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I69" i="24" s="1"/>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s="1"/>
  <c r="G59" i="24"/>
  <c r="F59" i="24"/>
  <c r="E59" i="24"/>
  <c r="L58" i="24"/>
  <c r="H58" i="24" s="1"/>
  <c r="G58" i="24"/>
  <c r="F58" i="24"/>
  <c r="E58" i="24"/>
  <c r="L57" i="24"/>
  <c r="H57" i="24" s="1"/>
  <c r="G57" i="24"/>
  <c r="F57" i="24"/>
  <c r="E57" i="24"/>
  <c r="L56" i="24"/>
  <c r="H56" i="24" s="1"/>
  <c r="I56" i="24"/>
  <c r="G56" i="24"/>
  <c r="F56" i="24"/>
  <c r="E56" i="24"/>
  <c r="L55" i="24"/>
  <c r="H55" i="24" s="1"/>
  <c r="I55" i="24" s="1"/>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s="1"/>
  <c r="G51" i="24"/>
  <c r="F51" i="24"/>
  <c r="E51" i="24"/>
  <c r="I44" i="24"/>
  <c r="C44" i="24"/>
  <c r="M44" i="24" s="1"/>
  <c r="B44" i="24"/>
  <c r="K44" i="24" s="1"/>
  <c r="C43" i="24"/>
  <c r="I43" i="24" s="1"/>
  <c r="B43" i="24"/>
  <c r="J43" i="24" s="1"/>
  <c r="L42" i="24"/>
  <c r="I42" i="24"/>
  <c r="C42" i="24"/>
  <c r="M42" i="24" s="1"/>
  <c r="B42" i="24"/>
  <c r="J42" i="24" s="1"/>
  <c r="C41" i="24"/>
  <c r="I41" i="24" s="1"/>
  <c r="B41" i="24"/>
  <c r="J41" i="24" s="1"/>
  <c r="L40" i="24"/>
  <c r="I40" i="24"/>
  <c r="C40" i="24"/>
  <c r="M40" i="24" s="1"/>
  <c r="B40" i="24"/>
  <c r="J40" i="24" s="1"/>
  <c r="M36" i="24"/>
  <c r="L36" i="24"/>
  <c r="K36" i="24"/>
  <c r="J36" i="24"/>
  <c r="I36" i="24"/>
  <c r="H36" i="24"/>
  <c r="G36" i="24"/>
  <c r="F36" i="24"/>
  <c r="E36" i="24"/>
  <c r="D36" i="24"/>
  <c r="C27" i="24"/>
  <c r="G16" i="24"/>
  <c r="K57" i="15"/>
  <c r="L57" i="15" s="1"/>
  <c r="C38" i="24"/>
  <c r="C37" i="24"/>
  <c r="C35" i="24"/>
  <c r="C34" i="24"/>
  <c r="L34" i="24" s="1"/>
  <c r="C33" i="24"/>
  <c r="C32" i="24"/>
  <c r="L32" i="24" s="1"/>
  <c r="C31" i="24"/>
  <c r="C30" i="24"/>
  <c r="C29" i="24"/>
  <c r="C28" i="24"/>
  <c r="C26" i="24"/>
  <c r="L26" i="24" s="1"/>
  <c r="C25" i="24"/>
  <c r="C24" i="24"/>
  <c r="L24" i="24" s="1"/>
  <c r="C23" i="24"/>
  <c r="C22" i="24"/>
  <c r="C21" i="24"/>
  <c r="C20" i="24"/>
  <c r="C19" i="24"/>
  <c r="C18" i="24"/>
  <c r="L18" i="24" s="1"/>
  <c r="C17" i="24"/>
  <c r="C16" i="24"/>
  <c r="L16" i="24" s="1"/>
  <c r="C15" i="24"/>
  <c r="C9" i="24"/>
  <c r="C8" i="24"/>
  <c r="C7" i="24"/>
  <c r="B38" i="24"/>
  <c r="B37" i="24"/>
  <c r="B35" i="24"/>
  <c r="B34" i="24"/>
  <c r="B33" i="24"/>
  <c r="B32" i="24"/>
  <c r="B31" i="24"/>
  <c r="B30" i="24"/>
  <c r="B29" i="24"/>
  <c r="K29" i="24" s="1"/>
  <c r="B28" i="24"/>
  <c r="B27" i="24"/>
  <c r="B26" i="24"/>
  <c r="B25" i="24"/>
  <c r="B24" i="24"/>
  <c r="B23" i="24"/>
  <c r="B22" i="24"/>
  <c r="B21" i="24"/>
  <c r="B20" i="24"/>
  <c r="B19" i="24"/>
  <c r="B18" i="24"/>
  <c r="B17" i="24"/>
  <c r="B16" i="24"/>
  <c r="B15" i="24"/>
  <c r="B9" i="24"/>
  <c r="B8" i="24"/>
  <c r="B7" i="24"/>
  <c r="D40" i="24" l="1"/>
  <c r="G41" i="24"/>
  <c r="D42" i="24"/>
  <c r="G43" i="24"/>
  <c r="D44" i="24"/>
  <c r="G24" i="24"/>
  <c r="G32" i="24"/>
  <c r="F40" i="24"/>
  <c r="K40" i="24"/>
  <c r="E41" i="24"/>
  <c r="M41" i="24"/>
  <c r="F42" i="24"/>
  <c r="K42" i="24"/>
  <c r="E43" i="24"/>
  <c r="M43" i="24"/>
  <c r="F44" i="24"/>
  <c r="L44" i="24"/>
  <c r="I57" i="24"/>
  <c r="I73" i="24"/>
  <c r="F7" i="24"/>
  <c r="D7" i="24"/>
  <c r="J7" i="24"/>
  <c r="K7" i="24"/>
  <c r="H7" i="24"/>
  <c r="K30" i="24"/>
  <c r="J30" i="24"/>
  <c r="H30" i="24"/>
  <c r="F30" i="24"/>
  <c r="D30" i="24"/>
  <c r="D38" i="24"/>
  <c r="K38" i="24"/>
  <c r="J38" i="24"/>
  <c r="H38" i="24"/>
  <c r="F38" i="24"/>
  <c r="F9" i="24"/>
  <c r="D9" i="24"/>
  <c r="J9" i="24"/>
  <c r="H9" i="24"/>
  <c r="K9" i="24"/>
  <c r="F21" i="24"/>
  <c r="D21" i="24"/>
  <c r="J21" i="24"/>
  <c r="H21" i="24"/>
  <c r="K21" i="24"/>
  <c r="G7" i="24"/>
  <c r="M7" i="24"/>
  <c r="E7" i="24"/>
  <c r="L7" i="24"/>
  <c r="I7" i="24"/>
  <c r="F17" i="24"/>
  <c r="D17" i="24"/>
  <c r="J17" i="24"/>
  <c r="K17" i="24"/>
  <c r="H17" i="24"/>
  <c r="G19" i="24"/>
  <c r="M19" i="24"/>
  <c r="E19" i="24"/>
  <c r="L19" i="24"/>
  <c r="I19" i="24"/>
  <c r="G35" i="24"/>
  <c r="M35" i="24"/>
  <c r="E35" i="24"/>
  <c r="L35" i="24"/>
  <c r="I35" i="24"/>
  <c r="G27" i="24"/>
  <c r="M27" i="24"/>
  <c r="E27" i="24"/>
  <c r="L27" i="24"/>
  <c r="I27" i="24"/>
  <c r="I8" i="24"/>
  <c r="M8" i="24"/>
  <c r="E8" i="24"/>
  <c r="L8" i="24"/>
  <c r="G8" i="24"/>
  <c r="I20" i="24"/>
  <c r="M20" i="24"/>
  <c r="E20" i="24"/>
  <c r="L20" i="24"/>
  <c r="G20" i="24"/>
  <c r="G23" i="24"/>
  <c r="M23" i="24"/>
  <c r="E23" i="24"/>
  <c r="L23" i="24"/>
  <c r="I23" i="24"/>
  <c r="I37" i="24"/>
  <c r="G37" i="24"/>
  <c r="L37" i="24"/>
  <c r="E37" i="24"/>
  <c r="K58" i="24"/>
  <c r="J58" i="24"/>
  <c r="I58" i="24"/>
  <c r="K24" i="24"/>
  <c r="J24" i="24"/>
  <c r="H24" i="24"/>
  <c r="F24" i="24"/>
  <c r="D24" i="24"/>
  <c r="F25" i="24"/>
  <c r="D25" i="24"/>
  <c r="J25" i="24"/>
  <c r="K25" i="24"/>
  <c r="H25" i="24"/>
  <c r="K34" i="24"/>
  <c r="J34" i="24"/>
  <c r="H34" i="24"/>
  <c r="F34" i="24"/>
  <c r="D34" i="24"/>
  <c r="G9" i="24"/>
  <c r="M9" i="24"/>
  <c r="E9" i="24"/>
  <c r="L9" i="24"/>
  <c r="I9" i="24"/>
  <c r="C14" i="24"/>
  <c r="C6" i="24"/>
  <c r="G17" i="24"/>
  <c r="M17" i="24"/>
  <c r="E17" i="24"/>
  <c r="L17" i="24"/>
  <c r="I17" i="24"/>
  <c r="I30" i="24"/>
  <c r="M30" i="24"/>
  <c r="E30" i="24"/>
  <c r="L30" i="24"/>
  <c r="G30" i="24"/>
  <c r="G33" i="24"/>
  <c r="M33" i="24"/>
  <c r="E33" i="24"/>
  <c r="L33" i="24"/>
  <c r="I33" i="24"/>
  <c r="F15" i="24"/>
  <c r="D15" i="24"/>
  <c r="J15" i="24"/>
  <c r="K15" i="24"/>
  <c r="H15" i="24"/>
  <c r="H37" i="24"/>
  <c r="F37" i="24"/>
  <c r="D37" i="24"/>
  <c r="K37" i="24"/>
  <c r="J37" i="24"/>
  <c r="K16" i="24"/>
  <c r="J16" i="24"/>
  <c r="H16" i="24"/>
  <c r="F16" i="24"/>
  <c r="D16" i="24"/>
  <c r="F19" i="24"/>
  <c r="D19" i="24"/>
  <c r="J19" i="24"/>
  <c r="K19" i="24"/>
  <c r="H19" i="24"/>
  <c r="K28" i="24"/>
  <c r="J28" i="24"/>
  <c r="H28" i="24"/>
  <c r="F28" i="24"/>
  <c r="D28" i="24"/>
  <c r="F31" i="24"/>
  <c r="D31" i="24"/>
  <c r="J31" i="24"/>
  <c r="K31" i="24"/>
  <c r="H31" i="24"/>
  <c r="G21" i="24"/>
  <c r="M21" i="24"/>
  <c r="E21" i="24"/>
  <c r="L21" i="24"/>
  <c r="I21" i="24"/>
  <c r="M38" i="24"/>
  <c r="E38" i="24"/>
  <c r="L38" i="24"/>
  <c r="G38" i="24"/>
  <c r="I38" i="24"/>
  <c r="K74" i="24"/>
  <c r="J74" i="24"/>
  <c r="I74" i="24"/>
  <c r="I77" i="24" s="1"/>
  <c r="F27" i="24"/>
  <c r="D27" i="24"/>
  <c r="J27" i="24"/>
  <c r="K27" i="24"/>
  <c r="H27" i="24"/>
  <c r="K22" i="24"/>
  <c r="J22" i="24"/>
  <c r="H22" i="24"/>
  <c r="F22" i="24"/>
  <c r="D22" i="24"/>
  <c r="K18" i="24"/>
  <c r="J18" i="24"/>
  <c r="H18" i="24"/>
  <c r="F18" i="24"/>
  <c r="D18" i="24"/>
  <c r="K26" i="24"/>
  <c r="J26" i="24"/>
  <c r="H26" i="24"/>
  <c r="F26" i="24"/>
  <c r="D26" i="24"/>
  <c r="K32" i="24"/>
  <c r="J32" i="24"/>
  <c r="H32" i="24"/>
  <c r="F32" i="24"/>
  <c r="D32" i="24"/>
  <c r="F35" i="24"/>
  <c r="D35" i="24"/>
  <c r="J35" i="24"/>
  <c r="K35" i="24"/>
  <c r="H35" i="24"/>
  <c r="G15" i="24"/>
  <c r="M15" i="24"/>
  <c r="E15" i="24"/>
  <c r="L15" i="24"/>
  <c r="I15" i="24"/>
  <c r="I28" i="24"/>
  <c r="M28" i="24"/>
  <c r="E28" i="24"/>
  <c r="L28" i="24"/>
  <c r="G28" i="24"/>
  <c r="G31" i="24"/>
  <c r="M31" i="24"/>
  <c r="E31" i="24"/>
  <c r="L31" i="24"/>
  <c r="I31" i="24"/>
  <c r="K8" i="24"/>
  <c r="J8" i="24"/>
  <c r="H8" i="24"/>
  <c r="F8" i="24"/>
  <c r="D8" i="24"/>
  <c r="B14" i="24"/>
  <c r="B6" i="24"/>
  <c r="K20" i="24"/>
  <c r="J20" i="24"/>
  <c r="H20" i="24"/>
  <c r="F20" i="24"/>
  <c r="D20" i="24"/>
  <c r="F23" i="24"/>
  <c r="D23" i="24"/>
  <c r="J23" i="24"/>
  <c r="K23" i="24"/>
  <c r="H23" i="24"/>
  <c r="F29" i="24"/>
  <c r="D29" i="24"/>
  <c r="J29" i="24"/>
  <c r="H29" i="24"/>
  <c r="B39" i="24"/>
  <c r="B45" i="24"/>
  <c r="I22" i="24"/>
  <c r="M22" i="24"/>
  <c r="E22" i="24"/>
  <c r="L22" i="24"/>
  <c r="G22" i="24"/>
  <c r="G25" i="24"/>
  <c r="M25" i="24"/>
  <c r="E25" i="24"/>
  <c r="L25" i="24"/>
  <c r="I25" i="24"/>
  <c r="C45" i="24"/>
  <c r="C39" i="24"/>
  <c r="M37" i="24"/>
  <c r="K66" i="24"/>
  <c r="J66" i="24"/>
  <c r="I66" i="24"/>
  <c r="F33" i="24"/>
  <c r="D33" i="24"/>
  <c r="J33" i="24"/>
  <c r="K33" i="24"/>
  <c r="H33" i="24"/>
  <c r="G29" i="24"/>
  <c r="M29" i="24"/>
  <c r="E29" i="24"/>
  <c r="L29" i="24"/>
  <c r="I29"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I18" i="24"/>
  <c r="M18" i="24"/>
  <c r="E18" i="24"/>
  <c r="I26" i="24"/>
  <c r="M26" i="24"/>
  <c r="E26" i="24"/>
  <c r="I34" i="24"/>
  <c r="M34" i="24"/>
  <c r="E34" i="24"/>
  <c r="K54" i="24"/>
  <c r="J54" i="24"/>
  <c r="K62" i="24"/>
  <c r="J62" i="24"/>
  <c r="K70" i="24"/>
  <c r="J70" i="24"/>
  <c r="K51" i="24"/>
  <c r="J51" i="24"/>
  <c r="K59" i="24"/>
  <c r="J59" i="24"/>
  <c r="K67" i="24"/>
  <c r="J67" i="24"/>
  <c r="K75" i="24"/>
  <c r="J75" i="24"/>
  <c r="J77" i="24" s="1"/>
  <c r="I16" i="24"/>
  <c r="M16" i="24"/>
  <c r="E16" i="24"/>
  <c r="I24" i="24"/>
  <c r="M24" i="24"/>
  <c r="E24" i="24"/>
  <c r="I32" i="24"/>
  <c r="M32" i="24"/>
  <c r="E32" i="24"/>
  <c r="G18" i="24"/>
  <c r="G26" i="24"/>
  <c r="G34" i="24"/>
  <c r="H41" i="24"/>
  <c r="F41" i="24"/>
  <c r="D41" i="24"/>
  <c r="K41" i="24"/>
  <c r="K56" i="24"/>
  <c r="J56" i="24"/>
  <c r="K64" i="24"/>
  <c r="J64" i="24"/>
  <c r="K72" i="24"/>
  <c r="J72" i="24"/>
  <c r="G40" i="24"/>
  <c r="G42" i="24"/>
  <c r="G44" i="24"/>
  <c r="H40" i="24"/>
  <c r="L41" i="24"/>
  <c r="H42" i="24"/>
  <c r="L43" i="24"/>
  <c r="H44" i="24"/>
  <c r="J44" i="24"/>
  <c r="E40" i="24"/>
  <c r="E42" i="24"/>
  <c r="E44" i="24"/>
  <c r="I79" i="24" l="1"/>
  <c r="J79" i="24"/>
  <c r="I45" i="24"/>
  <c r="G45" i="24"/>
  <c r="M45" i="24"/>
  <c r="E45" i="24"/>
  <c r="L45" i="24"/>
  <c r="I39" i="24"/>
  <c r="G39" i="24"/>
  <c r="L39" i="24"/>
  <c r="M39" i="24"/>
  <c r="E39" i="24"/>
  <c r="I6" i="24"/>
  <c r="M6" i="24"/>
  <c r="E6" i="24"/>
  <c r="G6" i="24"/>
  <c r="L6" i="24"/>
  <c r="I14" i="24"/>
  <c r="M14" i="24"/>
  <c r="E14" i="24"/>
  <c r="L14" i="24"/>
  <c r="G14" i="24"/>
  <c r="H45" i="24"/>
  <c r="F45" i="24"/>
  <c r="D45" i="24"/>
  <c r="K45" i="24"/>
  <c r="J45" i="24"/>
  <c r="K6" i="24"/>
  <c r="J6" i="24"/>
  <c r="H6" i="24"/>
  <c r="F6" i="24"/>
  <c r="D6" i="24"/>
  <c r="H39" i="24"/>
  <c r="F39" i="24"/>
  <c r="D39" i="24"/>
  <c r="K39" i="24"/>
  <c r="J39" i="24"/>
  <c r="K14" i="24"/>
  <c r="J14" i="24"/>
  <c r="H14" i="24"/>
  <c r="F14" i="24"/>
  <c r="D14" i="24"/>
  <c r="K77" i="24"/>
  <c r="K79" i="24" l="1"/>
  <c r="K78" i="24"/>
  <c r="J78" i="24"/>
  <c r="I78" i="24"/>
  <c r="I83" i="24" l="1"/>
  <c r="I82" i="24"/>
  <c r="I81" i="24"/>
</calcChain>
</file>

<file path=xl/sharedStrings.xml><?xml version="1.0" encoding="utf-8"?>
<sst xmlns="http://schemas.openxmlformats.org/spreadsheetml/2006/main" count="1705" uniqueCount="521">
  <si>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</si>
  <si>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</si>
  <si>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</si>
  <si>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</si>
  <si>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</si>
  <si>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</si>
  <si>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</si>
  <si>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</si>
  <si>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</si>
  <si>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</si>
  <si>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</si>
  <si>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</si>
  <si>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</si>
  <si>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Fürth, Stadt (09563)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</si>
  <si>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</si>
  <si>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</si>
  <si>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</si>
  <si>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</si>
  <si>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</si>
  <si>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</si>
  <si>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</si>
  <si>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</si>
  <si>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</si>
  <si>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</si>
  <si>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</si>
  <si>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</si>
  <si>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</si>
  <si>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</si>
  <si>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</si>
  <si>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</si>
  <si>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</si>
  <si>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</si>
  <si>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</si>
  <si>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</si>
  <si>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</si>
  <si>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</si>
  <si>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</si>
  <si>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</si>
  <si>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</si>
  <si>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</si>
  <si>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</si>
  <si>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</si>
  <si>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</si>
  <si>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</si>
  <si>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</si>
  <si>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</si>
  <si>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</si>
  <si>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</si>
  <si>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</si>
  <si>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</si>
  <si>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</si>
  <si>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</si>
  <si>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</si>
  <si>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</si>
  <si>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</si>
  <si>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</si>
  <si>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</si>
  <si>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</si>
  <si>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</si>
  <si>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</si>
  <si>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</si>
  <si>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</si>
  <si>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</si>
  <si>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</si>
  <si>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</si>
  <si>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</si>
  <si>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</si>
  <si>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</si>
  <si>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</si>
  <si>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</si>
  <si>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</si>
  <si>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</si>
  <si>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</si>
  <si>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</si>
  <si>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</si>
  <si>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</si>
  <si>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</si>
  <si>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</si>
  <si>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</si>
  <si>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</si>
  <si>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</si>
  <si>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</si>
  <si>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</si>
  <si>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</si>
  <si>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</si>
  <si>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</si>
  <si>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</si>
  <si>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</si>
  <si>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</si>
  <si>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</si>
  <si>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</si>
  <si>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</si>
  <si>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Fürth, Stadt (09563);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</si>
  <si>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</si>
  <si>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</si>
  <si>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</si>
  <si>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</si>
  <si>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</si>
  <si>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</si>
  <si>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</si>
  <si>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</si>
  <si>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</si>
  <si>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</si>
  <si>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</si>
  <si>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</si>
  <si>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</si>
  <si>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</si>
  <si>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</si>
  <si>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</si>
  <si>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</si>
  <si>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</si>
  <si>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</si>
  <si>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</si>
  <si>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</si>
  <si>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</si>
  <si>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</si>
  <si>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</si>
  <si>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</si>
  <si>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</si>
  <si>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</si>
  <si>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</si>
  <si>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</si>
  <si>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</si>
  <si>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</si>
  <si>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</si>
  <si>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</si>
  <si>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</si>
  <si>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</si>
  <si>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</si>
  <si>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</si>
  <si>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</si>
  <si>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</si>
  <si>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</si>
  <si>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</si>
  <si>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</si>
  <si>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</si>
  <si>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</si>
  <si>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</si>
  <si>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</si>
  <si>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</si>
  <si>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</si>
  <si>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</si>
  <si>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</si>
  <si>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</si>
  <si>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</si>
  <si>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</si>
  <si>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</si>
  <si>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</si>
  <si>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</si>
  <si>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</si>
  <si>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</si>
  <si>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</si>
  <si>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</si>
  <si>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</si>
  <si>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</si>
  <si>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</si>
  <si>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</si>
  <si>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</si>
  <si>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</si>
  <si>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</si>
  <si>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</si>
  <si>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</si>
  <si>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</si>
  <si>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</si>
  <si>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</si>
  <si>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</si>
  <si>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</si>
  <si>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</si>
  <si>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</si>
  <si>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</si>
  <si>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</si>
  <si>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</si>
  <si>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</si>
  <si>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</si>
  <si>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</si>
  <si>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</si>
  <si>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</si>
  <si>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</si>
  <si>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</si>
  <si>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</si>
  <si>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</si>
  <si>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</si>
  <si>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</si>
  <si>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Fürth, Stadt (09563)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</si>
  <si>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</si>
  <si>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</si>
  <si>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</si>
  <si>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</si>
  <si>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</si>
  <si>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</si>
  <si>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</si>
  <si>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</si>
  <si>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</si>
  <si>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</si>
  <si>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</si>
  <si>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</si>
  <si>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</si>
  <si>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</si>
  <si>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</si>
  <si>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</si>
  <si>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</si>
  <si>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</si>
  <si>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</si>
  <si>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</si>
  <si>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</si>
  <si>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</si>
  <si>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</si>
  <si>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</si>
  <si>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</si>
  <si>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</si>
  <si>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</si>
  <si>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</si>
  <si>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</si>
  <si>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</si>
  <si>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</si>
  <si>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</si>
  <si>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</si>
  <si>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</si>
  <si>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</si>
  <si>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</si>
  <si>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</si>
  <si>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</si>
  <si>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</si>
  <si>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</si>
  <si>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</si>
  <si>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</si>
  <si>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</si>
  <si>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</si>
  <si>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</si>
  <si>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</si>
  <si>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</si>
  <si>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</si>
  <si>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</si>
  <si>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</si>
  <si>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</si>
  <si>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</si>
  <si>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</si>
  <si>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</si>
  <si>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</si>
  <si>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</si>
  <si>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</si>
  <si>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</si>
  <si>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</si>
  <si>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</si>
  <si>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</si>
  <si>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</si>
  <si>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</si>
  <si>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</si>
  <si>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</si>
  <si>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</si>
  <si>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</si>
  <si>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</si>
  <si>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</si>
  <si>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</si>
  <si>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</si>
  <si>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</si>
  <si>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</si>
  <si>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</si>
  <si>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</si>
  <si>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</si>
  <si>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</si>
  <si>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</si>
  <si>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</si>
  <si>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</si>
  <si>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</si>
  <si>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</si>
  <si>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</si>
  <si>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</si>
  <si>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</si>
  <si>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</si>
  <si>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</si>
  <si>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</si>
  <si>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</si>
  <si>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</si>
  <si>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</si>
  <si>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</si>
  <si>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</si>
  <si>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</si>
  <si>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</si>
  <si>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</si>
  <si>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</si>
  <si>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</si>
  <si>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</si>
  <si>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</si>
  <si>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</si>
  <si>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</si>
  <si>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</si>
  <si>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</si>
  <si>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</si>
  <si>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</si>
  <si>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</si>
  <si>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</si>
  <si>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</si>
  <si>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</si>
  <si>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</si>
  <si>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</si>
  <si>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</si>
  <si>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</si>
  <si>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</si>
  <si>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</si>
  <si>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</si>
  <si>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</si>
  <si>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</si>
  <si>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</si>
  <si>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</si>
  <si>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</si>
  <si>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</si>
  <si>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</si>
  <si>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</si>
  <si>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</si>
  <si>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</si>
  <si>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</si>
  <si>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</si>
  <si>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</si>
  <si>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</si>
  <si>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</si>
  <si>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</si>
  <si>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</si>
  <si>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</si>
  <si>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</si>
  <si>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</si>
  <si>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</si>
  <si>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</si>
  <si>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</si>
  <si>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</si>
  <si>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</si>
  <si>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</si>
  <si>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</si>
  <si>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</si>
  <si>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</si>
  <si>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</si>
  <si>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</si>
  <si>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</si>
  <si>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</si>
  <si>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</si>
  <si>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</si>
  <si>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</si>
  <si>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</si>
  <si>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</si>
  <si>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</si>
  <si>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</si>
  <si>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</si>
  <si>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</si>
  <si>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</si>
  <si>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</si>
  <si>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</si>
  <si>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</si>
  <si>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</si>
  <si>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</si>
  <si>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</si>
  <si>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</si>
  <si>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</si>
  <si>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</si>
  <si>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</si>
  <si>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</si>
  <si>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</si>
  <si>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</si>
  <si>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</si>
  <si>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</si>
  <si>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</si>
  <si>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</si>
  <si>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</si>
  <si>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</si>
  <si>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</si>
  <si>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</si>
  <si>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</si>
  <si>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</si>
  <si>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</si>
  <si>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</si>
  <si>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</si>
  <si>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</si>
  <si>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</si>
  <si>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</si>
  <si>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Fürth, Stadt (09563);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</si>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</sst>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{41018A47-535B-4F2B-9E50-53B24DAB47B1}</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8AA9-440D-8C13-437163AEB4A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{B452BCCE-510C-4633-9737-F4AA454D6557}</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8AA9-440D-8C13-437163AEB4A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{BB58DEB7-87C4-458E-9503-35B5ADF7F129}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AA9-440D-8C13-437163AEB4A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{32DABFAF-815E-4712-86F8-F9248EF725A0}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AA9-440D-8C13-437163AEB4A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1.6956094364351244</c:v>
                </c:pt>
                <c:pt idx="1">
                  <c:v>1.0013227114154917</c:v>
                </c:pt>
                <c:pt idx="2">
                  <c:v>1.1186464311118853</c:v>
                </c:pt>
                <c:pt idx="3">
                  <c:v>1.0875687030768</c:v>
                </c:pt>
              </c:numCache>
            </c:numRef>
          </c:val>
          <c:extLst>
            <c:ext xmlns:c16="http://schemas.microsoft.com/office/drawing/2014/chart" uri="{C3380CC4-5D6E-409C-BE32-E72D297353CC}">
              <c16:uniqueId val="{00000004-8AA9-440D-8C13-437163AEB4A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{6BEF1583-6D0B-442E-A516-4CB3C9AC3640}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AA9-440D-8C13-437163AEB4A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{A71AD9FF-0714-426B-8172-07B95818EE47}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AA9-440D-8C13-437163AEB4A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{6542C55A-9C96-4404-B1BC-5D50D61CCB6F}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AA9-440D-8C13-437163AEB4A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{C56E9575-F1D8-4A93-A010-04C0AA65589E}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AA9-440D-8C13-437163AEB4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AA9-440D-8C13-437163AEB4A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AA9-440D-8C13-437163AEB4A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{9E7384D2-1189-40BC-8A9F-30C8D2B57203}</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B9E8-4D66-9088-7C89A35B4D1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{5AC3F331-35A4-485E-848E-35654C107771}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B9E8-4D66-9088-7C89A35B4D1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{3A329B16-8067-4E49-A27E-BFC89837BC1A}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9E8-4D66-9088-7C89A35B4D1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{DF48D883-8361-4409-9965-ED09D625A88B}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9E8-4D66-9088-7C89A35B4D1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-2.7535388791933295</c:v>
                </c:pt>
                <c:pt idx="1">
                  <c:v>-1.8915068707011207</c:v>
                </c:pt>
                <c:pt idx="2">
                  <c:v>-2.7637010795899166</c:v>
                </c:pt>
                <c:pt idx="3">
                  <c:v>-2.8655893304673015</c:v>
                </c:pt>
              </c:numCache>
            </c:numRef>
          </c:val>
          <c:extLst>
            <c:ext xmlns:c16="http://schemas.microsoft.com/office/drawing/2014/chart" uri="{C3380CC4-5D6E-409C-BE32-E72D297353CC}">
              <c16:uniqueId val="{00000004-B9E8-4D66-9088-7C89A35B4D1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{B6A5BD05-176E-4B37-83FC-12C273CCF18B}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9E8-4D66-9088-7C89A35B4D1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{2BCD4600-C4B1-4497-9D68-AF12AE3F84C9}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9E8-4D66-9088-7C89A35B4D1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{F9B40058-7179-4EF6-8604-A7E37E73AE44}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9E8-4D66-9088-7C89A35B4D1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{2C9DF115-EA35-4EB8-AAE6-D7F4C5228EF3}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9E8-4D66-9088-7C89A35B4D1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9E8-4D66-9088-7C89A35B4D1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9E8-4D66-9088-7C89A35B4D1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{E85DA52B-A15F-4690-BFB7-807DE2EC8344}</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017A-445A-AC9E-52B57BEB5DE2}"/>
                </c:ext>
              </c:extLst>
            </c:dLbl>
            <c:dLbl>
              <c:idx val="1"/>
              <c:tx>
                <c:strRef>
                  <c:f>Daten_Diagramme!$D$15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{2AD46C8F-68E0-48EA-81F0-E7AF9E52833D}</c15:txfldGUID>
                      <c15:f>Daten_Diagramme!$D$15</c15:f>
                      <c15:dlblFieldTableCache>
                        <c:ptCount val="1"/>
                        <c:pt idx="0">
                          <c:v>-4.1</c:v>
                        </c:pt>
                      </c15:dlblFieldTableCache>
                    </c15:dlblFTEntry>
                  </c15:dlblFieldTable>
                  <c15:showDataLabelsRange val="0"/>
                </c:ext>
                <c:ext xmlns:c16="http://schemas.microsoft.com/office/drawing/2014/chart" uri="{C3380CC4-5D6E-409C-BE32-E72D297353CC}">
                  <c16:uniqueId val="{00000001-017A-445A-AC9E-52B57BEB5DE2}"/>
                </c:ext>
              </c:extLst>
            </c:dLbl>
            <c:dLbl>
              <c:idx val="2"/>
              <c:tx>
                <c:strRef>
                  <c:f>Daten_Diagramme!$D$16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{CA31BEB7-501C-4813-8C84-BF0069D99018}</c15:txfldGUID>
                      <c15:f>Daten_Diagramme!$D$16</c15:f>
                      <c15:dlblFieldTableCache>
                        <c:ptCount val="1"/>
                        <c:pt idx="0">
                          <c:v>-3.5</c:v>
                        </c:pt>
                      </c15:dlblFieldTableCache>
                    </c15:dlblFTEntry>
                  </c15:dlblFieldTable>
                  <c15:showDataLabelsRange val="0"/>
                </c:ext>
                <c:ext xmlns:c16="http://schemas.microsoft.com/office/drawing/2014/chart" uri="{C3380CC4-5D6E-409C-BE32-E72D297353CC}">
                  <c16:uniqueId val="{00000002-017A-445A-AC9E-52B57BEB5DE2}"/>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{6993B4C5-0913-4529-996D-D95099169E56}</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017A-445A-AC9E-52B57BEB5DE2}"/>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{B3370CB4-C122-47AF-BE49-B65CF354EB5D}</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017A-445A-AC9E-52B57BEB5DE2}"/>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{3ABD8A48-6AE6-4F1D-A6AA-FCAFD2336631}</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017A-445A-AC9E-52B57BEB5DE2}"/>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{DB896C59-D031-4FF9-BF9D-F988D18ED044}</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017A-445A-AC9E-52B57BEB5DE2}"/>
                </c:ext>
              </c:extLst>
            </c:dLbl>
            <c:dLbl>
              <c:idx val="7"/>
              <c:tx>
                <c:strRef>
                  <c:f>Daten_Diagramme!$D$21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{3AFE0686-D743-4C93-B050-F7424F9B9D97}</c15:txfldGUID>
                      <c15:f>Daten_Diagramme!$D$21</c15:f>
                      <c15:dlblFieldTableCache>
                        <c:ptCount val="1"/>
                        <c:pt idx="0">
                          <c:v>4.2</c:v>
                        </c:pt>
                      </c15:dlblFieldTableCache>
                    </c15:dlblFTEntry>
                  </c15:dlblFieldTable>
                  <c15:showDataLabelsRange val="0"/>
                </c:ext>
                <c:ext xmlns:c16="http://schemas.microsoft.com/office/drawing/2014/chart" uri="{C3380CC4-5D6E-409C-BE32-E72D297353CC}">
                  <c16:uniqueId val="{00000007-017A-445A-AC9E-52B57BEB5DE2}"/>
                </c:ext>
              </c:extLst>
            </c:dLbl>
            <c:dLbl>
              <c:idx val="8"/>
              <c:tx>
                <c:strRef>
                  <c:f>Daten_Diagramme!$D$22</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{B500DD64-E8D9-4382-9D31-2E2E3D00D325}</c15:txfldGUID>
                      <c15:f>Daten_Diagramme!$D$22</c15:f>
                      <c15:dlblFieldTableCache>
                        <c:ptCount val="1"/>
                        <c:pt idx="0">
                          <c:v>8.5</c:v>
                        </c:pt>
                      </c15:dlblFieldTableCache>
                    </c15:dlblFTEntry>
                  </c15:dlblFieldTable>
                  <c15:showDataLabelsRange val="0"/>
                </c:ext>
                <c:ext xmlns:c16="http://schemas.microsoft.com/office/drawing/2014/chart" uri="{C3380CC4-5D6E-409C-BE32-E72D297353CC}">
                  <c16:uniqueId val="{00000008-017A-445A-AC9E-52B57BEB5DE2}"/>
                </c:ext>
              </c:extLst>
            </c:dLbl>
            <c:dLbl>
              <c:idx val="9"/>
              <c:tx>
                <c:strRef>
                  <c:f>Daten_Diagramme!$D$23</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{757C08F4-2222-405A-A75B-F4401C56C1F0}</c15:txfldGUID>
                      <c15:f>Daten_Diagramme!$D$23</c15:f>
                      <c15:dlblFieldTableCache>
                        <c:ptCount val="1"/>
                        <c:pt idx="0">
                          <c:v>-7.5</c:v>
                        </c:pt>
                      </c15:dlblFieldTableCache>
                    </c15:dlblFTEntry>
                  </c15:dlblFieldTable>
                  <c15:showDataLabelsRange val="0"/>
                </c:ext>
                <c:ext xmlns:c16="http://schemas.microsoft.com/office/drawing/2014/chart" uri="{C3380CC4-5D6E-409C-BE32-E72D297353CC}">
                  <c16:uniqueId val="{00000009-017A-445A-AC9E-52B57BEB5DE2}"/>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{11F07152-7F14-4E43-B33A-F6B4CC569785}</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017A-445A-AC9E-52B57BEB5DE2}"/>
                </c:ext>
              </c:extLst>
            </c:dLbl>
            <c:dLbl>
              <c:idx val="11"/>
              <c:tx>
                <c:strRef>
                  <c:f>Daten_Diagramme!$D$25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{3563B5E8-5061-4D9B-BD1A-8AA7F3910FE3}</c15:txfldGUID>
                      <c15:f>Daten_Diagramme!$D$25</c15:f>
                      <c15:dlblFieldTableCache>
                        <c:ptCount val="1"/>
                        <c:pt idx="0">
                          <c:v>-0.3</c:v>
                        </c:pt>
                      </c15:dlblFieldTableCache>
                    </c15:dlblFTEntry>
                  </c15:dlblFieldTable>
                  <c15:showDataLabelsRange val="0"/>
                </c:ext>
                <c:ext xmlns:c16="http://schemas.microsoft.com/office/drawing/2014/chart" uri="{C3380CC4-5D6E-409C-BE32-E72D297353CC}">
                  <c16:uniqueId val="{0000000B-017A-445A-AC9E-52B57BEB5DE2}"/>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{936197B1-F017-4CA5-A34F-5613D9AA5B90}</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017A-445A-AC9E-52B57BEB5DE2}"/>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{DD308F7F-0271-418A-B37C-9C7446146097}</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017A-445A-AC9E-52B57BEB5DE2}"/>
                </c:ext>
              </c:extLst>
            </c:dLbl>
            <c:dLbl>
              <c:idx val="14"/>
              <c:tx>
                <c:strRef>
                  <c:f>Daten_Diagramme!$D$28</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{ABE328D4-144A-47A6-B02B-F31E62BBE933}</c15:txfldGUID>
                      <c15:f>Daten_Diagramme!$D$28</c15:f>
                      <c15:dlblFieldTableCache>
                        <c:ptCount val="1"/>
                        <c:pt idx="0">
                          <c:v>-12.1</c:v>
                        </c:pt>
                      </c15:dlblFieldTableCache>
                    </c15:dlblFTEntry>
                  </c15:dlblFieldTable>
                  <c15:showDataLabelsRange val="0"/>
                </c:ext>
                <c:ext xmlns:c16="http://schemas.microsoft.com/office/drawing/2014/chart" uri="{C3380CC4-5D6E-409C-BE32-E72D297353CC}">
                  <c16:uniqueId val="{0000000E-017A-445A-AC9E-52B57BEB5DE2}"/>
                </c:ext>
              </c:extLst>
            </c:dLbl>
            <c:dLbl>
              <c:idx val="15"/>
              <c:tx>
                <c:strRef>
                  <c:f>Daten_Diagramme!$D$29</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{A324DF5B-12F3-4E6F-99EC-81FB5981F079}</c15:txfldGUID>
                      <c15:f>Daten_Diagramme!$D$29</c15:f>
                      <c15:dlblFieldTableCache>
                        <c:ptCount val="1"/>
                        <c:pt idx="0">
                          <c:v>-18.1</c:v>
                        </c:pt>
                      </c15:dlblFieldTableCache>
                    </c15:dlblFTEntry>
                  </c15:dlblFieldTable>
                  <c15:showDataLabelsRange val="0"/>
                </c:ext>
                <c:ext xmlns:c16="http://schemas.microsoft.com/office/drawing/2014/chart" uri="{C3380CC4-5D6E-409C-BE32-E72D297353CC}">
                  <c16:uniqueId val="{0000000F-017A-445A-AC9E-52B57BEB5DE2}"/>
                </c:ext>
              </c:extLst>
            </c:dLbl>
            <c:dLbl>
              <c:idx val="16"/>
              <c:tx>
                <c:strRef>
                  <c:f>Daten_Diagramme!$D$30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{8740B687-89DD-4D8B-B0D4-5B025FA3B25C}</c15:txfldGUID>
                      <c15:f>Daten_Diagramme!$D$30</c15:f>
                      <c15:dlblFieldTableCache>
                        <c:ptCount val="1"/>
                        <c:pt idx="0">
                          <c:v>7.5</c:v>
                        </c:pt>
                      </c15:dlblFieldTableCache>
                    </c15:dlblFTEntry>
                  </c15:dlblFieldTable>
                  <c15:showDataLabelsRange val="0"/>
                </c:ext>
                <c:ext xmlns:c16="http://schemas.microsoft.com/office/drawing/2014/chart" uri="{C3380CC4-5D6E-409C-BE32-E72D297353CC}">
                  <c16:uniqueId val="{00000010-017A-445A-AC9E-52B57BEB5DE2}"/>
                </c:ext>
              </c:extLst>
            </c:dLbl>
            <c:dLbl>
              <c:idx val="17"/>
              <c:tx>
                <c:strRef>
                  <c:f>Daten_Diagramme!$D$31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{835E0CD0-686F-4260-8B51-07370ABE36EC}</c15:txfldGUID>
                      <c15:f>Daten_Diagramme!$D$31</c15:f>
                      <c15:dlblFieldTableCache>
                        <c:ptCount val="1"/>
                        <c:pt idx="0">
                          <c:v>-1.6</c:v>
                        </c:pt>
                      </c15:dlblFieldTableCache>
                    </c15:dlblFTEntry>
                  </c15:dlblFieldTable>
                  <c15:showDataLabelsRange val="0"/>
                </c:ext>
                <c:ext xmlns:c16="http://schemas.microsoft.com/office/drawing/2014/chart" uri="{C3380CC4-5D6E-409C-BE32-E72D297353CC}">
                  <c16:uniqueId val="{00000011-017A-445A-AC9E-52B57BEB5DE2}"/>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{7CF32BDB-C29C-49D0-AB3F-251161A0D877}</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017A-445A-AC9E-52B57BEB5DE2}"/>
                </c:ext>
              </c:extLst>
            </c:dLbl>
            <c:dLbl>
              <c:idx val="19"/>
              <c:tx>
                <c:strRef>
                  <c:f>Daten_Diagramme!$D$33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{97001FAA-3DC1-464E-B6A0-9380727EE05A}</c15:txfldGUID>
                      <c15:f>Daten_Diagramme!$D$33</c15:f>
                      <c15:dlblFieldTableCache>
                        <c:ptCount val="1"/>
                        <c:pt idx="0">
                          <c:v>5.9</c:v>
                        </c:pt>
                      </c15:dlblFieldTableCache>
                    </c15:dlblFTEntry>
                  </c15:dlblFieldTable>
                  <c15:showDataLabelsRange val="0"/>
                </c:ext>
                <c:ext xmlns:c16="http://schemas.microsoft.com/office/drawing/2014/chart" uri="{C3380CC4-5D6E-409C-BE32-E72D297353CC}">
                  <c16:uniqueId val="{00000013-017A-445A-AC9E-52B57BEB5DE2}"/>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{ED1A551E-EF77-43FB-BB3F-4EAECA96B277}</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017A-445A-AC9E-52B57BEB5DE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{854D838E-1152-45AF-A2A5-6889147B7C92}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17A-445A-AC9E-52B57BEB5DE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{A052D347-6C17-4C4B-AAC0-2D22E6CBEACB}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17A-445A-AC9E-52B57BEB5DE2}"/>
                </c:ext>
              </c:extLst>
            </c:dLbl>
            <c:dLbl>
              <c:idx val="23"/>
              <c:tx>
                <c:strRef>
                  <c:f>Daten_Diagramme!$D$37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{32279FC4-163A-4D19-85EA-1DF979926C77}</c15:txfldGUID>
                      <c15:f>Daten_Diagramme!$D$37</c15:f>
                      <c15:dlblFieldTableCache>
                        <c:ptCount val="1"/>
                        <c:pt idx="0">
                          <c:v>-4.1</c:v>
                        </c:pt>
                      </c15:dlblFieldTableCache>
                    </c15:dlblFTEntry>
                  </c15:dlblFieldTable>
                  <c15:showDataLabelsRange val="0"/>
                </c:ext>
                <c:ext xmlns:c16="http://schemas.microsoft.com/office/drawing/2014/chart" uri="{C3380CC4-5D6E-409C-BE32-E72D297353CC}">
                  <c16:uniqueId val="{00000017-017A-445A-AC9E-52B57BEB5DE2}"/>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{93C7BCFD-5858-46AC-A0B4-CE5D126A0D2B}</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017A-445A-AC9E-52B57BEB5DE2}"/>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{2C4633D6-E52D-4DE4-8386-791190B34A97}</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017A-445A-AC9E-52B57BEB5DE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{AF5596BD-B767-4688-A0BE-FF8FC284992A}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17A-445A-AC9E-52B57BEB5DE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{1FE706ED-5743-4F93-A654-702EC9A56509}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17A-445A-AC9E-52B57BEB5DE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{7BF5579A-6B0E-43C9-84AB-0F07A59C4B4E}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17A-445A-AC9E-52B57BEB5DE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{B0D7FDEC-D9BD-4955-A306-81921F7D17F0}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17A-445A-AC9E-52B57BEB5DE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{6EC73C6D-E1E9-4DAD-80BA-51925DE1F666}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17A-445A-AC9E-52B57BEB5DE2}"/>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{4A54B1FC-1C72-4605-81A3-1E2B086FB205}</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017A-445A-AC9E-52B57BEB5D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1.6956094364351244</c:v>
                </c:pt>
                <c:pt idx="1">
                  <c:v>-4.117647058823529</c:v>
                </c:pt>
                <c:pt idx="2">
                  <c:v>-3.4883720930232558</c:v>
                </c:pt>
                <c:pt idx="3">
                  <c:v>6.562910181886368E-2</c:v>
                </c:pt>
                <c:pt idx="4">
                  <c:v>0.44642857142857145</c:v>
                </c:pt>
                <c:pt idx="5">
                  <c:v>0.64054819007895125</c:v>
                </c:pt>
                <c:pt idx="6">
                  <c:v>-1.6098121885779992</c:v>
                </c:pt>
                <c:pt idx="7">
                  <c:v>4.2001787310098306</c:v>
                </c:pt>
                <c:pt idx="8">
                  <c:v>8.4697168797037392</c:v>
                </c:pt>
                <c:pt idx="9">
                  <c:v>-7.5349301397205588</c:v>
                </c:pt>
                <c:pt idx="10">
                  <c:v>2.8550512445095166</c:v>
                </c:pt>
                <c:pt idx="11">
                  <c:v>-0.25622254758418739</c:v>
                </c:pt>
                <c:pt idx="12">
                  <c:v>0.24721878862793573</c:v>
                </c:pt>
                <c:pt idx="13">
                  <c:v>1.6579819990525817</c:v>
                </c:pt>
                <c:pt idx="14">
                  <c:v>-12.149532710280374</c:v>
                </c:pt>
                <c:pt idx="15">
                  <c:v>-18.063314711359403</c:v>
                </c:pt>
                <c:pt idx="16">
                  <c:v>7.4781482680479119</c:v>
                </c:pt>
                <c:pt idx="17">
                  <c:v>-1.6172506738544474</c:v>
                </c:pt>
                <c:pt idx="18">
                  <c:v>1.4300518134715026</c:v>
                </c:pt>
                <c:pt idx="19">
                  <c:v>5.861949358307319</c:v>
                </c:pt>
                <c:pt idx="20">
                  <c:v>-1.4880952380952381</c:v>
                </c:pt>
                <c:pt idx="21">
                  <c:v>0</c:v>
                </c:pt>
                <c:pt idx="23">
                  <c:v>-4.117647058823529</c:v>
                </c:pt>
                <c:pt idx="24">
                  <c:v>0.64496775161241937</c:v>
                </c:pt>
                <c:pt idx="25">
                  <c:v>2.12013134057971</c:v>
                </c:pt>
              </c:numCache>
            </c:numRef>
          </c:val>
          <c:extLst>
            <c:ext xmlns:c16="http://schemas.microsoft.com/office/drawing/2014/chart" uri="{C3380CC4-5D6E-409C-BE32-E72D297353CC}">
              <c16:uniqueId val="{00000020-017A-445A-AC9E-52B57BEB5DE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{020C6278-5C8D-4DBC-9D1A-1449522AC2A0}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17A-445A-AC9E-52B57BEB5DE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{4DDA3689-88F0-402F-988A-C29D44052DCE}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17A-445A-AC9E-52B57BEB5DE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{24AF3568-D9E0-45B8-83A5-5FA4A1831A8B}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17A-445A-AC9E-52B57BEB5DE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{5DB115BE-BFC8-4E78-BD1F-025E98D56BBC}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17A-445A-AC9E-52B57BEB5DE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{562D2C36-F08A-4957-B0B8-BC4E39A34938}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17A-445A-AC9E-52B57BEB5DE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{DB1E7CDA-CBD8-47CF-95C5-643E70A74509}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17A-445A-AC9E-52B57BEB5DE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{5D8BA66D-3038-4975-8443-8769604D4D44}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17A-445A-AC9E-52B57BEB5DE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{9AB2C9B3-FBEC-4AD8-AD30-B3B04531F2DC}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17A-445A-AC9E-52B57BEB5DE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{4E4C55B4-C8AB-4D7C-A214-7602729E1D49}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17A-445A-AC9E-52B57BEB5DE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{333233FF-3FC6-4F3F-8C7F-D426CD95F5E1}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17A-445A-AC9E-52B57BEB5DE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{C9347269-DAC7-4FF9-B6DF-B0DC505CDDE4}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17A-445A-AC9E-52B57BEB5DE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{53F6A3A7-A79A-4EDD-8B78-D7044E3DE62B}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17A-445A-AC9E-52B57BEB5DE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{F3489A20-0000-4017-AC44-4F7652410062}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17A-445A-AC9E-52B57BEB5DE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{002045BD-35B0-48EF-BFED-3193514A3A38}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17A-445A-AC9E-52B57BEB5DE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{9BFDC615-8AA6-4071-9E2F-CC05054C1F6C}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17A-445A-AC9E-52B57BEB5DE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{A8FFA1E2-28CC-4704-836B-D66BD5E4D8E9}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17A-445A-AC9E-52B57BEB5DE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{27A54E65-EA15-4047-A415-13A620DBA022}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17A-445A-AC9E-52B57BEB5DE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{B390248C-FDD0-46F9-AA80-1F996213E571}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17A-445A-AC9E-52B57BEB5DE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{5BE09F29-1421-482D-88A3-4C0466F481C6}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17A-445A-AC9E-52B57BEB5DE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{A3CE30F3-9706-4DB1-8972-5BB4A3104BA8}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17A-445A-AC9E-52B57BEB5DE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{FD0CC1BB-0473-49E9-892E-E02CCC8B7628}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17A-445A-AC9E-52B57BEB5DE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{398BC00C-4C4A-477E-A9A7-A50D8EC3E8FC}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17A-445A-AC9E-52B57BEB5DE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{5BD068FA-6355-45CF-9D62-0C7A05C3B6AC}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17A-445A-AC9E-52B57BEB5DE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{F92253D3-9657-449B-9EC0-8EC03DA2C3B3}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17A-445A-AC9E-52B57BEB5DE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{B111FBA2-D144-4FBE-9253-D4E658022D76}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17A-445A-AC9E-52B57BEB5DE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{6DAD2E58-0E1B-4B9B-9D4B-B584A2C3ECC2}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17A-445A-AC9E-52B57BEB5DE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{6075D34F-09B0-4E23-81A4-E011C4C28348}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17A-445A-AC9E-52B57BEB5DE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{67D0FDC5-A222-4B6F-BFFD-F47D0D749708}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17A-445A-AC9E-52B57BEB5DE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{D41FACB0-FD1D-4D6D-B0D6-3DF954E57B0B}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17A-445A-AC9E-52B57BEB5DE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{C184FCC7-70B4-44E2-A5DB-853FD6F9F9AC}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17A-445A-AC9E-52B57BEB5DE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{3CB2C752-6714-46D2-B783-3CC7F1EAFC09}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17A-445A-AC9E-52B57BEB5DE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{E554081B-0CAE-4E6C-962B-283831DCE412}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17A-445A-AC9E-52B57BEB5D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17A-445A-AC9E-52B57BEB5DE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17A-445A-AC9E-52B57BEB5DE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{21490656-2447-4955-B54B-40102AEDE77E}</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DD37-47DB-979F-A033DA075D82}"/>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{0E013204-8CA3-40C9-95BF-D03DA9402140}</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DD37-47DB-979F-A033DA075D82}"/>
                </c:ext>
              </c:extLst>
            </c:dLbl>
            <c:dLbl>
              <c:idx val="2"/>
              <c:tx>
                <c:strRef>
                  <c:f>Daten_Diagramme!$E$16</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{029FBEFE-D5FE-4D9C-B66A-FC0B149EC672}</c15:txfldGUID>
                      <c15:f>Daten_Diagramme!$E$16</c15:f>
                      <c15:dlblFieldTableCache>
                        <c:ptCount val="1"/>
                        <c:pt idx="0">
                          <c:v>-14.6</c:v>
                        </c:pt>
                      </c15:dlblFieldTableCache>
                    </c15:dlblFTEntry>
                  </c15:dlblFieldTable>
                  <c15:showDataLabelsRange val="0"/>
                </c:ext>
                <c:ext xmlns:c16="http://schemas.microsoft.com/office/drawing/2014/chart" uri="{C3380CC4-5D6E-409C-BE32-E72D297353CC}">
                  <c16:uniqueId val="{00000002-DD37-47DB-979F-A033DA075D82}"/>
                </c:ext>
              </c:extLst>
            </c:dLbl>
            <c:dLbl>
              <c:idx val="3"/>
              <c:tx>
                <c:strRef>
                  <c:f>Daten_Diagramme!$E$17</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{F9FF85D3-D7F0-400D-8921-E3B677864874}</c15:txfldGUID>
                      <c15:f>Daten_Diagramme!$E$17</c15:f>
                      <c15:dlblFieldTableCache>
                        <c:ptCount val="1"/>
                        <c:pt idx="0">
                          <c:v>-9.1</c:v>
                        </c:pt>
                      </c15:dlblFieldTableCache>
                    </c15:dlblFTEntry>
                  </c15:dlblFieldTable>
                  <c15:showDataLabelsRange val="0"/>
                </c:ext>
                <c:ext xmlns:c16="http://schemas.microsoft.com/office/drawing/2014/chart" uri="{C3380CC4-5D6E-409C-BE32-E72D297353CC}">
                  <c16:uniqueId val="{00000003-DD37-47DB-979F-A033DA075D82}"/>
                </c:ext>
              </c:extLst>
            </c:dLbl>
            <c:dLbl>
              <c:idx val="4"/>
              <c:tx>
                <c:strRef>
                  <c:f>Daten_Diagramme!$E$18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{42E846FD-DF82-4317-9822-1C645312D8A0}</c15:txfldGUID>
                      <c15:f>Daten_Diagramme!$E$18</c15:f>
                      <c15:dlblFieldTableCache>
                        <c:ptCount val="1"/>
                        <c:pt idx="0">
                          <c:v>6.0</c:v>
                        </c:pt>
                      </c15:dlblFieldTableCache>
                    </c15:dlblFTEntry>
                  </c15:dlblFieldTable>
                  <c15:showDataLabelsRange val="0"/>
                </c:ext>
                <c:ext xmlns:c16="http://schemas.microsoft.com/office/drawing/2014/chart" uri="{C3380CC4-5D6E-409C-BE32-E72D297353CC}">
                  <c16:uniqueId val="{00000004-DD37-47DB-979F-A033DA075D82}"/>
                </c:ext>
              </c:extLst>
            </c:dLbl>
            <c:dLbl>
              <c:idx val="5"/>
              <c:tx>
                <c:strRef>
                  <c:f>Daten_Diagramme!$E$19</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{B93AC936-FA5C-436C-BBA5-05FC108E67E0}</c15:txfldGUID>
                      <c15:f>Daten_Diagramme!$E$19</c15:f>
                      <c15:dlblFieldTableCache>
                        <c:ptCount val="1"/>
                        <c:pt idx="0">
                          <c:v>-12.9</c:v>
                        </c:pt>
                      </c15:dlblFieldTableCache>
                    </c15:dlblFTEntry>
                  </c15:dlblFieldTable>
                  <c15:showDataLabelsRange val="0"/>
                </c:ext>
                <c:ext xmlns:c16="http://schemas.microsoft.com/office/drawing/2014/chart" uri="{C3380CC4-5D6E-409C-BE32-E72D297353CC}">
                  <c16:uniqueId val="{00000005-DD37-47DB-979F-A033DA075D82}"/>
                </c:ext>
              </c:extLst>
            </c:dLbl>
            <c:dLbl>
              <c:idx val="6"/>
              <c:tx>
                <c:strRef>
                  <c:f>Daten_Diagramme!$E$20</c:f>
                  <c:strCache>
                    <c:ptCount val="1"/>
                    <c:pt idx="0">
                      <c:v>-27.7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{21AC4409-BDE8-4384-B44F-5C8DB5D35C8D}</c15:txfldGUID>
                      <c15:f>Daten_Diagramme!$E$20</c15:f>
                      <c15:dlblFieldTableCache>
                        <c:ptCount val="1"/>
                        <c:pt idx="0">
                          <c:v>-27.7</c:v>
                        </c:pt>
                      </c15:dlblFieldTableCache>
                    </c15:dlblFTEntry>
                  </c15:dlblFieldTable>
                  <c15:showDataLabelsRange val="0"/>
                </c:ext>
                <c:ext xmlns:c16="http://schemas.microsoft.com/office/drawing/2014/chart" uri="{C3380CC4-5D6E-409C-BE32-E72D297353CC}">
                  <c16:uniqueId val="{00000006-DD37-47DB-979F-A033DA075D82}"/>
                </c:ext>
              </c:extLst>
            </c:dLbl>
            <c:dLbl>
              <c:idx val="7"/>
              <c:tx>
                <c:strRef>
                  <c:f>Daten_Diagramme!$E$21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{6A5462A8-293C-490B-83E7-FBF3A6A38740}</c15:txfldGUID>
                      <c15:f>Daten_Diagramme!$E$21</c15:f>
                      <c15:dlblFieldTableCache>
                        <c:ptCount val="1"/>
                        <c:pt idx="0">
                          <c:v>5.5</c:v>
                        </c:pt>
                      </c15:dlblFieldTableCache>
                    </c15:dlblFTEntry>
                  </c15:dlblFieldTable>
                  <c15:showDataLabelsRange val="0"/>
                </c:ext>
                <c:ext xmlns:c16="http://schemas.microsoft.com/office/drawing/2014/chart" uri="{C3380CC4-5D6E-409C-BE32-E72D297353CC}">
                  <c16:uniqueId val="{00000007-DD37-47DB-979F-A033DA075D82}"/>
                </c:ext>
              </c:extLst>
            </c:dLbl>
            <c:dLbl>
              <c:idx val="8"/>
              <c:tx>
                <c:strRef>
                  <c:f>Daten_Diagramme!$E$22</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{4C8421D8-0A90-43E2-BE59-403526A2CA07}</c15:txfldGUID>
                      <c15:f>Daten_Diagramme!$E$22</c15:f>
                      <c15:dlblFieldTableCache>
                        <c:ptCount val="1"/>
                        <c:pt idx="0">
                          <c:v>12.5</c:v>
                        </c:pt>
                      </c15:dlblFieldTableCache>
                    </c15:dlblFTEntry>
                  </c15:dlblFieldTable>
                  <c15:showDataLabelsRange val="0"/>
                </c:ext>
                <c:ext xmlns:c16="http://schemas.microsoft.com/office/drawing/2014/chart" uri="{C3380CC4-5D6E-409C-BE32-E72D297353CC}">
                  <c16:uniqueId val="{00000008-DD37-47DB-979F-A033DA075D82}"/>
                </c:ext>
              </c:extLst>
            </c:dLbl>
            <c:dLbl>
              <c:idx val="9"/>
              <c:tx>
                <c:strRef>
                  <c:f>Daten_Diagramme!$E$23</c:f>
                  <c:strCache>
                    <c:ptCount val="1"/>
                    <c:pt idx="0">
                      <c:v>-33.5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{4AE84BBC-2856-4428-9726-235BFABB6D42}</c15:txfldGUID>
                      <c15:f>Daten_Diagramme!$E$23</c15:f>
                      <c15:dlblFieldTableCache>
                        <c:ptCount val="1"/>
                        <c:pt idx="0">
                          <c:v>-33.5</c:v>
                        </c:pt>
                      </c15:dlblFieldTableCache>
                    </c15:dlblFTEntry>
                  </c15:dlblFieldTable>
                  <c15:showDataLabelsRange val="0"/>
                </c:ext>
                <c:ext xmlns:c16="http://schemas.microsoft.com/office/drawing/2014/chart" uri="{C3380CC4-5D6E-409C-BE32-E72D297353CC}">
                  <c16:uniqueId val="{00000009-DD37-47DB-979F-A033DA075D82}"/>
                </c:ext>
              </c:extLst>
            </c:dLbl>
            <c:dLbl>
              <c:idx val="10"/>
              <c:tx>
                <c:strRef>
                  <c:f>Daten_Diagramme!$E$24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{3A016540-42C9-4F5F-9203-4EB82D2C4E6C}</c15:txfldGUID>
                      <c15:f>Daten_Diagramme!$E$24</c15:f>
                      <c15:dlblFieldTableCache>
                        <c:ptCount val="1"/>
                        <c:pt idx="0">
                          <c:v>-4.7</c:v>
                        </c:pt>
                      </c15:dlblFieldTableCache>
                    </c15:dlblFTEntry>
                  </c15:dlblFieldTable>
                  <c15:showDataLabelsRange val="0"/>
                </c:ext>
                <c:ext xmlns:c16="http://schemas.microsoft.com/office/drawing/2014/chart" uri="{C3380CC4-5D6E-409C-BE32-E72D297353CC}">
                  <c16:uniqueId val="{0000000A-DD37-47DB-979F-A033DA075D82}"/>
                </c:ext>
              </c:extLst>
            </c:dLbl>
            <c:dLbl>
              <c:idx val="11"/>
              <c:tx>
                <c:strRef>
                  <c:f>Daten_Diagramme!$E$25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{58100601-FD4B-496B-8C7D-108E539F4263}</c15:txfldGUID>
                      <c15:f>Daten_Diagramme!$E$25</c15:f>
                      <c15:dlblFieldTableCache>
                        <c:ptCount val="1"/>
                        <c:pt idx="0">
                          <c:v>-0.5</c:v>
                        </c:pt>
                      </c15:dlblFieldTableCache>
                    </c15:dlblFTEntry>
                  </c15:dlblFieldTable>
                  <c15:showDataLabelsRange val="0"/>
                </c:ext>
                <c:ext xmlns:c16="http://schemas.microsoft.com/office/drawing/2014/chart" uri="{C3380CC4-5D6E-409C-BE32-E72D297353CC}">
                  <c16:uniqueId val="{0000000B-DD37-47DB-979F-A033DA075D82}"/>
                </c:ext>
              </c:extLst>
            </c:dLbl>
            <c:dLbl>
              <c:idx val="12"/>
              <c:tx>
                <c:strRef>
                  <c:f>Daten_Diagramme!$E$26</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{5931FC82-C8D5-43BC-8DB5-354A1FF35A32}</c15:txfldGUID>
                      <c15:f>Daten_Diagramme!$E$26</c15:f>
                      <c15:dlblFieldTableCache>
                        <c:ptCount val="1"/>
                        <c:pt idx="0">
                          <c:v>8.7</c:v>
                        </c:pt>
                      </c15:dlblFieldTableCache>
                    </c15:dlblFTEntry>
                  </c15:dlblFieldTable>
                  <c15:showDataLabelsRange val="0"/>
                </c:ext>
                <c:ext xmlns:c16="http://schemas.microsoft.com/office/drawing/2014/chart" uri="{C3380CC4-5D6E-409C-BE32-E72D297353CC}">
                  <c16:uniqueId val="{0000000C-DD37-47DB-979F-A033DA075D82}"/>
                </c:ext>
              </c:extLst>
            </c:dLbl>
            <c:dLbl>
              <c:idx val="13"/>
              <c:tx>
                <c:strRef>
                  <c:f>Daten_Diagramme!$E$27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{26BDD154-1896-4E24-8CDE-40FDE46F6867}</c15:txfldGUID>
                      <c15:f>Daten_Diagramme!$E$27</c15:f>
                      <c15:dlblFieldTableCache>
                        <c:ptCount val="1"/>
                        <c:pt idx="0">
                          <c:v>-5.3</c:v>
                        </c:pt>
                      </c15:dlblFieldTableCache>
                    </c15:dlblFTEntry>
                  </c15:dlblFieldTable>
                  <c15:showDataLabelsRange val="0"/>
                </c:ext>
                <c:ext xmlns:c16="http://schemas.microsoft.com/office/drawing/2014/chart" uri="{C3380CC4-5D6E-409C-BE32-E72D297353CC}">
                  <c16:uniqueId val="{0000000D-DD37-47DB-979F-A033DA075D82}"/>
                </c:ext>
              </c:extLst>
            </c:dLbl>
            <c:dLbl>
              <c:idx val="14"/>
              <c:tx>
                <c:strRef>
                  <c:f>Daten_Diagramme!$E$28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{123AE314-BE96-49E8-A0B4-5BA5149E26F9}</c15:txfldGUID>
                      <c15:f>Daten_Diagramme!$E$28</c15:f>
                      <c15:dlblFieldTableCache>
                        <c:ptCount val="1"/>
                        <c:pt idx="0">
                          <c:v>-5.3</c:v>
                        </c:pt>
                      </c15:dlblFieldTableCache>
                    </c15:dlblFTEntry>
                  </c15:dlblFieldTable>
                  <c15:showDataLabelsRange val="0"/>
                </c:ext>
                <c:ext xmlns:c16="http://schemas.microsoft.com/office/drawing/2014/chart" uri="{C3380CC4-5D6E-409C-BE32-E72D297353CC}">
                  <c16:uniqueId val="{0000000E-DD37-47DB-979F-A033DA075D82}"/>
                </c:ext>
              </c:extLst>
            </c:dLbl>
            <c:dLbl>
              <c:idx val="15"/>
              <c:tx>
                <c:strRef>
                  <c:f>Daten_Diagramme!$E$29</c:f>
                  <c:strCache>
                    <c:ptCount val="1"/>
                    <c:pt idx="0">
                      <c:v>-37.0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{7FD5FD9B-6ABD-4984-8250-E2A0E83BD860}</c15:txfldGUID>
                      <c15:f>Daten_Diagramme!$E$29</c15:f>
                      <c15:dlblFieldTableCache>
                        <c:ptCount val="1"/>
                        <c:pt idx="0">
                          <c:v>-37.0</c:v>
                        </c:pt>
                      </c15:dlblFieldTableCache>
                    </c15:dlblFTEntry>
                  </c15:dlblFieldTable>
                  <c15:showDataLabelsRange val="0"/>
                </c:ext>
                <c:ext xmlns:c16="http://schemas.microsoft.com/office/drawing/2014/chart" uri="{C3380CC4-5D6E-409C-BE32-E72D297353CC}">
                  <c16:uniqueId val="{0000000F-DD37-47DB-979F-A033DA075D82}"/>
                </c:ext>
              </c:extLst>
            </c:dLbl>
            <c:dLbl>
              <c:idx val="16"/>
              <c:tx>
                <c:strRef>
                  <c:f>Daten_Diagramme!$E$30</c:f>
                  <c:strCache>
                    <c:ptCount val="1"/>
                    <c:pt idx="0">
                      <c:v>-29.5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{BEF1A73E-FE7F-42A6-9831-8621C1D7320B}</c15:txfldGUID>
                      <c15:f>Daten_Diagramme!$E$30</c15:f>
                      <c15:dlblFieldTableCache>
                        <c:ptCount val="1"/>
                        <c:pt idx="0">
                          <c:v>-29.5</c:v>
                        </c:pt>
                      </c15:dlblFieldTableCache>
                    </c15:dlblFTEntry>
                  </c15:dlblFieldTable>
                  <c15:showDataLabelsRange val="0"/>
                </c:ext>
                <c:ext xmlns:c16="http://schemas.microsoft.com/office/drawing/2014/chart" uri="{C3380CC4-5D6E-409C-BE32-E72D297353CC}">
                  <c16:uniqueId val="{00000010-DD37-47DB-979F-A033DA075D82}"/>
                </c:ext>
              </c:extLst>
            </c:dLbl>
            <c:dLbl>
              <c:idx val="17"/>
              <c:tx>
                <c:strRef>
                  <c:f>Daten_Diagramme!$E$31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{8066D57C-93D2-414C-9FF6-5E21C96EA1E1}</c15:txfldGUID>
                      <c15:f>Daten_Diagramme!$E$31</c15:f>
                      <c15:dlblFieldTableCache>
                        <c:ptCount val="1"/>
                        <c:pt idx="0">
                          <c:v>0.8</c:v>
                        </c:pt>
                      </c15:dlblFieldTableCache>
                    </c15:dlblFTEntry>
                  </c15:dlblFieldTable>
                  <c15:showDataLabelsRange val="0"/>
                </c:ext>
                <c:ext xmlns:c16="http://schemas.microsoft.com/office/drawing/2014/chart" uri="{C3380CC4-5D6E-409C-BE32-E72D297353CC}">
                  <c16:uniqueId val="{00000011-DD37-47DB-979F-A033DA075D82}"/>
                </c:ext>
              </c:extLst>
            </c:dLbl>
            <c:dLbl>
              <c:idx val="18"/>
              <c:tx>
                <c:strRef>
                  <c:f>Daten_Diagramme!$E$32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{81DDE070-0D88-43A7-99C7-B33B636B0324}</c15:txfldGUID>
                      <c15:f>Daten_Diagramme!$E$32</c15:f>
                      <c15:dlblFieldTableCache>
                        <c:ptCount val="1"/>
                        <c:pt idx="0">
                          <c:v>-2.8</c:v>
                        </c:pt>
                      </c15:dlblFieldTableCache>
                    </c15:dlblFTEntry>
                  </c15:dlblFieldTable>
                  <c15:showDataLabelsRange val="0"/>
                </c:ext>
                <c:ext xmlns:c16="http://schemas.microsoft.com/office/drawing/2014/chart" uri="{C3380CC4-5D6E-409C-BE32-E72D297353CC}">
                  <c16:uniqueId val="{00000012-DD37-47DB-979F-A033DA075D82}"/>
                </c:ext>
              </c:extLst>
            </c:dLbl>
            <c:dLbl>
              <c:idx val="19"/>
              <c:tx>
                <c:strRef>
                  <c:f>Daten_Diagramme!$E$33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{15C2F8F7-B2BF-471A-9C0D-5B73C6564EAC}</c15:txfldGUID>
                      <c15:f>Daten_Diagramme!$E$33</c15:f>
                      <c15:dlblFieldTableCache>
                        <c:ptCount val="1"/>
                        <c:pt idx="0">
                          <c:v>5.1</c:v>
                        </c:pt>
                      </c15:dlblFieldTableCache>
                    </c15:dlblFTEntry>
                  </c15:dlblFieldTable>
                  <c15:showDataLabelsRange val="0"/>
                </c:ext>
                <c:ext xmlns:c16="http://schemas.microsoft.com/office/drawing/2014/chart" uri="{C3380CC4-5D6E-409C-BE32-E72D297353CC}">
                  <c16:uniqueId val="{00000013-DD37-47DB-979F-A033DA075D82}"/>
                </c:ext>
              </c:extLst>
            </c:dLbl>
            <c:dLbl>
              <c:idx val="20"/>
              <c:tx>
                <c:strRef>
                  <c:f>Daten_Diagramme!$E$34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{270D01ED-4E2B-4CF5-80BB-E0DC23EF23DE}</c15:txfldGUID>
                      <c15:f>Daten_Diagramme!$E$34</c15:f>
                      <c15:dlblFieldTableCache>
                        <c:ptCount val="1"/>
                        <c:pt idx="0">
                          <c:v>-0.1</c:v>
                        </c:pt>
                      </c15:dlblFieldTableCache>
                    </c15:dlblFTEntry>
                  </c15:dlblFieldTable>
                  <c15:showDataLabelsRange val="0"/>
                </c:ext>
                <c:ext xmlns:c16="http://schemas.microsoft.com/office/drawing/2014/chart" uri="{C3380CC4-5D6E-409C-BE32-E72D297353CC}">
                  <c16:uniqueId val="{00000014-DD37-47DB-979F-A033DA075D8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{EA36283C-5A2C-4B49-91C2-68EA2508D566}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D37-47DB-979F-A033DA075D8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{146B7951-7B91-47ED-9CBB-6816E3BA8FBB}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D37-47DB-979F-A033DA075D82}"/>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{DB28E632-AF04-41B1-A720-3035D693B8BE}</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DD37-47DB-979F-A033DA075D82}"/>
                </c:ext>
              </c:extLst>
            </c:dLbl>
            <c:dLbl>
              <c:idx val="24"/>
              <c:tx>
                <c:strRef>
                  <c:f>Daten_Diagramme!$E$38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{514FEFBB-3E7B-4B8F-8F08-B9A6D3B910B6}</c15:txfldGUID>
                      <c15:f>Daten_Diagramme!$E$38</c15:f>
                      <c15:dlblFieldTableCache>
                        <c:ptCount val="1"/>
                        <c:pt idx="0">
                          <c:v>-3.4</c:v>
                        </c:pt>
                      </c15:dlblFieldTableCache>
                    </c15:dlblFTEntry>
                  </c15:dlblFieldTable>
                  <c15:showDataLabelsRange val="0"/>
                </c:ext>
                <c:ext xmlns:c16="http://schemas.microsoft.com/office/drawing/2014/chart" uri="{C3380CC4-5D6E-409C-BE32-E72D297353CC}">
                  <c16:uniqueId val="{00000018-DD37-47DB-979F-A033DA075D82}"/>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{47A61337-DEC5-4681-8770-73F3DD41F34C}</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DD37-47DB-979F-A033DA075D8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{6341562B-9B05-407B-9FA0-1AD3553FA109}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D37-47DB-979F-A033DA075D8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{F5DE996A-ABB8-44ED-BEF1-0A9B1496B24F}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D37-47DB-979F-A033DA075D8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{FB79F56A-0067-4E8B-9CE1-B99007AE1B64}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D37-47DB-979F-A033DA075D8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{B66BC14E-D82E-4D88-A4D4-69990783B7F1}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D37-47DB-979F-A033DA075D8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{E20D570E-D7DA-40B2-8EBB-FA3FA3B9B66C}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D37-47DB-979F-A033DA075D82}"/>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{899C3281-DC7E-4E23-98AE-0C47A3705632}</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DD37-47DB-979F-A033DA075D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-2.7535388791933295</c:v>
                </c:pt>
                <c:pt idx="1">
                  <c:v>0</c:v>
                </c:pt>
                <c:pt idx="2">
                  <c:v>-14.634146341463415</c:v>
                </c:pt>
                <c:pt idx="3">
                  <c:v>-9.0909090909090917</c:v>
                </c:pt>
                <c:pt idx="4">
                  <c:v>6.0150375939849621</c:v>
                </c:pt>
                <c:pt idx="5">
                  <c:v>-12.918660287081339</c:v>
                </c:pt>
                <c:pt idx="6">
                  <c:v>-27.692307692307693</c:v>
                </c:pt>
                <c:pt idx="7">
                  <c:v>5.5194805194805197</c:v>
                </c:pt>
                <c:pt idx="8">
                  <c:v>12.514092446448704</c:v>
                </c:pt>
                <c:pt idx="9">
                  <c:v>-33.493589743589745</c:v>
                </c:pt>
                <c:pt idx="10">
                  <c:v>-4.7226386806596699</c:v>
                </c:pt>
                <c:pt idx="11">
                  <c:v>-0.53191489361702127</c:v>
                </c:pt>
                <c:pt idx="12">
                  <c:v>8.695652173913043</c:v>
                </c:pt>
                <c:pt idx="13">
                  <c:v>-5.344694035631294</c:v>
                </c:pt>
                <c:pt idx="14">
                  <c:v>-5.3136531365313653</c:v>
                </c:pt>
                <c:pt idx="15">
                  <c:v>-37.037037037037038</c:v>
                </c:pt>
                <c:pt idx="16">
                  <c:v>-29.518072289156628</c:v>
                </c:pt>
                <c:pt idx="17">
                  <c:v>0.81300813008130079</c:v>
                </c:pt>
                <c:pt idx="18">
                  <c:v>-2.8241335044929397</c:v>
                </c:pt>
                <c:pt idx="19">
                  <c:v>5.0955414012738851</c:v>
                </c:pt>
                <c:pt idx="20">
                  <c:v>-7.6687116564417179E-2</c:v>
                </c:pt>
                <c:pt idx="21">
                  <c:v>0</c:v>
                </c:pt>
                <c:pt idx="23">
                  <c:v>0</c:v>
                </c:pt>
                <c:pt idx="24">
                  <c:v>-3.4391534391534391</c:v>
                </c:pt>
                <c:pt idx="25">
                  <c:v>-2.709799390820292</c:v>
                </c:pt>
              </c:numCache>
            </c:numRef>
          </c:val>
          <c:extLst>
            <c:ext xmlns:c16="http://schemas.microsoft.com/office/drawing/2014/chart" uri="{C3380CC4-5D6E-409C-BE32-E72D297353CC}">
              <c16:uniqueId val="{00000020-DD37-47DB-979F-A033DA075D8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{22AE830C-11DC-4DA1-9234-CF7E551F70BB}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D37-47DB-979F-A033DA075D8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{EF029E8B-6DB0-4250-A2C1-2EE62AEC47F4}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D37-47DB-979F-A033DA075D8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{8B12B7ED-52A8-48E4-BE17-4A41520732C6}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D37-47DB-979F-A033DA075D8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{CF337804-0042-4413-B72C-A3EF48547D0B}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D37-47DB-979F-A033DA075D8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{74C8336E-042D-4DDB-A759-BAB9629CD11C}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D37-47DB-979F-A033DA075D8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{4C4805E5-246A-4D06-BC8C-CD4047A2306D}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D37-47DB-979F-A033DA075D8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{3F6FA347-C659-4817-AE0C-C7B03CCFC768}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D37-47DB-979F-A033DA075D8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{98B6F6AC-1B4F-41DA-A3E3-6E61CDABE9B5}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D37-47DB-979F-A033DA075D8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{3B257977-A05B-495F-B598-1CD0DD478FE9}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D37-47DB-979F-A033DA075D8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{AB412BB2-95A6-4408-9090-748F302D0B45}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D37-47DB-979F-A033DA075D8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{77073D9D-A0D0-4D08-A600-6249ABB2090B}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D37-47DB-979F-A033DA075D8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{6C955680-5E38-42CF-B8AA-7B24AFCB85DD}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D37-47DB-979F-A033DA075D8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{ABC4C262-D662-4116-99AE-9A83067FF3FD}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D37-47DB-979F-A033DA075D8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{A6F858B4-043F-48C7-A675-8B3BD1874597}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D37-47DB-979F-A033DA075D8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{B3AE0DE9-3509-47A2-8903-31F88AE43127}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D37-47DB-979F-A033DA075D8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{98C5914A-F657-4EEC-A12F-990AD3363E32}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D37-47DB-979F-A033DA075D8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{2F3AE345-EE87-4EDA-8C58-7E84DAC0A327}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D37-47DB-979F-A033DA075D8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{F7F05A9D-7E38-4B73-B3F1-1B7E268EBCAC}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D37-47DB-979F-A033DA075D8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{CCAC9646-8CB9-4157-914F-CD692E2C8E59}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D37-47DB-979F-A033DA075D8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{4D0E1313-8F21-47A0-8C08-7362BB91EB47}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D37-47DB-979F-A033DA075D8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{083DC446-DFA5-490C-8BD9-5CA5B9C8E227}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D37-47DB-979F-A033DA075D8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{B426CE36-EEBE-425F-8C3F-746D94B1CB1D}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D37-47DB-979F-A033DA075D8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{97496F57-83C3-47C7-B92D-52C7371237A4}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D37-47DB-979F-A033DA075D8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{6E6347B1-8C18-4D45-9F47-C8F82CFB0E11}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D37-47DB-979F-A033DA075D8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{9310E029-FDD0-4804-AB40-865420807385}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D37-47DB-979F-A033DA075D8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{14008B0F-CFAF-4473-AB7F-9DBA7B68E79C}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D37-47DB-979F-A033DA075D8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{D393972C-8E71-408B-B3E3-0BC09DB5B679}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D37-47DB-979F-A033DA075D8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{7DB6ECCD-6D58-4AAB-9E59-55153E3ED684}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D37-47DB-979F-A033DA075D8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{8C5500A0-9D18-4A30-B132-77A5DFE975C8}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D37-47DB-979F-A033DA075D8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{9A89F5D8-6E81-465D-8F4A-F972140A65ED}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D37-47DB-979F-A033DA075D8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{23942F93-E1EB-48BC-B9D7-85F629A77F63}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D37-47DB-979F-A033DA075D8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{386CB2D5-04CE-418F-88D3-E41B36E28835}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D37-47DB-979F-A033DA075D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D37-47DB-979F-A033DA075D8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D37-47DB-979F-A033DA075D8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{E87FCD7A-350B-4010-8E35-D744E40E783D}</c15:txfldGUID>
                      <c15:f>Diagramm!$I$46</c15:f>
                      <c15:dlblFieldTableCache>
                        <c:ptCount val="1"/>
                      </c15:dlblFieldTableCache>
                    </c15:dlblFTEntry>
                  </c15:dlblFieldTable>
                  <c15:showDataLabelsRange val="0"/>
                </c:ext>
                <c:ext xmlns:c16="http://schemas.microsoft.com/office/drawing/2014/chart" uri="{C3380CC4-5D6E-409C-BE32-E72D297353CC}">
                  <c16:uniqueId val="{00000000-88F8-4C69-B40F-457B50C01E3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{72711221-149D-4175-9CB0-4A0FC4F57A91}</c15:txfldGUID>
                      <c15:f>Diagramm!$I$47</c15:f>
                      <c15:dlblFieldTableCache>
                        <c:ptCount val="1"/>
                      </c15:dlblFieldTableCache>
                    </c15:dlblFTEntry>
                  </c15:dlblFieldTable>
                  <c15:showDataLabelsRange val="0"/>
                </c:ext>
                <c:ext xmlns:c16="http://schemas.microsoft.com/office/drawing/2014/chart" uri="{C3380CC4-5D6E-409C-BE32-E72D297353CC}">
                  <c16:uniqueId val="{00000001-88F8-4C69-B40F-457B50C01E3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{317A1F18-F858-4ACE-AB3F-8589B64F5F0B}</c15:txfldGUID>
                      <c15:f>Diagramm!$I$48</c15:f>
                      <c15:dlblFieldTableCache>
                        <c:ptCount val="1"/>
                      </c15:dlblFieldTableCache>
                    </c15:dlblFTEntry>
                  </c15:dlblFieldTable>
                  <c15:showDataLabelsRange val="0"/>
                </c:ext>
                <c:ext xmlns:c16="http://schemas.microsoft.com/office/drawing/2014/chart" uri="{C3380CC4-5D6E-409C-BE32-E72D297353CC}">
                  <c16:uniqueId val="{00000002-88F8-4C69-B40F-457B50C01E3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{B6C6E034-25BB-4E28-9E81-14A16EDDA789}</c15:txfldGUID>
                      <c15:f>Diagramm!$I$49</c15:f>
                      <c15:dlblFieldTableCache>
                        <c:ptCount val="1"/>
                      </c15:dlblFieldTableCache>
                    </c15:dlblFTEntry>
                  </c15:dlblFieldTable>
                  <c15:showDataLabelsRange val="0"/>
                </c:ext>
                <c:ext xmlns:c16="http://schemas.microsoft.com/office/drawing/2014/chart" uri="{C3380CC4-5D6E-409C-BE32-E72D297353CC}">
                  <c16:uniqueId val="{00000003-88F8-4C69-B40F-457B50C01E3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{C04DA8C8-57FD-4A49-912D-BF1099F8C9FA}</c15:txfldGUID>
                      <c15:f>Diagramm!$I$50</c15:f>
                      <c15:dlblFieldTableCache>
                        <c:ptCount val="1"/>
                      </c15:dlblFieldTableCache>
                    </c15:dlblFTEntry>
                  </c15:dlblFieldTable>
                  <c15:showDataLabelsRange val="0"/>
                </c:ext>
                <c:ext xmlns:c16="http://schemas.microsoft.com/office/drawing/2014/chart" uri="{C3380CC4-5D6E-409C-BE32-E72D297353CC}">
                  <c16:uniqueId val="{00000004-88F8-4C69-B40F-457B50C01E3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{27ADC52C-168C-45CC-891D-84B32F80BC96}</c15:txfldGUID>
                      <c15:f>Diagramm!$I$51</c15:f>
                      <c15:dlblFieldTableCache>
                        <c:ptCount val="1"/>
                      </c15:dlblFieldTableCache>
                    </c15:dlblFTEntry>
                  </c15:dlblFieldTable>
                  <c15:showDataLabelsRange val="0"/>
                </c:ext>
                <c:ext xmlns:c16="http://schemas.microsoft.com/office/drawing/2014/chart" uri="{C3380CC4-5D6E-409C-BE32-E72D297353CC}">
                  <c16:uniqueId val="{00000005-88F8-4C69-B40F-457B50C01E3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{7BFD2063-27E7-4A57-927F-316335D08819}</c15:txfldGUID>
                      <c15:f>Diagramm!$I$52</c15:f>
                      <c15:dlblFieldTableCache>
                        <c:ptCount val="1"/>
                      </c15:dlblFieldTableCache>
                    </c15:dlblFTEntry>
                  </c15:dlblFieldTable>
                  <c15:showDataLabelsRange val="0"/>
                </c:ext>
                <c:ext xmlns:c16="http://schemas.microsoft.com/office/drawing/2014/chart" uri="{C3380CC4-5D6E-409C-BE32-E72D297353CC}">
                  <c16:uniqueId val="{00000006-88F8-4C69-B40F-457B50C01E3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{3D05F8B4-829F-4FDE-9AA7-79B08E728DD9}</c15:txfldGUID>
                      <c15:f>Diagramm!$I$53</c15:f>
                      <c15:dlblFieldTableCache>
                        <c:ptCount val="1"/>
                      </c15:dlblFieldTableCache>
                    </c15:dlblFTEntry>
                  </c15:dlblFieldTable>
                  <c15:showDataLabelsRange val="0"/>
                </c:ext>
                <c:ext xmlns:c16="http://schemas.microsoft.com/office/drawing/2014/chart" uri="{C3380CC4-5D6E-409C-BE32-E72D297353CC}">
                  <c16:uniqueId val="{00000007-88F8-4C69-B40F-457B50C01E3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{267C369D-1147-41F3-A407-87E5837DBD0A}</c15:txfldGUID>
                      <c15:f>Diagramm!$I$54</c15:f>
                      <c15:dlblFieldTableCache>
                        <c:ptCount val="1"/>
                      </c15:dlblFieldTableCache>
                    </c15:dlblFTEntry>
                  </c15:dlblFieldTable>
                  <c15:showDataLabelsRange val="0"/>
                </c:ext>
                <c:ext xmlns:c16="http://schemas.microsoft.com/office/drawing/2014/chart" uri="{C3380CC4-5D6E-409C-BE32-E72D297353CC}">
                  <c16:uniqueId val="{00000008-88F8-4C69-B40F-457B50C01E3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{09792DFD-2536-43D0-9D10-DB84561D7B7A}</c15:txfldGUID>
                      <c15:f>Diagramm!$I$55</c15:f>
                      <c15:dlblFieldTableCache>
                        <c:ptCount val="1"/>
                      </c15:dlblFieldTableCache>
                    </c15:dlblFTEntry>
                  </c15:dlblFieldTable>
                  <c15:showDataLabelsRange val="0"/>
                </c:ext>
                <c:ext xmlns:c16="http://schemas.microsoft.com/office/drawing/2014/chart" uri="{C3380CC4-5D6E-409C-BE32-E72D297353CC}">
                  <c16:uniqueId val="{00000009-88F8-4C69-B40F-457B50C01E3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{470D9731-E11D-4D4E-A34F-EFCC08ABF41B}</c15:txfldGUID>
                      <c15:f>Diagramm!$I$56</c15:f>
                      <c15:dlblFieldTableCache>
                        <c:ptCount val="1"/>
                      </c15:dlblFieldTableCache>
                    </c15:dlblFTEntry>
                  </c15:dlblFieldTable>
                  <c15:showDataLabelsRange val="0"/>
                </c:ext>
                <c:ext xmlns:c16="http://schemas.microsoft.com/office/drawing/2014/chart" uri="{C3380CC4-5D6E-409C-BE32-E72D297353CC}">
                  <c16:uniqueId val="{0000000A-88F8-4C69-B40F-457B50C01E3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{3ADE300B-C183-4C9A-94D6-4809491F82D9}</c15:txfldGUID>
                      <c15:f>Diagramm!$I$57</c15:f>
                      <c15:dlblFieldTableCache>
                        <c:ptCount val="1"/>
                      </c15:dlblFieldTableCache>
                    </c15:dlblFTEntry>
                  </c15:dlblFieldTable>
                  <c15:showDataLabelsRange val="0"/>
                </c:ext>
                <c:ext xmlns:c16="http://schemas.microsoft.com/office/drawing/2014/chart" uri="{C3380CC4-5D6E-409C-BE32-E72D297353CC}">
                  <c16:uniqueId val="{0000000B-88F8-4C69-B40F-457B50C01E3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{197A976D-E511-4EC1-8975-C49564D3D19F}</c15:txfldGUID>
                      <c15:f>Diagramm!$I$58</c15:f>
                      <c15:dlblFieldTableCache>
                        <c:ptCount val="1"/>
                      </c15:dlblFieldTableCache>
                    </c15:dlblFTEntry>
                  </c15:dlblFieldTable>
                  <c15:showDataLabelsRange val="0"/>
                </c:ext>
                <c:ext xmlns:c16="http://schemas.microsoft.com/office/drawing/2014/chart" uri="{C3380CC4-5D6E-409C-BE32-E72D297353CC}">
                  <c16:uniqueId val="{0000000C-88F8-4C69-B40F-457B50C01E3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{1F07869F-9509-4FB4-821E-A3EDB558CF93}</c15:txfldGUID>
                      <c15:f>Diagramm!$I$59</c15:f>
                      <c15:dlblFieldTableCache>
                        <c:ptCount val="1"/>
                      </c15:dlblFieldTableCache>
                    </c15:dlblFTEntry>
                  </c15:dlblFieldTable>
                  <c15:showDataLabelsRange val="0"/>
                </c:ext>
                <c:ext xmlns:c16="http://schemas.microsoft.com/office/drawing/2014/chart" uri="{C3380CC4-5D6E-409C-BE32-E72D297353CC}">
                  <c16:uniqueId val="{0000000D-88F8-4C69-B40F-457B50C01E3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{570017EA-74F8-452C-8CBB-DFDA45E59F59}</c15:txfldGUID>
                      <c15:f>Diagramm!$I$60</c15:f>
                      <c15:dlblFieldTableCache>
                        <c:ptCount val="1"/>
                      </c15:dlblFieldTableCache>
                    </c15:dlblFTEntry>
                  </c15:dlblFieldTable>
                  <c15:showDataLabelsRange val="0"/>
                </c:ext>
                <c:ext xmlns:c16="http://schemas.microsoft.com/office/drawing/2014/chart" uri="{C3380CC4-5D6E-409C-BE32-E72D297353CC}">
                  <c16:uniqueId val="{0000000E-88F8-4C69-B40F-457B50C01E3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{D17D7AAA-62DF-4C8F-BA8F-8A593EEA9A50}</c15:txfldGUID>
                      <c15:f>Diagramm!$I$61</c15:f>
                      <c15:dlblFieldTableCache>
                        <c:ptCount val="1"/>
                      </c15:dlblFieldTableCache>
                    </c15:dlblFTEntry>
                  </c15:dlblFieldTable>
                  <c15:showDataLabelsRange val="0"/>
                </c:ext>
                <c:ext xmlns:c16="http://schemas.microsoft.com/office/drawing/2014/chart" uri="{C3380CC4-5D6E-409C-BE32-E72D297353CC}">
                  <c16:uniqueId val="{0000000F-88F8-4C69-B40F-457B50C01E3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{0FEF36F3-52A0-4693-AC39-98CF3FEEE770}</c15:txfldGUID>
                      <c15:f>Diagramm!$I$62</c15:f>
                      <c15:dlblFieldTableCache>
                        <c:ptCount val="1"/>
                      </c15:dlblFieldTableCache>
                    </c15:dlblFTEntry>
                  </c15:dlblFieldTable>
                  <c15:showDataLabelsRange val="0"/>
                </c:ext>
                <c:ext xmlns:c16="http://schemas.microsoft.com/office/drawing/2014/chart" uri="{C3380CC4-5D6E-409C-BE32-E72D297353CC}">
                  <c16:uniqueId val="{00000010-88F8-4C69-B40F-457B50C01E3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{367C7565-673F-48BB-B063-B1B13E8C6C30}</c15:txfldGUID>
                      <c15:f>Diagramm!$I$63</c15:f>
                      <c15:dlblFieldTableCache>
                        <c:ptCount val="1"/>
                      </c15:dlblFieldTableCache>
                    </c15:dlblFTEntry>
                  </c15:dlblFieldTable>
                  <c15:showDataLabelsRange val="0"/>
                </c:ext>
                <c:ext xmlns:c16="http://schemas.microsoft.com/office/drawing/2014/chart" uri="{C3380CC4-5D6E-409C-BE32-E72D297353CC}">
                  <c16:uniqueId val="{00000011-88F8-4C69-B40F-457B50C01E3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{5CB74FC1-F9FD-46C1-A986-AFC9FFEC8375}</c15:txfldGUID>
                      <c15:f>Diagramm!$I$64</c15:f>
                      <c15:dlblFieldTableCache>
                        <c:ptCount val="1"/>
                      </c15:dlblFieldTableCache>
                    </c15:dlblFTEntry>
                  </c15:dlblFieldTable>
                  <c15:showDataLabelsRange val="0"/>
                </c:ext>
                <c:ext xmlns:c16="http://schemas.microsoft.com/office/drawing/2014/chart" uri="{C3380CC4-5D6E-409C-BE32-E72D297353CC}">
                  <c16:uniqueId val="{00000012-88F8-4C69-B40F-457B50C01E3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{813CBD6E-565F-40F6-A676-9F3D25846B8B}</c15:txfldGUID>
                      <c15:f>Diagramm!$I$65</c15:f>
                      <c15:dlblFieldTableCache>
                        <c:ptCount val="1"/>
                      </c15:dlblFieldTableCache>
                    </c15:dlblFTEntry>
                  </c15:dlblFieldTable>
                  <c15:showDataLabelsRange val="0"/>
                </c:ext>
                <c:ext xmlns:c16="http://schemas.microsoft.com/office/drawing/2014/chart" uri="{C3380CC4-5D6E-409C-BE32-E72D297353CC}">
                  <c16:uniqueId val="{00000013-88F8-4C69-B40F-457B50C01E3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{032D0123-E783-4AD4-B233-17F62247B05E}</c15:txfldGUID>
                      <c15:f>Diagramm!$I$66</c15:f>
                      <c15:dlblFieldTableCache>
                        <c:ptCount val="1"/>
                      </c15:dlblFieldTableCache>
                    </c15:dlblFTEntry>
                  </c15:dlblFieldTable>
                  <c15:showDataLabelsRange val="0"/>
                </c:ext>
                <c:ext xmlns:c16="http://schemas.microsoft.com/office/drawing/2014/chart" uri="{C3380CC4-5D6E-409C-BE32-E72D297353CC}">
                  <c16:uniqueId val="{00000014-88F8-4C69-B40F-457B50C01E3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{B9D3C139-9158-4974-90A5-E4D8B94C43E4}</c15:txfldGUID>
                      <c15:f>Diagramm!$I$67</c15:f>
                      <c15:dlblFieldTableCache>
                        <c:ptCount val="1"/>
                      </c15:dlblFieldTableCache>
                    </c15:dlblFTEntry>
                  </c15:dlblFieldTable>
                  <c15:showDataLabelsRange val="0"/>
                </c:ext>
                <c:ext xmlns:c16="http://schemas.microsoft.com/office/drawing/2014/chart" uri="{C3380CC4-5D6E-409C-BE32-E72D297353CC}">
                  <c16:uniqueId val="{00000015-88F8-4C69-B40F-457B50C01E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8F8-4C69-B40F-457B50C01E3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{02166B8C-F3E1-49F3-9E74-B5F2D481559C}</c15:txfldGUID>
                      <c15:f>Diagramm!$K$46</c15:f>
                      <c15:dlblFieldTableCache>
                        <c:ptCount val="1"/>
                      </c15:dlblFieldTableCache>
                    </c15:dlblFTEntry>
                  </c15:dlblFieldTable>
                  <c15:showDataLabelsRange val="0"/>
                </c:ext>
                <c:ext xmlns:c16="http://schemas.microsoft.com/office/drawing/2014/chart" uri="{C3380CC4-5D6E-409C-BE32-E72D297353CC}">
                  <c16:uniqueId val="{00000017-88F8-4C69-B40F-457B50C01E3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{5E0922BE-9A2A-46BB-9C51-1A42203C2EAB}</c15:txfldGUID>
                      <c15:f>Diagramm!$K$47</c15:f>
                      <c15:dlblFieldTableCache>
                        <c:ptCount val="1"/>
                      </c15:dlblFieldTableCache>
                    </c15:dlblFTEntry>
                  </c15:dlblFieldTable>
                  <c15:showDataLabelsRange val="0"/>
                </c:ext>
                <c:ext xmlns:c16="http://schemas.microsoft.com/office/drawing/2014/chart" uri="{C3380CC4-5D6E-409C-BE32-E72D297353CC}">
                  <c16:uniqueId val="{00000018-88F8-4C69-B40F-457B50C01E3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{727448AC-0490-4287-A8B3-75B92265B041}</c15:txfldGUID>
                      <c15:f>Diagramm!$K$48</c15:f>
                      <c15:dlblFieldTableCache>
                        <c:ptCount val="1"/>
                      </c15:dlblFieldTableCache>
                    </c15:dlblFTEntry>
                  </c15:dlblFieldTable>
                  <c15:showDataLabelsRange val="0"/>
                </c:ext>
                <c:ext xmlns:c16="http://schemas.microsoft.com/office/drawing/2014/chart" uri="{C3380CC4-5D6E-409C-BE32-E72D297353CC}">
                  <c16:uniqueId val="{00000019-88F8-4C69-B40F-457B50C01E3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{2B6DBB82-A3D6-411A-AED2-EEB4A92D93FE}</c15:txfldGUID>
                      <c15:f>Diagramm!$K$49</c15:f>
                      <c15:dlblFieldTableCache>
                        <c:ptCount val="1"/>
                      </c15:dlblFieldTableCache>
                    </c15:dlblFTEntry>
                  </c15:dlblFieldTable>
                  <c15:showDataLabelsRange val="0"/>
                </c:ext>
                <c:ext xmlns:c16="http://schemas.microsoft.com/office/drawing/2014/chart" uri="{C3380CC4-5D6E-409C-BE32-E72D297353CC}">
                  <c16:uniqueId val="{0000001A-88F8-4C69-B40F-457B50C01E3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{CB5CA10F-4050-48AB-9973-97DEE9D2CBE9}</c15:txfldGUID>
                      <c15:f>Diagramm!$K$50</c15:f>
                      <c15:dlblFieldTableCache>
                        <c:ptCount val="1"/>
                      </c15:dlblFieldTableCache>
                    </c15:dlblFTEntry>
                  </c15:dlblFieldTable>
                  <c15:showDataLabelsRange val="0"/>
                </c:ext>
                <c:ext xmlns:c16="http://schemas.microsoft.com/office/drawing/2014/chart" uri="{C3380CC4-5D6E-409C-BE32-E72D297353CC}">
                  <c16:uniqueId val="{0000001B-88F8-4C69-B40F-457B50C01E3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{C2681A99-78FC-45FB-BBC4-7F3CDED5F7F9}</c15:txfldGUID>
                      <c15:f>Diagramm!$K$51</c15:f>
                      <c15:dlblFieldTableCache>
                        <c:ptCount val="1"/>
                      </c15:dlblFieldTableCache>
                    </c15:dlblFTEntry>
                  </c15:dlblFieldTable>
                  <c15:showDataLabelsRange val="0"/>
                </c:ext>
                <c:ext xmlns:c16="http://schemas.microsoft.com/office/drawing/2014/chart" uri="{C3380CC4-5D6E-409C-BE32-E72D297353CC}">
                  <c16:uniqueId val="{0000001C-88F8-4C69-B40F-457B50C01E3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{F57ADFFA-1A5D-4C61-B35F-E1699AD69BB5}</c15:txfldGUID>
                      <c15:f>Diagramm!$K$52</c15:f>
                      <c15:dlblFieldTableCache>
                        <c:ptCount val="1"/>
                      </c15:dlblFieldTableCache>
                    </c15:dlblFTEntry>
                  </c15:dlblFieldTable>
                  <c15:showDataLabelsRange val="0"/>
                </c:ext>
                <c:ext xmlns:c16="http://schemas.microsoft.com/office/drawing/2014/chart" uri="{C3380CC4-5D6E-409C-BE32-E72D297353CC}">
                  <c16:uniqueId val="{0000001D-88F8-4C69-B40F-457B50C01E3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{94298EB7-D53E-4F56-B03D-14EE7EF23C6A}</c15:txfldGUID>
                      <c15:f>Diagramm!$K$53</c15:f>
                      <c15:dlblFieldTableCache>
                        <c:ptCount val="1"/>
                      </c15:dlblFieldTableCache>
                    </c15:dlblFTEntry>
                  </c15:dlblFieldTable>
                  <c15:showDataLabelsRange val="0"/>
                </c:ext>
                <c:ext xmlns:c16="http://schemas.microsoft.com/office/drawing/2014/chart" uri="{C3380CC4-5D6E-409C-BE32-E72D297353CC}">
                  <c16:uniqueId val="{0000001E-88F8-4C69-B40F-457B50C01E3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{45679BD5-9432-4D6E-96EC-8C049C074502}</c15:txfldGUID>
                      <c15:f>Diagramm!$K$54</c15:f>
                      <c15:dlblFieldTableCache>
                        <c:ptCount val="1"/>
                      </c15:dlblFieldTableCache>
                    </c15:dlblFTEntry>
                  </c15:dlblFieldTable>
                  <c15:showDataLabelsRange val="0"/>
                </c:ext>
                <c:ext xmlns:c16="http://schemas.microsoft.com/office/drawing/2014/chart" uri="{C3380CC4-5D6E-409C-BE32-E72D297353CC}">
                  <c16:uniqueId val="{0000001F-88F8-4C69-B40F-457B50C01E3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{26A62378-E2D6-48E2-949B-05A7B5861ABB}</c15:txfldGUID>
                      <c15:f>Diagramm!$K$55</c15:f>
                      <c15:dlblFieldTableCache>
                        <c:ptCount val="1"/>
                      </c15:dlblFieldTableCache>
                    </c15:dlblFTEntry>
                  </c15:dlblFieldTable>
                  <c15:showDataLabelsRange val="0"/>
                </c:ext>
                <c:ext xmlns:c16="http://schemas.microsoft.com/office/drawing/2014/chart" uri="{C3380CC4-5D6E-409C-BE32-E72D297353CC}">
                  <c16:uniqueId val="{00000020-88F8-4C69-B40F-457B50C01E3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{32BFDD62-132C-49F1-8C73-4274130774B4}</c15:txfldGUID>
                      <c15:f>Diagramm!$K$56</c15:f>
                      <c15:dlblFieldTableCache>
                        <c:ptCount val="1"/>
                      </c15:dlblFieldTableCache>
                    </c15:dlblFTEntry>
                  </c15:dlblFieldTable>
                  <c15:showDataLabelsRange val="0"/>
                </c:ext>
                <c:ext xmlns:c16="http://schemas.microsoft.com/office/drawing/2014/chart" uri="{C3380CC4-5D6E-409C-BE32-E72D297353CC}">
                  <c16:uniqueId val="{00000021-88F8-4C69-B40F-457B50C01E3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{05E91D14-4CD7-4A2F-8276-C0E5C635E87B}</c15:txfldGUID>
                      <c15:f>Diagramm!$K$57</c15:f>
                      <c15:dlblFieldTableCache>
                        <c:ptCount val="1"/>
                      </c15:dlblFieldTableCache>
                    </c15:dlblFTEntry>
                  </c15:dlblFieldTable>
                  <c15:showDataLabelsRange val="0"/>
                </c:ext>
                <c:ext xmlns:c16="http://schemas.microsoft.com/office/drawing/2014/chart" uri="{C3380CC4-5D6E-409C-BE32-E72D297353CC}">
                  <c16:uniqueId val="{00000022-88F8-4C69-B40F-457B50C01E3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{9B3DB6FC-8FA9-415F-AE91-E4BAA506DA05}</c15:txfldGUID>
                      <c15:f>Diagramm!$K$58</c15:f>
                      <c15:dlblFieldTableCache>
                        <c:ptCount val="1"/>
                      </c15:dlblFieldTableCache>
                    </c15:dlblFTEntry>
                  </c15:dlblFieldTable>
                  <c15:showDataLabelsRange val="0"/>
                </c:ext>
                <c:ext xmlns:c16="http://schemas.microsoft.com/office/drawing/2014/chart" uri="{C3380CC4-5D6E-409C-BE32-E72D297353CC}">
                  <c16:uniqueId val="{00000023-88F8-4C69-B40F-457B50C01E3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{EA4FFAFB-58F4-4A2D-AC4B-ECC2ED7F9B0F}</c15:txfldGUID>
                      <c15:f>Diagramm!$K$59</c15:f>
                      <c15:dlblFieldTableCache>
                        <c:ptCount val="1"/>
                      </c15:dlblFieldTableCache>
                    </c15:dlblFTEntry>
                  </c15:dlblFieldTable>
                  <c15:showDataLabelsRange val="0"/>
                </c:ext>
                <c:ext xmlns:c16="http://schemas.microsoft.com/office/drawing/2014/chart" uri="{C3380CC4-5D6E-409C-BE32-E72D297353CC}">
                  <c16:uniqueId val="{00000024-88F8-4C69-B40F-457B50C01E3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{5AF15780-8ED4-4DBB-A6C1-62E2DDBF2576}</c15:txfldGUID>
                      <c15:f>Diagramm!$K$60</c15:f>
                      <c15:dlblFieldTableCache>
                        <c:ptCount val="1"/>
                      </c15:dlblFieldTableCache>
                    </c15:dlblFTEntry>
                  </c15:dlblFieldTable>
                  <c15:showDataLabelsRange val="0"/>
                </c:ext>
                <c:ext xmlns:c16="http://schemas.microsoft.com/office/drawing/2014/chart" uri="{C3380CC4-5D6E-409C-BE32-E72D297353CC}">
                  <c16:uniqueId val="{00000025-88F8-4C69-B40F-457B50C01E3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{809C644C-9A9C-408A-B682-BB07ACE6A66D}</c15:txfldGUID>
                      <c15:f>Diagramm!$K$61</c15:f>
                      <c15:dlblFieldTableCache>
                        <c:ptCount val="1"/>
                      </c15:dlblFieldTableCache>
                    </c15:dlblFTEntry>
                  </c15:dlblFieldTable>
                  <c15:showDataLabelsRange val="0"/>
                </c:ext>
                <c:ext xmlns:c16="http://schemas.microsoft.com/office/drawing/2014/chart" uri="{C3380CC4-5D6E-409C-BE32-E72D297353CC}">
                  <c16:uniqueId val="{00000026-88F8-4C69-B40F-457B50C01E3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{123E9806-5F98-4E54-9B65-DA18F7E96F44}</c15:txfldGUID>
                      <c15:f>Diagramm!$K$62</c15:f>
                      <c15:dlblFieldTableCache>
                        <c:ptCount val="1"/>
                      </c15:dlblFieldTableCache>
                    </c15:dlblFTEntry>
                  </c15:dlblFieldTable>
                  <c15:showDataLabelsRange val="0"/>
                </c:ext>
                <c:ext xmlns:c16="http://schemas.microsoft.com/office/drawing/2014/chart" uri="{C3380CC4-5D6E-409C-BE32-E72D297353CC}">
                  <c16:uniqueId val="{00000027-88F8-4C69-B40F-457B50C01E3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{45F81A6C-02C8-48AA-AD9A-84216C4E2E02}</c15:txfldGUID>
                      <c15:f>Diagramm!$K$63</c15:f>
                      <c15:dlblFieldTableCache>
                        <c:ptCount val="1"/>
                      </c15:dlblFieldTableCache>
                    </c15:dlblFTEntry>
                  </c15:dlblFieldTable>
                  <c15:showDataLabelsRange val="0"/>
                </c:ext>
                <c:ext xmlns:c16="http://schemas.microsoft.com/office/drawing/2014/chart" uri="{C3380CC4-5D6E-409C-BE32-E72D297353CC}">
                  <c16:uniqueId val="{00000028-88F8-4C69-B40F-457B50C01E3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{6B01A6DE-3A64-4904-AF13-E978FC3A763E}</c15:txfldGUID>
                      <c15:f>Diagramm!$K$64</c15:f>
                      <c15:dlblFieldTableCache>
                        <c:ptCount val="1"/>
                      </c15:dlblFieldTableCache>
                    </c15:dlblFTEntry>
                  </c15:dlblFieldTable>
                  <c15:showDataLabelsRange val="0"/>
                </c:ext>
                <c:ext xmlns:c16="http://schemas.microsoft.com/office/drawing/2014/chart" uri="{C3380CC4-5D6E-409C-BE32-E72D297353CC}">
                  <c16:uniqueId val="{00000029-88F8-4C69-B40F-457B50C01E3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{596F8168-B993-4850-AEBD-A9E457E4BC7B}</c15:txfldGUID>
                      <c15:f>Diagramm!$K$65</c15:f>
                      <c15:dlblFieldTableCache>
                        <c:ptCount val="1"/>
                      </c15:dlblFieldTableCache>
                    </c15:dlblFTEntry>
                  </c15:dlblFieldTable>
                  <c15:showDataLabelsRange val="0"/>
                </c:ext>
                <c:ext xmlns:c16="http://schemas.microsoft.com/office/drawing/2014/chart" uri="{C3380CC4-5D6E-409C-BE32-E72D297353CC}">
                  <c16:uniqueId val="{0000002A-88F8-4C69-B40F-457B50C01E3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{948A0DB1-09F6-4240-81BF-63F739F49A08}</c15:txfldGUID>
                      <c15:f>Diagramm!$K$66</c15:f>
                      <c15:dlblFieldTableCache>
                        <c:ptCount val="1"/>
                      </c15:dlblFieldTableCache>
                    </c15:dlblFTEntry>
                  </c15:dlblFieldTable>
                  <c15:showDataLabelsRange val="0"/>
                </c:ext>
                <c:ext xmlns:c16="http://schemas.microsoft.com/office/drawing/2014/chart" uri="{C3380CC4-5D6E-409C-BE32-E72D297353CC}">
                  <c16:uniqueId val="{0000002B-88F8-4C69-B40F-457B50C01E3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{1644D392-404D-4A61-B897-3F45160A89D7}</c15:txfldGUID>
                      <c15:f>Diagramm!$K$67</c15:f>
                      <c15:dlblFieldTableCache>
                        <c:ptCount val="1"/>
                      </c15:dlblFieldTableCache>
                    </c15:dlblFTEntry>
                  </c15:dlblFieldTable>
                  <c15:showDataLabelsRange val="0"/>
                </c:ext>
                <c:ext xmlns:c16="http://schemas.microsoft.com/office/drawing/2014/chart" uri="{C3380CC4-5D6E-409C-BE32-E72D297353CC}">
                  <c16:uniqueId val="{0000002C-88F8-4C69-B40F-457B50C01E3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8F8-4C69-B40F-457B50C01E3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{E4B3620C-4015-4D5B-A503-CAF53A5B6E69}</c15:txfldGUID>
                      <c15:f>Diagramm!$J$46</c15:f>
                      <c15:dlblFieldTableCache>
                        <c:ptCount val="1"/>
                      </c15:dlblFieldTableCache>
                    </c15:dlblFTEntry>
                  </c15:dlblFieldTable>
                  <c15:showDataLabelsRange val="0"/>
                </c:ext>
                <c:ext xmlns:c16="http://schemas.microsoft.com/office/drawing/2014/chart" uri="{C3380CC4-5D6E-409C-BE32-E72D297353CC}">
                  <c16:uniqueId val="{0000002E-88F8-4C69-B40F-457B50C01E3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{F1524A79-3537-42FF-BF7E-F7A943988C9B}</c15:txfldGUID>
                      <c15:f>Diagramm!$J$47</c15:f>
                      <c15:dlblFieldTableCache>
                        <c:ptCount val="1"/>
                      </c15:dlblFieldTableCache>
                    </c15:dlblFTEntry>
                  </c15:dlblFieldTable>
                  <c15:showDataLabelsRange val="0"/>
                </c:ext>
                <c:ext xmlns:c16="http://schemas.microsoft.com/office/drawing/2014/chart" uri="{C3380CC4-5D6E-409C-BE32-E72D297353CC}">
                  <c16:uniqueId val="{0000002F-88F8-4C69-B40F-457B50C01E3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{32601479-AE89-426A-A20E-BEFD8ED6F168}</c15:txfldGUID>
                      <c15:f>Diagramm!$J$48</c15:f>
                      <c15:dlblFieldTableCache>
                        <c:ptCount val="1"/>
                      </c15:dlblFieldTableCache>
                    </c15:dlblFTEntry>
                  </c15:dlblFieldTable>
                  <c15:showDataLabelsRange val="0"/>
                </c:ext>
                <c:ext xmlns:c16="http://schemas.microsoft.com/office/drawing/2014/chart" uri="{C3380CC4-5D6E-409C-BE32-E72D297353CC}">
                  <c16:uniqueId val="{00000030-88F8-4C69-B40F-457B50C01E3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{FC3A408C-BA43-4E9F-AA29-4A7E52A3962B}</c15:txfldGUID>
                      <c15:f>Diagramm!$J$49</c15:f>
                      <c15:dlblFieldTableCache>
                        <c:ptCount val="1"/>
                      </c15:dlblFieldTableCache>
                    </c15:dlblFTEntry>
                  </c15:dlblFieldTable>
                  <c15:showDataLabelsRange val="0"/>
                </c:ext>
                <c:ext xmlns:c16="http://schemas.microsoft.com/office/drawing/2014/chart" uri="{C3380CC4-5D6E-409C-BE32-E72D297353CC}">
                  <c16:uniqueId val="{00000031-88F8-4C69-B40F-457B50C01E3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{932CF56F-CFDE-487F-9B8A-AB7A10B7A19C}</c15:txfldGUID>
                      <c15:f>Diagramm!$J$50</c15:f>
                      <c15:dlblFieldTableCache>
                        <c:ptCount val="1"/>
                      </c15:dlblFieldTableCache>
                    </c15:dlblFTEntry>
                  </c15:dlblFieldTable>
                  <c15:showDataLabelsRange val="0"/>
                </c:ext>
                <c:ext xmlns:c16="http://schemas.microsoft.com/office/drawing/2014/chart" uri="{C3380CC4-5D6E-409C-BE32-E72D297353CC}">
                  <c16:uniqueId val="{00000032-88F8-4C69-B40F-457B50C01E3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{3D9389A1-E4DC-4A3A-9C94-51F4D4DE9A57}</c15:txfldGUID>
                      <c15:f>Diagramm!$J$51</c15:f>
                      <c15:dlblFieldTableCache>
                        <c:ptCount val="1"/>
                      </c15:dlblFieldTableCache>
                    </c15:dlblFTEntry>
                  </c15:dlblFieldTable>
                  <c15:showDataLabelsRange val="0"/>
                </c:ext>
                <c:ext xmlns:c16="http://schemas.microsoft.com/office/drawing/2014/chart" uri="{C3380CC4-5D6E-409C-BE32-E72D297353CC}">
                  <c16:uniqueId val="{00000033-88F8-4C69-B40F-457B50C01E3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{545A3DE2-0D69-4D65-BDFD-F931C0C79C2E}</c15:txfldGUID>
                      <c15:f>Diagramm!$J$52</c15:f>
                      <c15:dlblFieldTableCache>
                        <c:ptCount val="1"/>
                      </c15:dlblFieldTableCache>
                    </c15:dlblFTEntry>
                  </c15:dlblFieldTable>
                  <c15:showDataLabelsRange val="0"/>
                </c:ext>
                <c:ext xmlns:c16="http://schemas.microsoft.com/office/drawing/2014/chart" uri="{C3380CC4-5D6E-409C-BE32-E72D297353CC}">
                  <c16:uniqueId val="{00000034-88F8-4C69-B40F-457B50C01E3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{85F92438-FF62-411E-BF58-D66BAEB666CC}</c15:txfldGUID>
                      <c15:f>Diagramm!$J$53</c15:f>
                      <c15:dlblFieldTableCache>
                        <c:ptCount val="1"/>
                      </c15:dlblFieldTableCache>
                    </c15:dlblFTEntry>
                  </c15:dlblFieldTable>
                  <c15:showDataLabelsRange val="0"/>
                </c:ext>
                <c:ext xmlns:c16="http://schemas.microsoft.com/office/drawing/2014/chart" uri="{C3380CC4-5D6E-409C-BE32-E72D297353CC}">
                  <c16:uniqueId val="{00000035-88F8-4C69-B40F-457B50C01E3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{356C4B45-6846-40FD-8249-A21D80D472BB}</c15:txfldGUID>
                      <c15:f>Diagramm!$J$54</c15:f>
                      <c15:dlblFieldTableCache>
                        <c:ptCount val="1"/>
                      </c15:dlblFieldTableCache>
                    </c15:dlblFTEntry>
                  </c15:dlblFieldTable>
                  <c15:showDataLabelsRange val="0"/>
                </c:ext>
                <c:ext xmlns:c16="http://schemas.microsoft.com/office/drawing/2014/chart" uri="{C3380CC4-5D6E-409C-BE32-E72D297353CC}">
                  <c16:uniqueId val="{00000036-88F8-4C69-B40F-457B50C01E3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{EE7AFDA4-BDC6-4AFB-A961-87D5DBAC7595}</c15:txfldGUID>
                      <c15:f>Diagramm!$J$55</c15:f>
                      <c15:dlblFieldTableCache>
                        <c:ptCount val="1"/>
                      </c15:dlblFieldTableCache>
                    </c15:dlblFTEntry>
                  </c15:dlblFieldTable>
                  <c15:showDataLabelsRange val="0"/>
                </c:ext>
                <c:ext xmlns:c16="http://schemas.microsoft.com/office/drawing/2014/chart" uri="{C3380CC4-5D6E-409C-BE32-E72D297353CC}">
                  <c16:uniqueId val="{00000037-88F8-4C69-B40F-457B50C01E3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{E9D7745C-EC47-4EF9-8CE1-C1E98F7625CF}</c15:txfldGUID>
                      <c15:f>Diagramm!$J$56</c15:f>
                      <c15:dlblFieldTableCache>
                        <c:ptCount val="1"/>
                      </c15:dlblFieldTableCache>
                    </c15:dlblFTEntry>
                  </c15:dlblFieldTable>
                  <c15:showDataLabelsRange val="0"/>
                </c:ext>
                <c:ext xmlns:c16="http://schemas.microsoft.com/office/drawing/2014/chart" uri="{C3380CC4-5D6E-409C-BE32-E72D297353CC}">
                  <c16:uniqueId val="{00000038-88F8-4C69-B40F-457B50C01E3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{CF7C5251-0625-4F38-8612-13D1DEF088C0}</c15:txfldGUID>
                      <c15:f>Diagramm!$J$57</c15:f>
                      <c15:dlblFieldTableCache>
                        <c:ptCount val="1"/>
                      </c15:dlblFieldTableCache>
                    </c15:dlblFTEntry>
                  </c15:dlblFieldTable>
                  <c15:showDataLabelsRange val="0"/>
                </c:ext>
                <c:ext xmlns:c16="http://schemas.microsoft.com/office/drawing/2014/chart" uri="{C3380CC4-5D6E-409C-BE32-E72D297353CC}">
                  <c16:uniqueId val="{00000039-88F8-4C69-B40F-457B50C01E3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{013AA0B5-9FAB-44FA-8D8E-3A0E4386AA33}</c15:txfldGUID>
                      <c15:f>Diagramm!$J$58</c15:f>
                      <c15:dlblFieldTableCache>
                        <c:ptCount val="1"/>
                      </c15:dlblFieldTableCache>
                    </c15:dlblFTEntry>
                  </c15:dlblFieldTable>
                  <c15:showDataLabelsRange val="0"/>
                </c:ext>
                <c:ext xmlns:c16="http://schemas.microsoft.com/office/drawing/2014/chart" uri="{C3380CC4-5D6E-409C-BE32-E72D297353CC}">
                  <c16:uniqueId val="{0000003A-88F8-4C69-B40F-457B50C01E3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{BF29A8D4-EF6D-452A-ACD1-BDB4F0B99563}</c15:txfldGUID>
                      <c15:f>Diagramm!$J$59</c15:f>
                      <c15:dlblFieldTableCache>
                        <c:ptCount val="1"/>
                      </c15:dlblFieldTableCache>
                    </c15:dlblFTEntry>
                  </c15:dlblFieldTable>
                  <c15:showDataLabelsRange val="0"/>
                </c:ext>
                <c:ext xmlns:c16="http://schemas.microsoft.com/office/drawing/2014/chart" uri="{C3380CC4-5D6E-409C-BE32-E72D297353CC}">
                  <c16:uniqueId val="{0000003B-88F8-4C69-B40F-457B50C01E3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{AEEA2D53-B176-4737-B61D-94A9DC21F4B6}</c15:txfldGUID>
                      <c15:f>Diagramm!$J$60</c15:f>
                      <c15:dlblFieldTableCache>
                        <c:ptCount val="1"/>
                      </c15:dlblFieldTableCache>
                    </c15:dlblFTEntry>
                  </c15:dlblFieldTable>
                  <c15:showDataLabelsRange val="0"/>
                </c:ext>
                <c:ext xmlns:c16="http://schemas.microsoft.com/office/drawing/2014/chart" uri="{C3380CC4-5D6E-409C-BE32-E72D297353CC}">
                  <c16:uniqueId val="{0000003C-88F8-4C69-B40F-457B50C01E3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{158E57E4-8F71-4C4D-9725-FA2C7A32B136}</c15:txfldGUID>
                      <c15:f>Diagramm!$J$61</c15:f>
                      <c15:dlblFieldTableCache>
                        <c:ptCount val="1"/>
                      </c15:dlblFieldTableCache>
                    </c15:dlblFTEntry>
                  </c15:dlblFieldTable>
                  <c15:showDataLabelsRange val="0"/>
                </c:ext>
                <c:ext xmlns:c16="http://schemas.microsoft.com/office/drawing/2014/chart" uri="{C3380CC4-5D6E-409C-BE32-E72D297353CC}">
                  <c16:uniqueId val="{0000003D-88F8-4C69-B40F-457B50C01E3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{6757C570-EDDF-4EE0-B07C-1CB1232CC545}</c15:txfldGUID>
                      <c15:f>Diagramm!$J$62</c15:f>
                      <c15:dlblFieldTableCache>
                        <c:ptCount val="1"/>
                      </c15:dlblFieldTableCache>
                    </c15:dlblFTEntry>
                  </c15:dlblFieldTable>
                  <c15:showDataLabelsRange val="0"/>
                </c:ext>
                <c:ext xmlns:c16="http://schemas.microsoft.com/office/drawing/2014/chart" uri="{C3380CC4-5D6E-409C-BE32-E72D297353CC}">
                  <c16:uniqueId val="{0000003E-88F8-4C69-B40F-457B50C01E3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{5DBE9591-DE24-4290-AB35-D1DAFC487C8B}</c15:txfldGUID>
                      <c15:f>Diagramm!$J$63</c15:f>
                      <c15:dlblFieldTableCache>
                        <c:ptCount val="1"/>
                      </c15:dlblFieldTableCache>
                    </c15:dlblFTEntry>
                  </c15:dlblFieldTable>
                  <c15:showDataLabelsRange val="0"/>
                </c:ext>
                <c:ext xmlns:c16="http://schemas.microsoft.com/office/drawing/2014/chart" uri="{C3380CC4-5D6E-409C-BE32-E72D297353CC}">
                  <c16:uniqueId val="{0000003F-88F8-4C69-B40F-457B50C01E3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{3631A17B-BCF5-46D4-8850-F4DD7AC2BE5C}</c15:txfldGUID>
                      <c15:f>Diagramm!$J$64</c15:f>
                      <c15:dlblFieldTableCache>
                        <c:ptCount val="1"/>
                      </c15:dlblFieldTableCache>
                    </c15:dlblFTEntry>
                  </c15:dlblFieldTable>
                  <c15:showDataLabelsRange val="0"/>
                </c:ext>
                <c:ext xmlns:c16="http://schemas.microsoft.com/office/drawing/2014/chart" uri="{C3380CC4-5D6E-409C-BE32-E72D297353CC}">
                  <c16:uniqueId val="{00000040-88F8-4C69-B40F-457B50C01E3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{4AC1996B-C46A-428C-990C-E7B0E3081684}</c15:txfldGUID>
                      <c15:f>Diagramm!$J$65</c15:f>
                      <c15:dlblFieldTableCache>
                        <c:ptCount val="1"/>
                      </c15:dlblFieldTableCache>
                    </c15:dlblFTEntry>
                  </c15:dlblFieldTable>
                  <c15:showDataLabelsRange val="0"/>
                </c:ext>
                <c:ext xmlns:c16="http://schemas.microsoft.com/office/drawing/2014/chart" uri="{C3380CC4-5D6E-409C-BE32-E72D297353CC}">
                  <c16:uniqueId val="{00000041-88F8-4C69-B40F-457B50C01E3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{51F3284F-F7B0-42EB-AEDB-59C26A48FBD8}</c15:txfldGUID>
                      <c15:f>Diagramm!$J$66</c15:f>
                      <c15:dlblFieldTableCache>
                        <c:ptCount val="1"/>
                      </c15:dlblFieldTableCache>
                    </c15:dlblFTEntry>
                  </c15:dlblFieldTable>
                  <c15:showDataLabelsRange val="0"/>
                </c:ext>
                <c:ext xmlns:c16="http://schemas.microsoft.com/office/drawing/2014/chart" uri="{C3380CC4-5D6E-409C-BE32-E72D297353CC}">
                  <c16:uniqueId val="{00000042-88F8-4C69-B40F-457B50C01E3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{504B3FE0-5B2D-48D5-B180-574D880506F2}</c15:txfldGUID>
                      <c15:f>Diagramm!$J$67</c15:f>
                      <c15:dlblFieldTableCache>
                        <c:ptCount val="1"/>
                      </c15:dlblFieldTableCache>
                    </c15:dlblFTEntry>
                  </c15:dlblFieldTable>
                  <c15:showDataLabelsRange val="0"/>
                </c:ext>
                <c:ext xmlns:c16="http://schemas.microsoft.com/office/drawing/2014/chart" uri="{C3380CC4-5D6E-409C-BE32-E72D297353CC}">
                  <c16:uniqueId val="{00000043-88F8-4C69-B40F-457B50C01E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8F8-4C69-B40F-457B50C01E3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73-4678-BE05-90AC8F4132F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73-4678-BE05-90AC8F4132F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73-4678-BE05-90AC8F4132F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73-4678-BE05-90AC8F4132F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73-4678-BE05-90AC8F4132F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73-4678-BE05-90AC8F4132F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73-4678-BE05-90AC8F4132F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73-4678-BE05-90AC8F4132F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73-4678-BE05-90AC8F4132F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73-4678-BE05-90AC8F4132F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E73-4678-BE05-90AC8F4132F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E73-4678-BE05-90AC8F4132F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E73-4678-BE05-90AC8F4132F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E73-4678-BE05-90AC8F4132F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E73-4678-BE05-90AC8F4132F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E73-4678-BE05-90AC8F4132F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E73-4678-BE05-90AC8F4132F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E73-4678-BE05-90AC8F4132F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E73-4678-BE05-90AC8F4132F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E73-4678-BE05-90AC8F4132F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E73-4678-BE05-90AC8F4132F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E73-4678-BE05-90AC8F4132F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E73-4678-BE05-90AC8F4132F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E73-4678-BE05-90AC8F4132F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E73-4678-BE05-90AC8F4132F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E73-4678-BE05-90AC8F4132F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E73-4678-BE05-90AC8F4132F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E73-4678-BE05-90AC8F4132F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E73-4678-BE05-90AC8F4132F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E73-4678-BE05-90AC8F4132F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E73-4678-BE05-90AC8F4132F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E73-4678-BE05-90AC8F4132F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E73-4678-BE05-90AC8F4132F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E73-4678-BE05-90AC8F4132F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E73-4678-BE05-90AC8F4132F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E73-4678-BE05-90AC8F4132F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E73-4678-BE05-90AC8F4132F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E73-4678-BE05-90AC8F4132F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E73-4678-BE05-90AC8F4132F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E73-4678-BE05-90AC8F4132F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E73-4678-BE05-90AC8F4132F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E73-4678-BE05-90AC8F4132F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E73-4678-BE05-90AC8F4132F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E73-4678-BE05-90AC8F4132F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E73-4678-BE05-90AC8F4132F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E73-4678-BE05-90AC8F4132F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E73-4678-BE05-90AC8F4132F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E73-4678-BE05-90AC8F4132F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E73-4678-BE05-90AC8F4132F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E73-4678-BE05-90AC8F4132F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E73-4678-BE05-90AC8F4132F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E73-4678-BE05-90AC8F4132F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E73-4678-BE05-90AC8F4132F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E73-4678-BE05-90AC8F4132F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E73-4678-BE05-90AC8F4132F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E73-4678-BE05-90AC8F4132F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E73-4678-BE05-90AC8F4132F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E73-4678-BE05-90AC8F4132F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E73-4678-BE05-90AC8F4132F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E73-4678-BE05-90AC8F4132F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E73-4678-BE05-90AC8F4132F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E73-4678-BE05-90AC8F4132F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E73-4678-BE05-90AC8F4132F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E73-4678-BE05-90AC8F4132F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E73-4678-BE05-90AC8F4132F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E73-4678-BE05-90AC8F4132F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E73-4678-BE05-90AC8F4132F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E73-4678-BE05-90AC8F4132F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E73-4678-BE05-90AC8F4132F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100.83267908548046</c:v>
                </c:pt>
                <c:pt idx="2">
                  <c:v>102.98099112602004</c:v>
                </c:pt>
                <c:pt idx="3">
                  <c:v>105.0246235100992</c:v>
                </c:pt>
                <c:pt idx="4">
                  <c:v>105.36245331049415</c:v>
                </c:pt>
                <c:pt idx="5">
                  <c:v>107.25144529298409</c:v>
                </c:pt>
                <c:pt idx="6">
                  <c:v>109.28556134465776</c:v>
                </c:pt>
                <c:pt idx="7">
                  <c:v>108.84067280470107</c:v>
                </c:pt>
                <c:pt idx="8">
                  <c:v>109.37358741940857</c:v>
                </c:pt>
                <c:pt idx="9">
                  <c:v>109.95646277924489</c:v>
                </c:pt>
                <c:pt idx="10">
                  <c:v>112.67099659791116</c:v>
                </c:pt>
                <c:pt idx="11">
                  <c:v>111.66702352913187</c:v>
                </c:pt>
                <c:pt idx="12">
                  <c:v>112.3355458806176</c:v>
                </c:pt>
                <c:pt idx="13">
                  <c:v>113.40851235933671</c:v>
                </c:pt>
                <c:pt idx="14">
                  <c:v>114.88116479908643</c:v>
                </c:pt>
                <c:pt idx="15">
                  <c:v>114.04848571360597</c:v>
                </c:pt>
                <c:pt idx="16">
                  <c:v>114.73366164680132</c:v>
                </c:pt>
                <c:pt idx="17">
                  <c:v>115.31891608973901</c:v>
                </c:pt>
                <c:pt idx="18">
                  <c:v>116.40139890086361</c:v>
                </c:pt>
                <c:pt idx="19">
                  <c:v>115.5901315632955</c:v>
                </c:pt>
                <c:pt idx="20">
                  <c:v>116.17538600623321</c:v>
                </c:pt>
                <c:pt idx="21">
                  <c:v>116.0278828539481</c:v>
                </c:pt>
                <c:pt idx="22">
                  <c:v>118.12385506625746</c:v>
                </c:pt>
                <c:pt idx="23">
                  <c:v>117.38633930483191</c:v>
                </c:pt>
                <c:pt idx="24">
                  <c:v>118.14526681416982</c:v>
                </c:pt>
              </c:numCache>
            </c:numRef>
          </c:val>
          <c:smooth val="0"/>
          <c:extLst>
            <c:ext xmlns:c16="http://schemas.microsoft.com/office/drawing/2014/chart" uri="{C3380CC4-5D6E-409C-BE32-E72D297353CC}">
              <c16:uniqueId val="{00000000-ECA6-49DE-83A7-AF051CC16E2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101.5813454837845</c:v>
                </c:pt>
                <c:pt idx="2">
                  <c:v>102.84106137764675</c:v>
                </c:pt>
                <c:pt idx="3">
                  <c:v>103.32350576253016</c:v>
                </c:pt>
                <c:pt idx="4">
                  <c:v>103.08228357008844</c:v>
                </c:pt>
                <c:pt idx="5">
                  <c:v>103.59153042079872</c:v>
                </c:pt>
                <c:pt idx="6">
                  <c:v>105.52130796033235</c:v>
                </c:pt>
                <c:pt idx="7">
                  <c:v>104.71723398552666</c:v>
                </c:pt>
                <c:pt idx="8">
                  <c:v>103.59153042079872</c:v>
                </c:pt>
                <c:pt idx="9">
                  <c:v>105.65532028946663</c:v>
                </c:pt>
                <c:pt idx="10">
                  <c:v>107.87992495309568</c:v>
                </c:pt>
                <c:pt idx="11">
                  <c:v>108.33556687215224</c:v>
                </c:pt>
                <c:pt idx="12">
                  <c:v>108.73760385955509</c:v>
                </c:pt>
                <c:pt idx="13">
                  <c:v>111.7126775663361</c:v>
                </c:pt>
                <c:pt idx="14">
                  <c:v>115.22380058965425</c:v>
                </c:pt>
                <c:pt idx="15">
                  <c:v>114.47333154650228</c:v>
                </c:pt>
                <c:pt idx="16">
                  <c:v>114.44652908067543</c:v>
                </c:pt>
                <c:pt idx="17">
                  <c:v>117.55561511659072</c:v>
                </c:pt>
                <c:pt idx="18">
                  <c:v>121.25435540069687</c:v>
                </c:pt>
                <c:pt idx="19">
                  <c:v>121.46877512731172</c:v>
                </c:pt>
                <c:pt idx="20">
                  <c:v>123.45215759849906</c:v>
                </c:pt>
                <c:pt idx="21">
                  <c:v>125.6231573304744</c:v>
                </c:pt>
                <c:pt idx="22">
                  <c:v>127.36531760922006</c:v>
                </c:pt>
                <c:pt idx="23">
                  <c:v>127.04368801929778</c:v>
                </c:pt>
                <c:pt idx="24">
                  <c:v>127.15089788260521</c:v>
                </c:pt>
              </c:numCache>
            </c:numRef>
          </c:val>
          <c:smooth val="0"/>
          <c:extLst>
            <c:ext xmlns:c16="http://schemas.microsoft.com/office/drawing/2014/chart" uri="{C3380CC4-5D6E-409C-BE32-E72D297353CC}">
              <c16:uniqueId val="{00000001-ECA6-49DE-83A7-AF051CC16E2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102.73899033297529</c:v>
                </c:pt>
                <c:pt idx="2">
                  <c:v>100.41174364482634</c:v>
                </c:pt>
                <c:pt idx="3">
                  <c:v>102.63157894736842</c:v>
                </c:pt>
                <c:pt idx="4">
                  <c:v>102.50626566416041</c:v>
                </c:pt>
                <c:pt idx="5">
                  <c:v>103.77730039384174</c:v>
                </c:pt>
                <c:pt idx="6">
                  <c:v>100.69817400644467</c:v>
                </c:pt>
                <c:pt idx="7">
                  <c:v>103.83100608664519</c:v>
                </c:pt>
                <c:pt idx="8">
                  <c:v>100.94880057286073</c:v>
                </c:pt>
                <c:pt idx="9">
                  <c:v>101.70068027210884</c:v>
                </c:pt>
                <c:pt idx="10">
                  <c:v>99.194414607948445</c:v>
                </c:pt>
                <c:pt idx="11">
                  <c:v>101.66487647690656</c:v>
                </c:pt>
                <c:pt idx="12">
                  <c:v>105.46007876834945</c:v>
                </c:pt>
                <c:pt idx="13">
                  <c:v>107.01754385964912</c:v>
                </c:pt>
                <c:pt idx="14">
                  <c:v>102.97171500179019</c:v>
                </c:pt>
                <c:pt idx="15">
                  <c:v>103.25814536340852</c:v>
                </c:pt>
                <c:pt idx="16">
                  <c:v>103.15073397780165</c:v>
                </c:pt>
                <c:pt idx="17">
                  <c:v>104.547081990691</c:v>
                </c:pt>
                <c:pt idx="18">
                  <c:v>102.82849982098104</c:v>
                </c:pt>
                <c:pt idx="19">
                  <c:v>103.34765485141423</c:v>
                </c:pt>
                <c:pt idx="20">
                  <c:v>102.18403150733977</c:v>
                </c:pt>
                <c:pt idx="21">
                  <c:v>100.59076262083781</c:v>
                </c:pt>
                <c:pt idx="22">
                  <c:v>96.18689581095596</c:v>
                </c:pt>
                <c:pt idx="23">
                  <c:v>97.672753311851054</c:v>
                </c:pt>
                <c:pt idx="24">
                  <c:v>94.629430719656284</c:v>
                </c:pt>
              </c:numCache>
            </c:numRef>
          </c:val>
          <c:smooth val="0"/>
          <c:extLst>
            <c:ext xmlns:c16="http://schemas.microsoft.com/office/drawing/2014/chart" uri="{C3380CC4-5D6E-409C-BE32-E72D297353CC}">
              <c16:uniqueId val="{00000002-ECA6-49DE-83A7-AF051CC16E2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CA6-49DE-83A7-AF051CC16E2D}"/>
                </c:ext>
              </c:extLst>
            </c:dLbl>
            <c:dLbl>
              <c:idx val="1"/>
              <c:delete val="1"/>
              <c:extLst>
                <c:ext xmlns:c15="http://schemas.microsoft.com/office/drawing/2012/chart" uri="{CE6537A1-D6FC-4f65-9D91-7224C49458BB}"/>
                <c:ext xmlns:c16="http://schemas.microsoft.com/office/drawing/2014/chart" uri="{C3380CC4-5D6E-409C-BE32-E72D297353CC}">
                  <c16:uniqueId val="{00000004-ECA6-49DE-83A7-AF051CC16E2D}"/>
                </c:ext>
              </c:extLst>
            </c:dLbl>
            <c:dLbl>
              <c:idx val="2"/>
              <c:delete val="1"/>
              <c:extLst>
                <c:ext xmlns:c15="http://schemas.microsoft.com/office/drawing/2012/chart" uri="{CE6537A1-D6FC-4f65-9D91-7224C49458BB}"/>
                <c:ext xmlns:c16="http://schemas.microsoft.com/office/drawing/2014/chart" uri="{C3380CC4-5D6E-409C-BE32-E72D297353CC}">
                  <c16:uniqueId val="{00000005-ECA6-49DE-83A7-AF051CC16E2D}"/>
                </c:ext>
              </c:extLst>
            </c:dLbl>
            <c:dLbl>
              <c:idx val="3"/>
              <c:delete val="1"/>
              <c:extLst>
                <c:ext xmlns:c15="http://schemas.microsoft.com/office/drawing/2012/chart" uri="{CE6537A1-D6FC-4f65-9D91-7224C49458BB}"/>
                <c:ext xmlns:c16="http://schemas.microsoft.com/office/drawing/2014/chart" uri="{C3380CC4-5D6E-409C-BE32-E72D297353CC}">
                  <c16:uniqueId val="{00000006-ECA6-49DE-83A7-AF051CC16E2D}"/>
                </c:ext>
              </c:extLst>
            </c:dLbl>
            <c:dLbl>
              <c:idx val="4"/>
              <c:delete val="1"/>
              <c:extLst>
                <c:ext xmlns:c15="http://schemas.microsoft.com/office/drawing/2012/chart" uri="{CE6537A1-D6FC-4f65-9D91-7224C49458BB}"/>
                <c:ext xmlns:c16="http://schemas.microsoft.com/office/drawing/2014/chart" uri="{C3380CC4-5D6E-409C-BE32-E72D297353CC}">
                  <c16:uniqueId val="{00000007-ECA6-49DE-83A7-AF051CC16E2D}"/>
                </c:ext>
              </c:extLst>
            </c:dLbl>
            <c:dLbl>
              <c:idx val="5"/>
              <c:delete val="1"/>
              <c:extLst>
                <c:ext xmlns:c15="http://schemas.microsoft.com/office/drawing/2012/chart" uri="{CE6537A1-D6FC-4f65-9D91-7224C49458BB}"/>
                <c:ext xmlns:c16="http://schemas.microsoft.com/office/drawing/2014/chart" uri="{C3380CC4-5D6E-409C-BE32-E72D297353CC}">
                  <c16:uniqueId val="{00000008-ECA6-49DE-83A7-AF051CC16E2D}"/>
                </c:ext>
              </c:extLst>
            </c:dLbl>
            <c:dLbl>
              <c:idx val="6"/>
              <c:delete val="1"/>
              <c:extLst>
                <c:ext xmlns:c15="http://schemas.microsoft.com/office/drawing/2012/chart" uri="{CE6537A1-D6FC-4f65-9D91-7224C49458BB}"/>
                <c:ext xmlns:c16="http://schemas.microsoft.com/office/drawing/2014/chart" uri="{C3380CC4-5D6E-409C-BE32-E72D297353CC}">
                  <c16:uniqueId val="{00000009-ECA6-49DE-83A7-AF051CC16E2D}"/>
                </c:ext>
              </c:extLst>
            </c:dLbl>
            <c:dLbl>
              <c:idx val="7"/>
              <c:delete val="1"/>
              <c:extLst>
                <c:ext xmlns:c15="http://schemas.microsoft.com/office/drawing/2012/chart" uri="{CE6537A1-D6FC-4f65-9D91-7224C49458BB}"/>
                <c:ext xmlns:c16="http://schemas.microsoft.com/office/drawing/2014/chart" uri="{C3380CC4-5D6E-409C-BE32-E72D297353CC}">
                  <c16:uniqueId val="{0000000A-ECA6-49DE-83A7-AF051CC16E2D}"/>
                </c:ext>
              </c:extLst>
            </c:dLbl>
            <c:dLbl>
              <c:idx val="8"/>
              <c:delete val="1"/>
              <c:extLst>
                <c:ext xmlns:c15="http://schemas.microsoft.com/office/drawing/2012/chart" uri="{CE6537A1-D6FC-4f65-9D91-7224C49458BB}"/>
                <c:ext xmlns:c16="http://schemas.microsoft.com/office/drawing/2014/chart" uri="{C3380CC4-5D6E-409C-BE32-E72D297353CC}">
                  <c16:uniqueId val="{0000000B-ECA6-49DE-83A7-AF051CC16E2D}"/>
                </c:ext>
              </c:extLst>
            </c:dLbl>
            <c:dLbl>
              <c:idx val="9"/>
              <c:delete val="1"/>
              <c:extLst>
                <c:ext xmlns:c15="http://schemas.microsoft.com/office/drawing/2012/chart" uri="{CE6537A1-D6FC-4f65-9D91-7224C49458BB}"/>
                <c:ext xmlns:c16="http://schemas.microsoft.com/office/drawing/2014/chart" uri="{C3380CC4-5D6E-409C-BE32-E72D297353CC}">
                  <c16:uniqueId val="{0000000C-ECA6-49DE-83A7-AF051CC16E2D}"/>
                </c:ext>
              </c:extLst>
            </c:dLbl>
            <c:dLbl>
              <c:idx val="10"/>
              <c:delete val="1"/>
              <c:extLst>
                <c:ext xmlns:c15="http://schemas.microsoft.com/office/drawing/2012/chart" uri="{CE6537A1-D6FC-4f65-9D91-7224C49458BB}"/>
                <c:ext xmlns:c16="http://schemas.microsoft.com/office/drawing/2014/chart" uri="{C3380CC4-5D6E-409C-BE32-E72D297353CC}">
                  <c16:uniqueId val="{0000000D-ECA6-49DE-83A7-AF051CC16E2D}"/>
                </c:ext>
              </c:extLst>
            </c:dLbl>
            <c:dLbl>
              <c:idx val="11"/>
              <c:delete val="1"/>
              <c:extLst>
                <c:ext xmlns:c15="http://schemas.microsoft.com/office/drawing/2012/chart" uri="{CE6537A1-D6FC-4f65-9D91-7224C49458BB}"/>
                <c:ext xmlns:c16="http://schemas.microsoft.com/office/drawing/2014/chart" uri="{C3380CC4-5D6E-409C-BE32-E72D297353CC}">
                  <c16:uniqueId val="{0000000E-ECA6-49DE-83A7-AF051CC16E2D}"/>
                </c:ext>
              </c:extLst>
            </c:dLbl>
            <c:dLbl>
              <c:idx val="12"/>
              <c:delete val="1"/>
              <c:extLst>
                <c:ext xmlns:c15="http://schemas.microsoft.com/office/drawing/2012/chart" uri="{CE6537A1-D6FC-4f65-9D91-7224C49458BB}"/>
                <c:ext xmlns:c16="http://schemas.microsoft.com/office/drawing/2014/chart" uri="{C3380CC4-5D6E-409C-BE32-E72D297353CC}">
                  <c16:uniqueId val="{0000000F-ECA6-49DE-83A7-AF051CC16E2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CA6-49DE-83A7-AF051CC16E2D}"/>
                </c:ext>
              </c:extLst>
            </c:dLbl>
            <c:dLbl>
              <c:idx val="14"/>
              <c:delete val="1"/>
              <c:extLst>
                <c:ext xmlns:c15="http://schemas.microsoft.com/office/drawing/2012/chart" uri="{CE6537A1-D6FC-4f65-9D91-7224C49458BB}"/>
                <c:ext xmlns:c16="http://schemas.microsoft.com/office/drawing/2014/chart" uri="{C3380CC4-5D6E-409C-BE32-E72D297353CC}">
                  <c16:uniqueId val="{00000011-ECA6-49DE-83A7-AF051CC16E2D}"/>
                </c:ext>
              </c:extLst>
            </c:dLbl>
            <c:dLbl>
              <c:idx val="15"/>
              <c:delete val="1"/>
              <c:extLst>
                <c:ext xmlns:c15="http://schemas.microsoft.com/office/drawing/2012/chart" uri="{CE6537A1-D6FC-4f65-9D91-7224C49458BB}"/>
                <c:ext xmlns:c16="http://schemas.microsoft.com/office/drawing/2014/chart" uri="{C3380CC4-5D6E-409C-BE32-E72D297353CC}">
                  <c16:uniqueId val="{00000012-ECA6-49DE-83A7-AF051CC16E2D}"/>
                </c:ext>
              </c:extLst>
            </c:dLbl>
            <c:dLbl>
              <c:idx val="16"/>
              <c:delete val="1"/>
              <c:extLst>
                <c:ext xmlns:c15="http://schemas.microsoft.com/office/drawing/2012/chart" uri="{CE6537A1-D6FC-4f65-9D91-7224C49458BB}"/>
                <c:ext xmlns:c16="http://schemas.microsoft.com/office/drawing/2014/chart" uri="{C3380CC4-5D6E-409C-BE32-E72D297353CC}">
                  <c16:uniqueId val="{00000013-ECA6-49DE-83A7-AF051CC16E2D}"/>
                </c:ext>
              </c:extLst>
            </c:dLbl>
            <c:dLbl>
              <c:idx val="17"/>
              <c:delete val="1"/>
              <c:extLst>
                <c:ext xmlns:c15="http://schemas.microsoft.com/office/drawing/2012/chart" uri="{CE6537A1-D6FC-4f65-9D91-7224C49458BB}"/>
                <c:ext xmlns:c16="http://schemas.microsoft.com/office/drawing/2014/chart" uri="{C3380CC4-5D6E-409C-BE32-E72D297353CC}">
                  <c16:uniqueId val="{00000014-ECA6-49DE-83A7-AF051CC16E2D}"/>
                </c:ext>
              </c:extLst>
            </c:dLbl>
            <c:dLbl>
              <c:idx val="18"/>
              <c:delete val="1"/>
              <c:extLst>
                <c:ext xmlns:c15="http://schemas.microsoft.com/office/drawing/2012/chart" uri="{CE6537A1-D6FC-4f65-9D91-7224C49458BB}"/>
                <c:ext xmlns:c16="http://schemas.microsoft.com/office/drawing/2014/chart" uri="{C3380CC4-5D6E-409C-BE32-E72D297353CC}">
                  <c16:uniqueId val="{00000015-ECA6-49DE-83A7-AF051CC16E2D}"/>
                </c:ext>
              </c:extLst>
            </c:dLbl>
            <c:dLbl>
              <c:idx val="19"/>
              <c:delete val="1"/>
              <c:extLst>
                <c:ext xmlns:c15="http://schemas.microsoft.com/office/drawing/2012/chart" uri="{CE6537A1-D6FC-4f65-9D91-7224C49458BB}"/>
                <c:ext xmlns:c16="http://schemas.microsoft.com/office/drawing/2014/chart" uri="{C3380CC4-5D6E-409C-BE32-E72D297353CC}">
                  <c16:uniqueId val="{00000016-ECA6-49DE-83A7-AF051CC16E2D}"/>
                </c:ext>
              </c:extLst>
            </c:dLbl>
            <c:dLbl>
              <c:idx val="20"/>
              <c:delete val="1"/>
              <c:extLst>
                <c:ext xmlns:c15="http://schemas.microsoft.com/office/drawing/2012/chart" uri="{CE6537A1-D6FC-4f65-9D91-7224C49458BB}"/>
                <c:ext xmlns:c16="http://schemas.microsoft.com/office/drawing/2014/chart" uri="{C3380CC4-5D6E-409C-BE32-E72D297353CC}">
                  <c16:uniqueId val="{00000017-ECA6-49DE-83A7-AF051CC16E2D}"/>
                </c:ext>
              </c:extLst>
            </c:dLbl>
            <c:dLbl>
              <c:idx val="21"/>
              <c:delete val="1"/>
              <c:extLst>
                <c:ext xmlns:c15="http://schemas.microsoft.com/office/drawing/2012/chart" uri="{CE6537A1-D6FC-4f65-9D91-7224C49458BB}"/>
                <c:ext xmlns:c16="http://schemas.microsoft.com/office/drawing/2014/chart" uri="{C3380CC4-5D6E-409C-BE32-E72D297353CC}">
                  <c16:uniqueId val="{00000018-ECA6-49DE-83A7-AF051CC16E2D}"/>
                </c:ext>
              </c:extLst>
            </c:dLbl>
            <c:dLbl>
              <c:idx val="22"/>
              <c:delete val="1"/>
              <c:extLst>
                <c:ext xmlns:c15="http://schemas.microsoft.com/office/drawing/2012/chart" uri="{CE6537A1-D6FC-4f65-9D91-7224C49458BB}"/>
                <c:ext xmlns:c16="http://schemas.microsoft.com/office/drawing/2014/chart" uri="{C3380CC4-5D6E-409C-BE32-E72D297353CC}">
                  <c16:uniqueId val="{00000019-ECA6-49DE-83A7-AF051CC16E2D}"/>
                </c:ext>
              </c:extLst>
            </c:dLbl>
            <c:dLbl>
              <c:idx val="23"/>
              <c:delete val="1"/>
              <c:extLst>
                <c:ext xmlns:c15="http://schemas.microsoft.com/office/drawing/2012/chart" uri="{CE6537A1-D6FC-4f65-9D91-7224C49458BB}"/>
                <c:ext xmlns:c16="http://schemas.microsoft.com/office/drawing/2014/chart" uri="{C3380CC4-5D6E-409C-BE32-E72D297353CC}">
                  <c16:uniqueId val="{0000001A-ECA6-49DE-83A7-AF051CC16E2D}"/>
                </c:ext>
              </c:extLst>
            </c:dLbl>
            <c:dLbl>
              <c:idx val="24"/>
              <c:delete val="1"/>
              <c:extLst>
                <c:ext xmlns:c15="http://schemas.microsoft.com/office/drawing/2012/chart" uri="{CE6537A1-D6FC-4f65-9D91-7224C49458BB}"/>
                <c:ext xmlns:c16="http://schemas.microsoft.com/office/drawing/2014/chart" uri="{C3380CC4-5D6E-409C-BE32-E72D297353CC}">
                  <c16:uniqueId val="{0000001B-ECA6-49DE-83A7-AF051CC16E2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CA6-49DE-83A7-AF051CC16E2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Fürth, Stadt (09563)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49660</v>
      </c>
      <c r="F11" s="238">
        <v>49341</v>
      </c>
      <c r="G11" s="238">
        <v>49651</v>
      </c>
      <c r="H11" s="238">
        <v>48770</v>
      </c>
      <c r="I11" s="265">
        <v>48832</v>
      </c>
      <c r="J11" s="263">
        <v>828</v>
      </c>
      <c r="K11" s="266">
        <v>1.6956094364351244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16.08135320177205</v>
      </c>
      <c r="E13" s="115">
        <v>7986</v>
      </c>
      <c r="F13" s="114">
        <v>7811</v>
      </c>
      <c r="G13" s="114">
        <v>8012</v>
      </c>
      <c r="H13" s="114">
        <v>8053</v>
      </c>
      <c r="I13" s="140">
        <v>7933</v>
      </c>
      <c r="J13" s="115">
        <v>53</v>
      </c>
      <c r="K13" s="116">
        <v>0.66809529812176982</v>
      </c>
    </row>
    <row r="14" spans="1:255" ht="14.1" customHeight="1" x14ac:dyDescent="0.2">
      <c r="A14" s="306" t="s">
        <v>230</v>
      </c>
      <c r="B14" s="307"/>
      <c r="C14" s="308"/>
      <c r="D14" s="113">
        <v>55.730970600080546</v>
      </c>
      <c r="E14" s="115">
        <v>27676</v>
      </c>
      <c r="F14" s="114">
        <v>27609</v>
      </c>
      <c r="G14" s="114">
        <v>27741</v>
      </c>
      <c r="H14" s="114">
        <v>27137</v>
      </c>
      <c r="I14" s="140">
        <v>27387</v>
      </c>
      <c r="J14" s="115">
        <v>289</v>
      </c>
      <c r="K14" s="116">
        <v>1.0552451893234016</v>
      </c>
    </row>
    <row r="15" spans="1:255" ht="14.1" customHeight="1" x14ac:dyDescent="0.2">
      <c r="A15" s="306" t="s">
        <v>231</v>
      </c>
      <c r="B15" s="307"/>
      <c r="C15" s="308"/>
      <c r="D15" s="113">
        <v>14.343536045106726</v>
      </c>
      <c r="E15" s="115">
        <v>7123</v>
      </c>
      <c r="F15" s="114">
        <v>7087</v>
      </c>
      <c r="G15" s="114">
        <v>7095</v>
      </c>
      <c r="H15" s="114">
        <v>6870</v>
      </c>
      <c r="I15" s="140">
        <v>6863</v>
      </c>
      <c r="J15" s="115">
        <v>260</v>
      </c>
      <c r="K15" s="116">
        <v>3.7884307154305699</v>
      </c>
    </row>
    <row r="16" spans="1:255" ht="14.1" customHeight="1" x14ac:dyDescent="0.2">
      <c r="A16" s="306" t="s">
        <v>232</v>
      </c>
      <c r="B16" s="307"/>
      <c r="C16" s="308"/>
      <c r="D16" s="113">
        <v>13.840112766814338</v>
      </c>
      <c r="E16" s="115">
        <v>6873</v>
      </c>
      <c r="F16" s="114">
        <v>6833</v>
      </c>
      <c r="G16" s="114">
        <v>6801</v>
      </c>
      <c r="H16" s="114">
        <v>6707</v>
      </c>
      <c r="I16" s="140">
        <v>6646</v>
      </c>
      <c r="J16" s="115">
        <v>227</v>
      </c>
      <c r="K16" s="116">
        <v>3.4155883238037918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0.21345146999597261</v>
      </c>
      <c r="E18" s="115">
        <v>106</v>
      </c>
      <c r="F18" s="114">
        <v>54</v>
      </c>
      <c r="G18" s="114">
        <v>139</v>
      </c>
      <c r="H18" s="114">
        <v>147</v>
      </c>
      <c r="I18" s="140">
        <v>114</v>
      </c>
      <c r="J18" s="115">
        <v>-8</v>
      </c>
      <c r="K18" s="116">
        <v>-7.0175438596491224</v>
      </c>
    </row>
    <row r="19" spans="1:255" ht="14.1" customHeight="1" x14ac:dyDescent="0.2">
      <c r="A19" s="306" t="s">
        <v>235</v>
      </c>
      <c r="B19" s="307" t="s">
        <v>236</v>
      </c>
      <c r="C19" s="308"/>
      <c r="D19" s="113">
        <v>0.15102698348771648</v>
      </c>
      <c r="E19" s="115">
        <v>75</v>
      </c>
      <c r="F19" s="114">
        <v>21</v>
      </c>
      <c r="G19" s="114">
        <v>106</v>
      </c>
      <c r="H19" s="114">
        <v>116</v>
      </c>
      <c r="I19" s="140">
        <v>81</v>
      </c>
      <c r="J19" s="115">
        <v>-6</v>
      </c>
      <c r="K19" s="116">
        <v>-7.4074074074074074</v>
      </c>
    </row>
    <row r="20" spans="1:255" ht="14.1" customHeight="1" x14ac:dyDescent="0.2">
      <c r="A20" s="306">
        <v>12</v>
      </c>
      <c r="B20" s="307" t="s">
        <v>237</v>
      </c>
      <c r="C20" s="308"/>
      <c r="D20" s="113">
        <v>0.779299234796617</v>
      </c>
      <c r="E20" s="115">
        <v>387</v>
      </c>
      <c r="F20" s="114">
        <v>366</v>
      </c>
      <c r="G20" s="114">
        <v>391</v>
      </c>
      <c r="H20" s="114">
        <v>377</v>
      </c>
      <c r="I20" s="140">
        <v>369</v>
      </c>
      <c r="J20" s="115">
        <v>18</v>
      </c>
      <c r="K20" s="116">
        <v>4.8780487804878048</v>
      </c>
    </row>
    <row r="21" spans="1:255" ht="14.1" customHeight="1" x14ac:dyDescent="0.2">
      <c r="A21" s="306">
        <v>21</v>
      </c>
      <c r="B21" s="307" t="s">
        <v>238</v>
      </c>
      <c r="C21" s="308"/>
      <c r="D21" s="113">
        <v>0.20741039065646397</v>
      </c>
      <c r="E21" s="115">
        <v>103</v>
      </c>
      <c r="F21" s="114">
        <v>92</v>
      </c>
      <c r="G21" s="114">
        <v>100</v>
      </c>
      <c r="H21" s="114">
        <v>94</v>
      </c>
      <c r="I21" s="140">
        <v>98</v>
      </c>
      <c r="J21" s="115">
        <v>5</v>
      </c>
      <c r="K21" s="116">
        <v>5.1020408163265305</v>
      </c>
    </row>
    <row r="22" spans="1:255" ht="14.1" customHeight="1" x14ac:dyDescent="0.2">
      <c r="A22" s="306">
        <v>22</v>
      </c>
      <c r="B22" s="307" t="s">
        <v>239</v>
      </c>
      <c r="C22" s="308"/>
      <c r="D22" s="113">
        <v>1.3511880789367701</v>
      </c>
      <c r="E22" s="115">
        <v>671</v>
      </c>
      <c r="F22" s="114">
        <v>670</v>
      </c>
      <c r="G22" s="114">
        <v>678</v>
      </c>
      <c r="H22" s="114">
        <v>682</v>
      </c>
      <c r="I22" s="140">
        <v>687</v>
      </c>
      <c r="J22" s="115">
        <v>-16</v>
      </c>
      <c r="K22" s="116">
        <v>-2.3289665211062589</v>
      </c>
    </row>
    <row r="23" spans="1:255" ht="14.1" customHeight="1" x14ac:dyDescent="0.2">
      <c r="A23" s="306">
        <v>23</v>
      </c>
      <c r="B23" s="307" t="s">
        <v>240</v>
      </c>
      <c r="C23" s="308"/>
      <c r="D23" s="113">
        <v>1.427708417237213</v>
      </c>
      <c r="E23" s="115">
        <v>709</v>
      </c>
      <c r="F23" s="114">
        <v>730</v>
      </c>
      <c r="G23" s="114">
        <v>738</v>
      </c>
      <c r="H23" s="114">
        <v>717</v>
      </c>
      <c r="I23" s="140">
        <v>721</v>
      </c>
      <c r="J23" s="115">
        <v>-12</v>
      </c>
      <c r="K23" s="116">
        <v>-1.6643550624133148</v>
      </c>
    </row>
    <row r="24" spans="1:255" ht="14.1" customHeight="1" x14ac:dyDescent="0.2">
      <c r="A24" s="306">
        <v>24</v>
      </c>
      <c r="B24" s="307" t="s">
        <v>241</v>
      </c>
      <c r="C24" s="308"/>
      <c r="D24" s="113">
        <v>2.4365686669351589</v>
      </c>
      <c r="E24" s="115">
        <v>1210</v>
      </c>
      <c r="F24" s="114">
        <v>1208</v>
      </c>
      <c r="G24" s="114">
        <v>1239</v>
      </c>
      <c r="H24" s="114">
        <v>1239</v>
      </c>
      <c r="I24" s="140">
        <v>1257</v>
      </c>
      <c r="J24" s="115">
        <v>-47</v>
      </c>
      <c r="K24" s="116">
        <v>-3.7390612569610182</v>
      </c>
    </row>
    <row r="25" spans="1:255" ht="14.1" customHeight="1" x14ac:dyDescent="0.2">
      <c r="A25" s="306">
        <v>25</v>
      </c>
      <c r="B25" s="307" t="s">
        <v>242</v>
      </c>
      <c r="C25" s="308"/>
      <c r="D25" s="113">
        <v>4.9597261377366086</v>
      </c>
      <c r="E25" s="115">
        <v>2463</v>
      </c>
      <c r="F25" s="114">
        <v>2420</v>
      </c>
      <c r="G25" s="114">
        <v>2435</v>
      </c>
      <c r="H25" s="114">
        <v>2373</v>
      </c>
      <c r="I25" s="140">
        <v>2363</v>
      </c>
      <c r="J25" s="115">
        <v>100</v>
      </c>
      <c r="K25" s="116">
        <v>4.2319085907744389</v>
      </c>
    </row>
    <row r="26" spans="1:255" ht="14.1" customHeight="1" x14ac:dyDescent="0.2">
      <c r="A26" s="306">
        <v>26</v>
      </c>
      <c r="B26" s="307" t="s">
        <v>243</v>
      </c>
      <c r="C26" s="308"/>
      <c r="D26" s="113">
        <v>2.4728151429722112</v>
      </c>
      <c r="E26" s="115">
        <v>1228</v>
      </c>
      <c r="F26" s="114">
        <v>1227</v>
      </c>
      <c r="G26" s="114">
        <v>1263</v>
      </c>
      <c r="H26" s="114">
        <v>1217</v>
      </c>
      <c r="I26" s="140">
        <v>1193</v>
      </c>
      <c r="J26" s="115">
        <v>35</v>
      </c>
      <c r="K26" s="116">
        <v>2.933780385582565</v>
      </c>
    </row>
    <row r="27" spans="1:255" ht="14.1" customHeight="1" x14ac:dyDescent="0.2">
      <c r="A27" s="306">
        <v>27</v>
      </c>
      <c r="B27" s="307" t="s">
        <v>244</v>
      </c>
      <c r="C27" s="308"/>
      <c r="D27" s="113">
        <v>2.8956906967378173</v>
      </c>
      <c r="E27" s="115">
        <v>1438</v>
      </c>
      <c r="F27" s="114">
        <v>1448</v>
      </c>
      <c r="G27" s="114">
        <v>1457</v>
      </c>
      <c r="H27" s="114">
        <v>1475</v>
      </c>
      <c r="I27" s="140">
        <v>1455</v>
      </c>
      <c r="J27" s="115">
        <v>-17</v>
      </c>
      <c r="K27" s="116">
        <v>-1.168384879725086</v>
      </c>
    </row>
    <row r="28" spans="1:255" ht="14.1" customHeight="1" x14ac:dyDescent="0.2">
      <c r="A28" s="306">
        <v>28</v>
      </c>
      <c r="B28" s="307" t="s">
        <v>245</v>
      </c>
      <c r="C28" s="308"/>
      <c r="D28" s="113">
        <v>0.39065646395489328</v>
      </c>
      <c r="E28" s="115">
        <v>194</v>
      </c>
      <c r="F28" s="114">
        <v>198</v>
      </c>
      <c r="G28" s="114">
        <v>201</v>
      </c>
      <c r="H28" s="114">
        <v>201</v>
      </c>
      <c r="I28" s="140">
        <v>201</v>
      </c>
      <c r="J28" s="115">
        <v>-7</v>
      </c>
      <c r="K28" s="116">
        <v>-3.4825870646766171</v>
      </c>
    </row>
    <row r="29" spans="1:255" ht="14.1" customHeight="1" x14ac:dyDescent="0.2">
      <c r="A29" s="306">
        <v>29</v>
      </c>
      <c r="B29" s="307" t="s">
        <v>246</v>
      </c>
      <c r="C29" s="308"/>
      <c r="D29" s="113">
        <v>2.8674989931534434</v>
      </c>
      <c r="E29" s="115">
        <v>1424</v>
      </c>
      <c r="F29" s="114">
        <v>1461</v>
      </c>
      <c r="G29" s="114">
        <v>1465</v>
      </c>
      <c r="H29" s="114">
        <v>1461</v>
      </c>
      <c r="I29" s="140">
        <v>1450</v>
      </c>
      <c r="J29" s="115">
        <v>-26</v>
      </c>
      <c r="K29" s="116">
        <v>-1.7931034482758621</v>
      </c>
    </row>
    <row r="30" spans="1:255" ht="14.1" customHeight="1" x14ac:dyDescent="0.2">
      <c r="A30" s="306" t="s">
        <v>247</v>
      </c>
      <c r="B30" s="307" t="s">
        <v>248</v>
      </c>
      <c r="C30" s="308"/>
      <c r="D30" s="113">
        <v>1.292790978654853</v>
      </c>
      <c r="E30" s="115">
        <v>642</v>
      </c>
      <c r="F30" s="114">
        <v>646</v>
      </c>
      <c r="G30" s="114">
        <v>647</v>
      </c>
      <c r="H30" s="114">
        <v>655</v>
      </c>
      <c r="I30" s="140">
        <v>667</v>
      </c>
      <c r="J30" s="115">
        <v>-25</v>
      </c>
      <c r="K30" s="116">
        <v>-3.7481259370314843</v>
      </c>
    </row>
    <row r="31" spans="1:255" ht="14.1" customHeight="1" x14ac:dyDescent="0.2">
      <c r="A31" s="306" t="s">
        <v>249</v>
      </c>
      <c r="B31" s="307" t="s">
        <v>250</v>
      </c>
      <c r="C31" s="308"/>
      <c r="D31" s="113">
        <v>1.536447845348369</v>
      </c>
      <c r="E31" s="115">
        <v>763</v>
      </c>
      <c r="F31" s="114">
        <v>796</v>
      </c>
      <c r="G31" s="114">
        <v>799</v>
      </c>
      <c r="H31" s="114">
        <v>786</v>
      </c>
      <c r="I31" s="140">
        <v>764</v>
      </c>
      <c r="J31" s="115">
        <v>-1</v>
      </c>
      <c r="K31" s="116">
        <v>-0.13089005235602094</v>
      </c>
    </row>
    <row r="32" spans="1:255" ht="14.1" customHeight="1" x14ac:dyDescent="0.2">
      <c r="A32" s="306">
        <v>31</v>
      </c>
      <c r="B32" s="307" t="s">
        <v>251</v>
      </c>
      <c r="C32" s="308"/>
      <c r="D32" s="113">
        <v>0.67458719291180025</v>
      </c>
      <c r="E32" s="115">
        <v>335</v>
      </c>
      <c r="F32" s="114">
        <v>341</v>
      </c>
      <c r="G32" s="114">
        <v>336</v>
      </c>
      <c r="H32" s="114">
        <v>333</v>
      </c>
      <c r="I32" s="140">
        <v>326</v>
      </c>
      <c r="J32" s="115">
        <v>9</v>
      </c>
      <c r="K32" s="116">
        <v>2.7607361963190185</v>
      </c>
    </row>
    <row r="33" spans="1:11" ht="14.1" customHeight="1" x14ac:dyDescent="0.2">
      <c r="A33" s="306">
        <v>32</v>
      </c>
      <c r="B33" s="307" t="s">
        <v>252</v>
      </c>
      <c r="C33" s="308"/>
      <c r="D33" s="113">
        <v>1.2645992750704793</v>
      </c>
      <c r="E33" s="115">
        <v>628</v>
      </c>
      <c r="F33" s="114">
        <v>589</v>
      </c>
      <c r="G33" s="114">
        <v>622</v>
      </c>
      <c r="H33" s="114">
        <v>597</v>
      </c>
      <c r="I33" s="140">
        <v>561</v>
      </c>
      <c r="J33" s="115">
        <v>67</v>
      </c>
      <c r="K33" s="116">
        <v>11.942959001782532</v>
      </c>
    </row>
    <row r="34" spans="1:11" ht="14.1" customHeight="1" x14ac:dyDescent="0.2">
      <c r="A34" s="306">
        <v>33</v>
      </c>
      <c r="B34" s="307" t="s">
        <v>253</v>
      </c>
      <c r="C34" s="308"/>
      <c r="D34" s="113">
        <v>1.3048731373338702</v>
      </c>
      <c r="E34" s="115">
        <v>648</v>
      </c>
      <c r="F34" s="114">
        <v>613</v>
      </c>
      <c r="G34" s="114">
        <v>665</v>
      </c>
      <c r="H34" s="114">
        <v>651</v>
      </c>
      <c r="I34" s="140">
        <v>618</v>
      </c>
      <c r="J34" s="115">
        <v>30</v>
      </c>
      <c r="K34" s="116">
        <v>4.8543689320388346</v>
      </c>
    </row>
    <row r="35" spans="1:11" ht="14.1" customHeight="1" x14ac:dyDescent="0.2">
      <c r="A35" s="306">
        <v>34</v>
      </c>
      <c r="B35" s="307" t="s">
        <v>254</v>
      </c>
      <c r="C35" s="308"/>
      <c r="D35" s="113">
        <v>1.9311316955296014</v>
      </c>
      <c r="E35" s="115">
        <v>959</v>
      </c>
      <c r="F35" s="114">
        <v>976</v>
      </c>
      <c r="G35" s="114">
        <v>950</v>
      </c>
      <c r="H35" s="114">
        <v>942</v>
      </c>
      <c r="I35" s="140">
        <v>949</v>
      </c>
      <c r="J35" s="115">
        <v>10</v>
      </c>
      <c r="K35" s="116">
        <v>1.053740779768177</v>
      </c>
    </row>
    <row r="36" spans="1:11" ht="14.1" customHeight="1" x14ac:dyDescent="0.2">
      <c r="A36" s="306">
        <v>41</v>
      </c>
      <c r="B36" s="307" t="s">
        <v>255</v>
      </c>
      <c r="C36" s="308"/>
      <c r="D36" s="113">
        <v>1.3048731373338702</v>
      </c>
      <c r="E36" s="115">
        <v>648</v>
      </c>
      <c r="F36" s="114">
        <v>646</v>
      </c>
      <c r="G36" s="114">
        <v>637</v>
      </c>
      <c r="H36" s="114">
        <v>620</v>
      </c>
      <c r="I36" s="140">
        <v>604</v>
      </c>
      <c r="J36" s="115">
        <v>44</v>
      </c>
      <c r="K36" s="116">
        <v>7.2847682119205297</v>
      </c>
    </row>
    <row r="37" spans="1:11" ht="14.1" customHeight="1" x14ac:dyDescent="0.2">
      <c r="A37" s="306">
        <v>42</v>
      </c>
      <c r="B37" s="307" t="s">
        <v>256</v>
      </c>
      <c r="C37" s="308"/>
      <c r="D37" s="113">
        <v>8.8602496979460335E-2</v>
      </c>
      <c r="E37" s="115">
        <v>44</v>
      </c>
      <c r="F37" s="114">
        <v>43</v>
      </c>
      <c r="G37" s="114">
        <v>43</v>
      </c>
      <c r="H37" s="114">
        <v>40</v>
      </c>
      <c r="I37" s="140">
        <v>40</v>
      </c>
      <c r="J37" s="115">
        <v>4</v>
      </c>
      <c r="K37" s="116">
        <v>10</v>
      </c>
    </row>
    <row r="38" spans="1:11" ht="14.1" customHeight="1" x14ac:dyDescent="0.2">
      <c r="A38" s="306">
        <v>43</v>
      </c>
      <c r="B38" s="307" t="s">
        <v>257</v>
      </c>
      <c r="C38" s="308"/>
      <c r="D38" s="113">
        <v>5.2416431735803464</v>
      </c>
      <c r="E38" s="115">
        <v>2603</v>
      </c>
      <c r="F38" s="114">
        <v>2558</v>
      </c>
      <c r="G38" s="114">
        <v>2551</v>
      </c>
      <c r="H38" s="114">
        <v>2513</v>
      </c>
      <c r="I38" s="140">
        <v>2482</v>
      </c>
      <c r="J38" s="115">
        <v>121</v>
      </c>
      <c r="K38" s="116">
        <v>4.8751007252215954</v>
      </c>
    </row>
    <row r="39" spans="1:11" ht="14.1" customHeight="1" x14ac:dyDescent="0.2">
      <c r="A39" s="306">
        <v>51</v>
      </c>
      <c r="B39" s="307" t="s">
        <v>258</v>
      </c>
      <c r="C39" s="308"/>
      <c r="D39" s="113">
        <v>6.2122432541280705</v>
      </c>
      <c r="E39" s="115">
        <v>3085</v>
      </c>
      <c r="F39" s="114">
        <v>3067</v>
      </c>
      <c r="G39" s="114">
        <v>3086</v>
      </c>
      <c r="H39" s="114">
        <v>3086</v>
      </c>
      <c r="I39" s="140">
        <v>3131</v>
      </c>
      <c r="J39" s="115">
        <v>-46</v>
      </c>
      <c r="K39" s="116">
        <v>-1.4691791759821144</v>
      </c>
    </row>
    <row r="40" spans="1:11" ht="14.1" customHeight="1" x14ac:dyDescent="0.2">
      <c r="A40" s="306" t="s">
        <v>259</v>
      </c>
      <c r="B40" s="307" t="s">
        <v>260</v>
      </c>
      <c r="C40" s="308"/>
      <c r="D40" s="113">
        <v>5.6604913411196129</v>
      </c>
      <c r="E40" s="115">
        <v>2811</v>
      </c>
      <c r="F40" s="114">
        <v>2798</v>
      </c>
      <c r="G40" s="114">
        <v>2820</v>
      </c>
      <c r="H40" s="114">
        <v>2820</v>
      </c>
      <c r="I40" s="140">
        <v>2871</v>
      </c>
      <c r="J40" s="115">
        <v>-60</v>
      </c>
      <c r="K40" s="116">
        <v>-2.089864158829676</v>
      </c>
    </row>
    <row r="41" spans="1:11" ht="14.1" customHeight="1" x14ac:dyDescent="0.2">
      <c r="A41" s="306"/>
      <c r="B41" s="307" t="s">
        <v>261</v>
      </c>
      <c r="C41" s="308"/>
      <c r="D41" s="113">
        <v>5.0805477245267818</v>
      </c>
      <c r="E41" s="115">
        <v>2523</v>
      </c>
      <c r="F41" s="114">
        <v>2516</v>
      </c>
      <c r="G41" s="114">
        <v>2534</v>
      </c>
      <c r="H41" s="114">
        <v>2550</v>
      </c>
      <c r="I41" s="140">
        <v>2584</v>
      </c>
      <c r="J41" s="115">
        <v>-61</v>
      </c>
      <c r="K41" s="116">
        <v>-2.3606811145510838</v>
      </c>
    </row>
    <row r="42" spans="1:11" ht="14.1" customHeight="1" x14ac:dyDescent="0.2">
      <c r="A42" s="306">
        <v>52</v>
      </c>
      <c r="B42" s="307" t="s">
        <v>262</v>
      </c>
      <c r="C42" s="308"/>
      <c r="D42" s="113">
        <v>3.4333467579540877</v>
      </c>
      <c r="E42" s="115">
        <v>1705</v>
      </c>
      <c r="F42" s="114">
        <v>1563</v>
      </c>
      <c r="G42" s="114">
        <v>1515</v>
      </c>
      <c r="H42" s="114">
        <v>1520</v>
      </c>
      <c r="I42" s="140">
        <v>1477</v>
      </c>
      <c r="J42" s="115">
        <v>228</v>
      </c>
      <c r="K42" s="116">
        <v>15.436696005416385</v>
      </c>
    </row>
    <row r="43" spans="1:11" ht="14.1" customHeight="1" x14ac:dyDescent="0.2">
      <c r="A43" s="306" t="s">
        <v>263</v>
      </c>
      <c r="B43" s="307" t="s">
        <v>264</v>
      </c>
      <c r="C43" s="308"/>
      <c r="D43" s="113">
        <v>3.1776077325815546</v>
      </c>
      <c r="E43" s="115">
        <v>1578</v>
      </c>
      <c r="F43" s="114">
        <v>1444</v>
      </c>
      <c r="G43" s="114">
        <v>1391</v>
      </c>
      <c r="H43" s="114">
        <v>1388</v>
      </c>
      <c r="I43" s="140">
        <v>1348</v>
      </c>
      <c r="J43" s="115">
        <v>230</v>
      </c>
      <c r="K43" s="116">
        <v>17.062314540059347</v>
      </c>
    </row>
    <row r="44" spans="1:11" ht="14.1" customHeight="1" x14ac:dyDescent="0.2">
      <c r="A44" s="306">
        <v>53</v>
      </c>
      <c r="B44" s="307" t="s">
        <v>265</v>
      </c>
      <c r="C44" s="308"/>
      <c r="D44" s="113">
        <v>0.75513491743858241</v>
      </c>
      <c r="E44" s="115">
        <v>375</v>
      </c>
      <c r="F44" s="114">
        <v>365</v>
      </c>
      <c r="G44" s="114">
        <v>371</v>
      </c>
      <c r="H44" s="114">
        <v>366</v>
      </c>
      <c r="I44" s="140">
        <v>678</v>
      </c>
      <c r="J44" s="115">
        <v>-303</v>
      </c>
      <c r="K44" s="116">
        <v>-44.690265486725664</v>
      </c>
    </row>
    <row r="45" spans="1:11" ht="14.1" customHeight="1" x14ac:dyDescent="0.2">
      <c r="A45" s="306" t="s">
        <v>266</v>
      </c>
      <c r="B45" s="307" t="s">
        <v>267</v>
      </c>
      <c r="C45" s="308"/>
      <c r="D45" s="113">
        <v>0.68868304470398711</v>
      </c>
      <c r="E45" s="115">
        <v>342</v>
      </c>
      <c r="F45" s="114">
        <v>333</v>
      </c>
      <c r="G45" s="114">
        <v>338</v>
      </c>
      <c r="H45" s="114">
        <v>335</v>
      </c>
      <c r="I45" s="140">
        <v>658</v>
      </c>
      <c r="J45" s="115">
        <v>-316</v>
      </c>
      <c r="K45" s="116">
        <v>-48.024316109422493</v>
      </c>
    </row>
    <row r="46" spans="1:11" ht="14.1" customHeight="1" x14ac:dyDescent="0.2">
      <c r="A46" s="306">
        <v>54</v>
      </c>
      <c r="B46" s="307" t="s">
        <v>268</v>
      </c>
      <c r="C46" s="308"/>
      <c r="D46" s="113">
        <v>2.5573902537253321</v>
      </c>
      <c r="E46" s="115">
        <v>1270</v>
      </c>
      <c r="F46" s="114">
        <v>1256</v>
      </c>
      <c r="G46" s="114">
        <v>1297</v>
      </c>
      <c r="H46" s="114">
        <v>1280</v>
      </c>
      <c r="I46" s="140">
        <v>1280</v>
      </c>
      <c r="J46" s="115">
        <v>-10</v>
      </c>
      <c r="K46" s="116">
        <v>-0.78125</v>
      </c>
    </row>
    <row r="47" spans="1:11" ht="14.1" customHeight="1" x14ac:dyDescent="0.2">
      <c r="A47" s="306">
        <v>61</v>
      </c>
      <c r="B47" s="307" t="s">
        <v>269</v>
      </c>
      <c r="C47" s="308"/>
      <c r="D47" s="113">
        <v>3.7293596455900122</v>
      </c>
      <c r="E47" s="115">
        <v>1852</v>
      </c>
      <c r="F47" s="114">
        <v>1833</v>
      </c>
      <c r="G47" s="114">
        <v>1843</v>
      </c>
      <c r="H47" s="114">
        <v>1812</v>
      </c>
      <c r="I47" s="140">
        <v>1826</v>
      </c>
      <c r="J47" s="115">
        <v>26</v>
      </c>
      <c r="K47" s="116">
        <v>1.4238773274917853</v>
      </c>
    </row>
    <row r="48" spans="1:11" ht="14.1" customHeight="1" x14ac:dyDescent="0.2">
      <c r="A48" s="306">
        <v>62</v>
      </c>
      <c r="B48" s="307" t="s">
        <v>270</v>
      </c>
      <c r="C48" s="308"/>
      <c r="D48" s="113">
        <v>7.7990334273056785</v>
      </c>
      <c r="E48" s="115">
        <v>3873</v>
      </c>
      <c r="F48" s="114">
        <v>3871</v>
      </c>
      <c r="G48" s="114">
        <v>3889</v>
      </c>
      <c r="H48" s="114">
        <v>3813</v>
      </c>
      <c r="I48" s="140">
        <v>3750</v>
      </c>
      <c r="J48" s="115">
        <v>123</v>
      </c>
      <c r="K48" s="116">
        <v>3.28</v>
      </c>
    </row>
    <row r="49" spans="1:11" ht="14.1" customHeight="1" x14ac:dyDescent="0.2">
      <c r="A49" s="306">
        <v>63</v>
      </c>
      <c r="B49" s="307" t="s">
        <v>271</v>
      </c>
      <c r="C49" s="308"/>
      <c r="D49" s="113">
        <v>2.0982682239226742</v>
      </c>
      <c r="E49" s="115">
        <v>1042</v>
      </c>
      <c r="F49" s="114">
        <v>1045</v>
      </c>
      <c r="G49" s="114">
        <v>1043</v>
      </c>
      <c r="H49" s="114">
        <v>1045</v>
      </c>
      <c r="I49" s="140">
        <v>996</v>
      </c>
      <c r="J49" s="115">
        <v>46</v>
      </c>
      <c r="K49" s="116">
        <v>4.618473895582329</v>
      </c>
    </row>
    <row r="50" spans="1:11" ht="14.1" customHeight="1" x14ac:dyDescent="0.2">
      <c r="A50" s="306" t="s">
        <v>272</v>
      </c>
      <c r="B50" s="307" t="s">
        <v>273</v>
      </c>
      <c r="C50" s="308"/>
      <c r="D50" s="113">
        <v>0.28594442207007653</v>
      </c>
      <c r="E50" s="115">
        <v>142</v>
      </c>
      <c r="F50" s="114">
        <v>150</v>
      </c>
      <c r="G50" s="114">
        <v>156</v>
      </c>
      <c r="H50" s="114">
        <v>154</v>
      </c>
      <c r="I50" s="140">
        <v>149</v>
      </c>
      <c r="J50" s="115">
        <v>-7</v>
      </c>
      <c r="K50" s="116">
        <v>-4.6979865771812079</v>
      </c>
    </row>
    <row r="51" spans="1:11" ht="14.1" customHeight="1" x14ac:dyDescent="0.2">
      <c r="A51" s="306" t="s">
        <v>274</v>
      </c>
      <c r="B51" s="307" t="s">
        <v>275</v>
      </c>
      <c r="C51" s="308"/>
      <c r="D51" s="113">
        <v>1.6351188078936769</v>
      </c>
      <c r="E51" s="115">
        <v>812</v>
      </c>
      <c r="F51" s="114">
        <v>805</v>
      </c>
      <c r="G51" s="114">
        <v>794</v>
      </c>
      <c r="H51" s="114">
        <v>797</v>
      </c>
      <c r="I51" s="140">
        <v>751</v>
      </c>
      <c r="J51" s="115">
        <v>61</v>
      </c>
      <c r="K51" s="116">
        <v>8.1225033288948065</v>
      </c>
    </row>
    <row r="52" spans="1:11" ht="14.1" customHeight="1" x14ac:dyDescent="0.2">
      <c r="A52" s="306">
        <v>71</v>
      </c>
      <c r="B52" s="307" t="s">
        <v>276</v>
      </c>
      <c r="C52" s="308"/>
      <c r="D52" s="113">
        <v>14.071687474828837</v>
      </c>
      <c r="E52" s="115">
        <v>6988</v>
      </c>
      <c r="F52" s="114">
        <v>6974</v>
      </c>
      <c r="G52" s="114">
        <v>6975</v>
      </c>
      <c r="H52" s="114">
        <v>6822</v>
      </c>
      <c r="I52" s="140">
        <v>6878</v>
      </c>
      <c r="J52" s="115">
        <v>110</v>
      </c>
      <c r="K52" s="116">
        <v>1.5993021227100901</v>
      </c>
    </row>
    <row r="53" spans="1:11" ht="14.1" customHeight="1" x14ac:dyDescent="0.2">
      <c r="A53" s="306" t="s">
        <v>277</v>
      </c>
      <c r="B53" s="307" t="s">
        <v>278</v>
      </c>
      <c r="C53" s="308"/>
      <c r="D53" s="113">
        <v>6.429722110350383</v>
      </c>
      <c r="E53" s="115">
        <v>3193</v>
      </c>
      <c r="F53" s="114">
        <v>3175</v>
      </c>
      <c r="G53" s="114">
        <v>3150</v>
      </c>
      <c r="H53" s="114">
        <v>3042</v>
      </c>
      <c r="I53" s="140">
        <v>3046</v>
      </c>
      <c r="J53" s="115">
        <v>147</v>
      </c>
      <c r="K53" s="116">
        <v>4.8260013131976365</v>
      </c>
    </row>
    <row r="54" spans="1:11" ht="14.1" customHeight="1" x14ac:dyDescent="0.2">
      <c r="A54" s="306" t="s">
        <v>279</v>
      </c>
      <c r="B54" s="307" t="s">
        <v>280</v>
      </c>
      <c r="C54" s="308"/>
      <c r="D54" s="113">
        <v>6.3129279097865485</v>
      </c>
      <c r="E54" s="115">
        <v>3135</v>
      </c>
      <c r="F54" s="114">
        <v>3150</v>
      </c>
      <c r="G54" s="114">
        <v>3187</v>
      </c>
      <c r="H54" s="114">
        <v>3156</v>
      </c>
      <c r="I54" s="140">
        <v>3203</v>
      </c>
      <c r="J54" s="115">
        <v>-68</v>
      </c>
      <c r="K54" s="116">
        <v>-2.1230096784264751</v>
      </c>
    </row>
    <row r="55" spans="1:11" ht="14.1" customHeight="1" x14ac:dyDescent="0.2">
      <c r="A55" s="306">
        <v>72</v>
      </c>
      <c r="B55" s="307" t="s">
        <v>281</v>
      </c>
      <c r="C55" s="308"/>
      <c r="D55" s="113">
        <v>3.3870318163511879</v>
      </c>
      <c r="E55" s="115">
        <v>1682</v>
      </c>
      <c r="F55" s="114">
        <v>1709</v>
      </c>
      <c r="G55" s="114">
        <v>1720</v>
      </c>
      <c r="H55" s="114">
        <v>1687</v>
      </c>
      <c r="I55" s="140">
        <v>1688</v>
      </c>
      <c r="J55" s="115">
        <v>-6</v>
      </c>
      <c r="K55" s="116">
        <v>-0.35545023696682465</v>
      </c>
    </row>
    <row r="56" spans="1:11" ht="14.1" customHeight="1" x14ac:dyDescent="0.2">
      <c r="A56" s="306" t="s">
        <v>282</v>
      </c>
      <c r="B56" s="307" t="s">
        <v>283</v>
      </c>
      <c r="C56" s="308"/>
      <c r="D56" s="113">
        <v>1.544502617801047</v>
      </c>
      <c r="E56" s="115">
        <v>767</v>
      </c>
      <c r="F56" s="114">
        <v>780</v>
      </c>
      <c r="G56" s="114">
        <v>792</v>
      </c>
      <c r="H56" s="114">
        <v>762</v>
      </c>
      <c r="I56" s="140">
        <v>762</v>
      </c>
      <c r="J56" s="115">
        <v>5</v>
      </c>
      <c r="K56" s="116">
        <v>0.65616797900262469</v>
      </c>
    </row>
    <row r="57" spans="1:11" ht="14.1" customHeight="1" x14ac:dyDescent="0.2">
      <c r="A57" s="306" t="s">
        <v>284</v>
      </c>
      <c r="B57" s="307" t="s">
        <v>285</v>
      </c>
      <c r="C57" s="308"/>
      <c r="D57" s="113">
        <v>1.2907772855416835</v>
      </c>
      <c r="E57" s="115">
        <v>641</v>
      </c>
      <c r="F57" s="114">
        <v>647</v>
      </c>
      <c r="G57" s="114">
        <v>638</v>
      </c>
      <c r="H57" s="114">
        <v>640</v>
      </c>
      <c r="I57" s="140">
        <v>639</v>
      </c>
      <c r="J57" s="115">
        <v>2</v>
      </c>
      <c r="K57" s="116">
        <v>0.3129890453834116</v>
      </c>
    </row>
    <row r="58" spans="1:11" ht="14.1" customHeight="1" x14ac:dyDescent="0.2">
      <c r="A58" s="306">
        <v>73</v>
      </c>
      <c r="B58" s="307" t="s">
        <v>286</v>
      </c>
      <c r="C58" s="308"/>
      <c r="D58" s="113">
        <v>3.3064840918244061</v>
      </c>
      <c r="E58" s="115">
        <v>1642</v>
      </c>
      <c r="F58" s="114">
        <v>1585</v>
      </c>
      <c r="G58" s="114">
        <v>1571</v>
      </c>
      <c r="H58" s="114">
        <v>1513</v>
      </c>
      <c r="I58" s="140">
        <v>1506</v>
      </c>
      <c r="J58" s="115">
        <v>136</v>
      </c>
      <c r="K58" s="116">
        <v>9.0305444887118203</v>
      </c>
    </row>
    <row r="59" spans="1:11" ht="14.1" customHeight="1" x14ac:dyDescent="0.2">
      <c r="A59" s="306" t="s">
        <v>287</v>
      </c>
      <c r="B59" s="307" t="s">
        <v>288</v>
      </c>
      <c r="C59" s="308"/>
      <c r="D59" s="113">
        <v>2.6963350785340312</v>
      </c>
      <c r="E59" s="115">
        <v>1339</v>
      </c>
      <c r="F59" s="114">
        <v>1293</v>
      </c>
      <c r="G59" s="114">
        <v>1277</v>
      </c>
      <c r="H59" s="114">
        <v>1229</v>
      </c>
      <c r="I59" s="140">
        <v>1209</v>
      </c>
      <c r="J59" s="115">
        <v>130</v>
      </c>
      <c r="K59" s="116">
        <v>10.75268817204301</v>
      </c>
    </row>
    <row r="60" spans="1:11" ht="14.1" customHeight="1" x14ac:dyDescent="0.2">
      <c r="A60" s="306">
        <v>81</v>
      </c>
      <c r="B60" s="307" t="s">
        <v>289</v>
      </c>
      <c r="C60" s="308"/>
      <c r="D60" s="113">
        <v>8.9649617398308497</v>
      </c>
      <c r="E60" s="115">
        <v>4452</v>
      </c>
      <c r="F60" s="114">
        <v>4490</v>
      </c>
      <c r="G60" s="114">
        <v>4475</v>
      </c>
      <c r="H60" s="114">
        <v>4372</v>
      </c>
      <c r="I60" s="140">
        <v>4370</v>
      </c>
      <c r="J60" s="115">
        <v>82</v>
      </c>
      <c r="K60" s="116">
        <v>1.8764302059496567</v>
      </c>
    </row>
    <row r="61" spans="1:11" ht="14.1" customHeight="1" x14ac:dyDescent="0.2">
      <c r="A61" s="306" t="s">
        <v>290</v>
      </c>
      <c r="B61" s="307" t="s">
        <v>291</v>
      </c>
      <c r="C61" s="308"/>
      <c r="D61" s="113">
        <v>2.7507047925896093</v>
      </c>
      <c r="E61" s="115">
        <v>1366</v>
      </c>
      <c r="F61" s="114">
        <v>1392</v>
      </c>
      <c r="G61" s="114">
        <v>1423</v>
      </c>
      <c r="H61" s="114">
        <v>1382</v>
      </c>
      <c r="I61" s="140">
        <v>1387</v>
      </c>
      <c r="J61" s="115">
        <v>-21</v>
      </c>
      <c r="K61" s="116">
        <v>-1.514059120403749</v>
      </c>
    </row>
    <row r="62" spans="1:11" ht="14.1" customHeight="1" x14ac:dyDescent="0.2">
      <c r="A62" s="306" t="s">
        <v>292</v>
      </c>
      <c r="B62" s="307" t="s">
        <v>293</v>
      </c>
      <c r="C62" s="308"/>
      <c r="D62" s="113">
        <v>3.2823197744663712</v>
      </c>
      <c r="E62" s="115">
        <v>1630</v>
      </c>
      <c r="F62" s="114">
        <v>1673</v>
      </c>
      <c r="G62" s="114">
        <v>1650</v>
      </c>
      <c r="H62" s="114">
        <v>1617</v>
      </c>
      <c r="I62" s="140">
        <v>1602</v>
      </c>
      <c r="J62" s="115">
        <v>28</v>
      </c>
      <c r="K62" s="116">
        <v>1.7478152309612984</v>
      </c>
    </row>
    <row r="63" spans="1:11" ht="14.1" customHeight="1" x14ac:dyDescent="0.2">
      <c r="A63" s="306"/>
      <c r="B63" s="307" t="s">
        <v>294</v>
      </c>
      <c r="C63" s="308"/>
      <c r="D63" s="113">
        <v>2.5996778091018928</v>
      </c>
      <c r="E63" s="115">
        <v>1291</v>
      </c>
      <c r="F63" s="114">
        <v>1333</v>
      </c>
      <c r="G63" s="114">
        <v>1317</v>
      </c>
      <c r="H63" s="114">
        <v>1328</v>
      </c>
      <c r="I63" s="140">
        <v>1332</v>
      </c>
      <c r="J63" s="115">
        <v>-41</v>
      </c>
      <c r="K63" s="116">
        <v>-3.0780780780780779</v>
      </c>
    </row>
    <row r="64" spans="1:11" ht="14.1" customHeight="1" x14ac:dyDescent="0.2">
      <c r="A64" s="306" t="s">
        <v>295</v>
      </c>
      <c r="B64" s="307" t="s">
        <v>296</v>
      </c>
      <c r="C64" s="308"/>
      <c r="D64" s="113">
        <v>1.198147402335884</v>
      </c>
      <c r="E64" s="115">
        <v>595</v>
      </c>
      <c r="F64" s="114">
        <v>598</v>
      </c>
      <c r="G64" s="114">
        <v>595</v>
      </c>
      <c r="H64" s="114">
        <v>598</v>
      </c>
      <c r="I64" s="140">
        <v>598</v>
      </c>
      <c r="J64" s="115">
        <v>-3</v>
      </c>
      <c r="K64" s="116">
        <v>-0.50167224080267558</v>
      </c>
    </row>
    <row r="65" spans="1:11" ht="14.1" customHeight="1" x14ac:dyDescent="0.2">
      <c r="A65" s="306" t="s">
        <v>297</v>
      </c>
      <c r="B65" s="307" t="s">
        <v>298</v>
      </c>
      <c r="C65" s="308"/>
      <c r="D65" s="113">
        <v>0.70076520338300441</v>
      </c>
      <c r="E65" s="115">
        <v>348</v>
      </c>
      <c r="F65" s="114">
        <v>337</v>
      </c>
      <c r="G65" s="114">
        <v>330</v>
      </c>
      <c r="H65" s="114">
        <v>321</v>
      </c>
      <c r="I65" s="140">
        <v>326</v>
      </c>
      <c r="J65" s="115">
        <v>22</v>
      </c>
      <c r="K65" s="116">
        <v>6.7484662576687118</v>
      </c>
    </row>
    <row r="66" spans="1:11" ht="14.1" customHeight="1" x14ac:dyDescent="0.2">
      <c r="A66" s="306">
        <v>82</v>
      </c>
      <c r="B66" s="307" t="s">
        <v>299</v>
      </c>
      <c r="C66" s="308"/>
      <c r="D66" s="113">
        <v>2.9480467176802256</v>
      </c>
      <c r="E66" s="115">
        <v>1464</v>
      </c>
      <c r="F66" s="114">
        <v>1467</v>
      </c>
      <c r="G66" s="114">
        <v>1453</v>
      </c>
      <c r="H66" s="114">
        <v>1410</v>
      </c>
      <c r="I66" s="140">
        <v>1402</v>
      </c>
      <c r="J66" s="115">
        <v>62</v>
      </c>
      <c r="K66" s="116">
        <v>4.4222539229671893</v>
      </c>
    </row>
    <row r="67" spans="1:11" ht="14.1" customHeight="1" x14ac:dyDescent="0.2">
      <c r="A67" s="306" t="s">
        <v>300</v>
      </c>
      <c r="B67" s="307" t="s">
        <v>301</v>
      </c>
      <c r="C67" s="308"/>
      <c r="D67" s="113">
        <v>1.8525976641159887</v>
      </c>
      <c r="E67" s="115">
        <v>920</v>
      </c>
      <c r="F67" s="114">
        <v>921</v>
      </c>
      <c r="G67" s="114">
        <v>906</v>
      </c>
      <c r="H67" s="114">
        <v>876</v>
      </c>
      <c r="I67" s="140">
        <v>867</v>
      </c>
      <c r="J67" s="115">
        <v>53</v>
      </c>
      <c r="K67" s="116">
        <v>6.1130334486735869</v>
      </c>
    </row>
    <row r="68" spans="1:11" ht="14.1" customHeight="1" x14ac:dyDescent="0.2">
      <c r="A68" s="306" t="s">
        <v>302</v>
      </c>
      <c r="B68" s="307" t="s">
        <v>303</v>
      </c>
      <c r="C68" s="308"/>
      <c r="D68" s="113">
        <v>0.5457108336689489</v>
      </c>
      <c r="E68" s="115">
        <v>271</v>
      </c>
      <c r="F68" s="114">
        <v>271</v>
      </c>
      <c r="G68" s="114">
        <v>271</v>
      </c>
      <c r="H68" s="114">
        <v>263</v>
      </c>
      <c r="I68" s="140">
        <v>269</v>
      </c>
      <c r="J68" s="115">
        <v>2</v>
      </c>
      <c r="K68" s="116">
        <v>0.74349442379182151</v>
      </c>
    </row>
    <row r="69" spans="1:11" ht="14.1" customHeight="1" x14ac:dyDescent="0.2">
      <c r="A69" s="306">
        <v>83</v>
      </c>
      <c r="B69" s="307" t="s">
        <v>304</v>
      </c>
      <c r="C69" s="308"/>
      <c r="D69" s="113">
        <v>4.855014095851792</v>
      </c>
      <c r="E69" s="115">
        <v>2411</v>
      </c>
      <c r="F69" s="114">
        <v>2422</v>
      </c>
      <c r="G69" s="114">
        <v>2413</v>
      </c>
      <c r="H69" s="114">
        <v>2368</v>
      </c>
      <c r="I69" s="140">
        <v>2375</v>
      </c>
      <c r="J69" s="115">
        <v>36</v>
      </c>
      <c r="K69" s="116">
        <v>1.5157894736842106</v>
      </c>
    </row>
    <row r="70" spans="1:11" ht="14.1" customHeight="1" x14ac:dyDescent="0.2">
      <c r="A70" s="306" t="s">
        <v>305</v>
      </c>
      <c r="B70" s="307" t="s">
        <v>306</v>
      </c>
      <c r="C70" s="308"/>
      <c r="D70" s="113">
        <v>4.2629883205799439</v>
      </c>
      <c r="E70" s="115">
        <v>2117</v>
      </c>
      <c r="F70" s="114">
        <v>2120</v>
      </c>
      <c r="G70" s="114">
        <v>2114</v>
      </c>
      <c r="H70" s="114">
        <v>2065</v>
      </c>
      <c r="I70" s="140">
        <v>2073</v>
      </c>
      <c r="J70" s="115">
        <v>44</v>
      </c>
      <c r="K70" s="116">
        <v>2.1225277375783889</v>
      </c>
    </row>
    <row r="71" spans="1:11" ht="14.1" customHeight="1" x14ac:dyDescent="0.2">
      <c r="A71" s="306"/>
      <c r="B71" s="307" t="s">
        <v>307</v>
      </c>
      <c r="C71" s="308"/>
      <c r="D71" s="113">
        <v>2.6057188884414013</v>
      </c>
      <c r="E71" s="115">
        <v>1294</v>
      </c>
      <c r="F71" s="114">
        <v>1307</v>
      </c>
      <c r="G71" s="114">
        <v>1303</v>
      </c>
      <c r="H71" s="114">
        <v>1278</v>
      </c>
      <c r="I71" s="140">
        <v>1288</v>
      </c>
      <c r="J71" s="115">
        <v>6</v>
      </c>
      <c r="K71" s="116">
        <v>0.46583850931677018</v>
      </c>
    </row>
    <row r="72" spans="1:11" ht="14.1" customHeight="1" x14ac:dyDescent="0.2">
      <c r="A72" s="306">
        <v>84</v>
      </c>
      <c r="B72" s="307" t="s">
        <v>308</v>
      </c>
      <c r="C72" s="308"/>
      <c r="D72" s="113">
        <v>1.2585581957309706</v>
      </c>
      <c r="E72" s="115">
        <v>625</v>
      </c>
      <c r="F72" s="114">
        <v>630</v>
      </c>
      <c r="G72" s="114">
        <v>629</v>
      </c>
      <c r="H72" s="114">
        <v>631</v>
      </c>
      <c r="I72" s="140">
        <v>643</v>
      </c>
      <c r="J72" s="115">
        <v>-18</v>
      </c>
      <c r="K72" s="116">
        <v>-2.7993779160186625</v>
      </c>
    </row>
    <row r="73" spans="1:11" ht="14.1" customHeight="1" x14ac:dyDescent="0.2">
      <c r="A73" s="306" t="s">
        <v>309</v>
      </c>
      <c r="B73" s="307" t="s">
        <v>310</v>
      </c>
      <c r="C73" s="308"/>
      <c r="D73" s="113">
        <v>0.27587595650422875</v>
      </c>
      <c r="E73" s="115">
        <v>137</v>
      </c>
      <c r="F73" s="114">
        <v>130</v>
      </c>
      <c r="G73" s="114">
        <v>125</v>
      </c>
      <c r="H73" s="114">
        <v>146</v>
      </c>
      <c r="I73" s="140">
        <v>145</v>
      </c>
      <c r="J73" s="115">
        <v>-8</v>
      </c>
      <c r="K73" s="116">
        <v>-5.5172413793103452</v>
      </c>
    </row>
    <row r="74" spans="1:11" ht="14.1" customHeight="1" x14ac:dyDescent="0.2">
      <c r="A74" s="306" t="s">
        <v>311</v>
      </c>
      <c r="B74" s="307" t="s">
        <v>312</v>
      </c>
      <c r="C74" s="308"/>
      <c r="D74" s="113">
        <v>0.22150624244865083</v>
      </c>
      <c r="E74" s="115">
        <v>110</v>
      </c>
      <c r="F74" s="114">
        <v>104</v>
      </c>
      <c r="G74" s="114">
        <v>111</v>
      </c>
      <c r="H74" s="114">
        <v>115</v>
      </c>
      <c r="I74" s="140">
        <v>118</v>
      </c>
      <c r="J74" s="115">
        <v>-8</v>
      </c>
      <c r="K74" s="116">
        <v>-6.7796610169491522</v>
      </c>
    </row>
    <row r="75" spans="1:11" ht="14.1" customHeight="1" x14ac:dyDescent="0.2">
      <c r="A75" s="306" t="s">
        <v>313</v>
      </c>
      <c r="B75" s="307" t="s">
        <v>314</v>
      </c>
      <c r="C75" s="308"/>
      <c r="D75" s="113">
        <v>0.15304067660088602</v>
      </c>
      <c r="E75" s="115">
        <v>76</v>
      </c>
      <c r="F75" s="114">
        <v>78</v>
      </c>
      <c r="G75" s="114">
        <v>78</v>
      </c>
      <c r="H75" s="114">
        <v>76</v>
      </c>
      <c r="I75" s="140">
        <v>76</v>
      </c>
      <c r="J75" s="115">
        <v>0</v>
      </c>
      <c r="K75" s="116">
        <v>0</v>
      </c>
    </row>
    <row r="76" spans="1:11" ht="14.1" customHeight="1" x14ac:dyDescent="0.2">
      <c r="A76" s="306">
        <v>91</v>
      </c>
      <c r="B76" s="307" t="s">
        <v>315</v>
      </c>
      <c r="C76" s="308"/>
      <c r="D76" s="113">
        <v>0.32219089810712848</v>
      </c>
      <c r="E76" s="115">
        <v>160</v>
      </c>
      <c r="F76" s="114">
        <v>157</v>
      </c>
      <c r="G76" s="114">
        <v>143</v>
      </c>
      <c r="H76" s="114">
        <v>133</v>
      </c>
      <c r="I76" s="140">
        <v>132</v>
      </c>
      <c r="J76" s="115">
        <v>28</v>
      </c>
      <c r="K76" s="116">
        <v>21.212121212121211</v>
      </c>
    </row>
    <row r="77" spans="1:11" ht="14.1" customHeight="1" x14ac:dyDescent="0.2">
      <c r="A77" s="306">
        <v>92</v>
      </c>
      <c r="B77" s="307" t="s">
        <v>316</v>
      </c>
      <c r="C77" s="308"/>
      <c r="D77" s="113">
        <v>1.9250906161900927</v>
      </c>
      <c r="E77" s="115">
        <v>956</v>
      </c>
      <c r="F77" s="114">
        <v>962</v>
      </c>
      <c r="G77" s="114">
        <v>952</v>
      </c>
      <c r="H77" s="114">
        <v>940</v>
      </c>
      <c r="I77" s="140">
        <v>937</v>
      </c>
      <c r="J77" s="115">
        <v>19</v>
      </c>
      <c r="K77" s="116">
        <v>2.0277481323372464</v>
      </c>
    </row>
    <row r="78" spans="1:11" ht="14.1" customHeight="1" x14ac:dyDescent="0.2">
      <c r="A78" s="306">
        <v>93</v>
      </c>
      <c r="B78" s="307" t="s">
        <v>317</v>
      </c>
      <c r="C78" s="308"/>
      <c r="D78" s="113">
        <v>0.2577527184857028</v>
      </c>
      <c r="E78" s="115">
        <v>128</v>
      </c>
      <c r="F78" s="114">
        <v>133</v>
      </c>
      <c r="G78" s="114">
        <v>131</v>
      </c>
      <c r="H78" s="114">
        <v>120</v>
      </c>
      <c r="I78" s="140">
        <v>127</v>
      </c>
      <c r="J78" s="115">
        <v>1</v>
      </c>
      <c r="K78" s="116">
        <v>0.78740157480314965</v>
      </c>
    </row>
    <row r="79" spans="1:11" ht="14.1" customHeight="1" x14ac:dyDescent="0.2">
      <c r="A79" s="306">
        <v>94</v>
      </c>
      <c r="B79" s="307" t="s">
        <v>318</v>
      </c>
      <c r="C79" s="308"/>
      <c r="D79" s="113">
        <v>0.30205396697543296</v>
      </c>
      <c r="E79" s="115">
        <v>150</v>
      </c>
      <c r="F79" s="114">
        <v>171</v>
      </c>
      <c r="G79" s="114">
        <v>233</v>
      </c>
      <c r="H79" s="114">
        <v>168</v>
      </c>
      <c r="I79" s="140">
        <v>144</v>
      </c>
      <c r="J79" s="115">
        <v>6</v>
      </c>
      <c r="K79" s="116">
        <v>4.166666666666667</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10030</v>
      </c>
      <c r="E12" s="114">
        <v>10196</v>
      </c>
      <c r="F12" s="114">
        <v>10125</v>
      </c>
      <c r="G12" s="114">
        <v>10306</v>
      </c>
      <c r="H12" s="140">
        <v>10314</v>
      </c>
      <c r="I12" s="115">
        <v>-284</v>
      </c>
      <c r="J12" s="116">
        <v>-2.7535388791933295</v>
      </c>
      <c r="K12"/>
      <c r="L12"/>
      <c r="M12"/>
      <c r="N12"/>
      <c r="O12"/>
      <c r="P12"/>
    </row>
    <row r="13" spans="1:16" s="110" customFormat="1" ht="14.45" customHeight="1" x14ac:dyDescent="0.2">
      <c r="A13" s="120" t="s">
        <v>105</v>
      </c>
      <c r="B13" s="119" t="s">
        <v>106</v>
      </c>
      <c r="C13" s="113">
        <v>42.183449651046857</v>
      </c>
      <c r="D13" s="115">
        <v>4231</v>
      </c>
      <c r="E13" s="114">
        <v>4215</v>
      </c>
      <c r="F13" s="114">
        <v>4210</v>
      </c>
      <c r="G13" s="114">
        <v>4243</v>
      </c>
      <c r="H13" s="140">
        <v>4298</v>
      </c>
      <c r="I13" s="115">
        <v>-67</v>
      </c>
      <c r="J13" s="116">
        <v>-1.5588645881805492</v>
      </c>
      <c r="K13"/>
      <c r="L13"/>
      <c r="M13"/>
      <c r="N13"/>
      <c r="O13"/>
      <c r="P13"/>
    </row>
    <row r="14" spans="1:16" s="110" customFormat="1" ht="14.45" customHeight="1" x14ac:dyDescent="0.2">
      <c r="A14" s="120"/>
      <c r="B14" s="119" t="s">
        <v>107</v>
      </c>
      <c r="C14" s="113">
        <v>57.816550348953143</v>
      </c>
      <c r="D14" s="115">
        <v>5799</v>
      </c>
      <c r="E14" s="114">
        <v>5981</v>
      </c>
      <c r="F14" s="114">
        <v>5915</v>
      </c>
      <c r="G14" s="114">
        <v>6063</v>
      </c>
      <c r="H14" s="140">
        <v>6016</v>
      </c>
      <c r="I14" s="115">
        <v>-217</v>
      </c>
      <c r="J14" s="116">
        <v>-3.6070478723404253</v>
      </c>
      <c r="K14"/>
      <c r="L14"/>
      <c r="M14"/>
      <c r="N14"/>
      <c r="O14"/>
      <c r="P14"/>
    </row>
    <row r="15" spans="1:16" s="110" customFormat="1" ht="14.45" customHeight="1" x14ac:dyDescent="0.2">
      <c r="A15" s="118" t="s">
        <v>105</v>
      </c>
      <c r="B15" s="121" t="s">
        <v>108</v>
      </c>
      <c r="C15" s="113">
        <v>18.733798604187438</v>
      </c>
      <c r="D15" s="115">
        <v>1879</v>
      </c>
      <c r="E15" s="114">
        <v>1887</v>
      </c>
      <c r="F15" s="114">
        <v>1813</v>
      </c>
      <c r="G15" s="114">
        <v>1960</v>
      </c>
      <c r="H15" s="140">
        <v>2049</v>
      </c>
      <c r="I15" s="115">
        <v>-170</v>
      </c>
      <c r="J15" s="116">
        <v>-8.2967301122498771</v>
      </c>
      <c r="K15"/>
      <c r="L15"/>
      <c r="M15"/>
      <c r="N15"/>
      <c r="O15"/>
      <c r="P15"/>
    </row>
    <row r="16" spans="1:16" s="110" customFormat="1" ht="14.45" customHeight="1" x14ac:dyDescent="0.2">
      <c r="A16" s="118"/>
      <c r="B16" s="121" t="s">
        <v>109</v>
      </c>
      <c r="C16" s="113">
        <v>51.764705882352942</v>
      </c>
      <c r="D16" s="115">
        <v>5192</v>
      </c>
      <c r="E16" s="114">
        <v>5313</v>
      </c>
      <c r="F16" s="114">
        <v>5352</v>
      </c>
      <c r="G16" s="114">
        <v>5360</v>
      </c>
      <c r="H16" s="140">
        <v>5288</v>
      </c>
      <c r="I16" s="115">
        <v>-96</v>
      </c>
      <c r="J16" s="116">
        <v>-1.8154311649016641</v>
      </c>
      <c r="K16"/>
      <c r="L16"/>
      <c r="M16"/>
      <c r="N16"/>
      <c r="O16"/>
      <c r="P16"/>
    </row>
    <row r="17" spans="1:16" s="110" customFormat="1" ht="14.45" customHeight="1" x14ac:dyDescent="0.2">
      <c r="A17" s="118"/>
      <c r="B17" s="121" t="s">
        <v>110</v>
      </c>
      <c r="C17" s="113">
        <v>16.111665004985046</v>
      </c>
      <c r="D17" s="115">
        <v>1616</v>
      </c>
      <c r="E17" s="114">
        <v>1646</v>
      </c>
      <c r="F17" s="114">
        <v>1638</v>
      </c>
      <c r="G17" s="114">
        <v>1665</v>
      </c>
      <c r="H17" s="140">
        <v>1671</v>
      </c>
      <c r="I17" s="115">
        <v>-55</v>
      </c>
      <c r="J17" s="116">
        <v>-3.2914422501496112</v>
      </c>
      <c r="K17"/>
      <c r="L17"/>
      <c r="M17"/>
      <c r="N17"/>
      <c r="O17"/>
      <c r="P17"/>
    </row>
    <row r="18" spans="1:16" s="110" customFormat="1" ht="14.45" customHeight="1" x14ac:dyDescent="0.2">
      <c r="A18" s="120"/>
      <c r="B18" s="121" t="s">
        <v>111</v>
      </c>
      <c r="C18" s="113">
        <v>13.389830508474576</v>
      </c>
      <c r="D18" s="115">
        <v>1343</v>
      </c>
      <c r="E18" s="114">
        <v>1350</v>
      </c>
      <c r="F18" s="114">
        <v>1322</v>
      </c>
      <c r="G18" s="114">
        <v>1321</v>
      </c>
      <c r="H18" s="140">
        <v>1306</v>
      </c>
      <c r="I18" s="115">
        <v>37</v>
      </c>
      <c r="J18" s="116">
        <v>2.8330781010719757</v>
      </c>
      <c r="K18"/>
      <c r="L18"/>
      <c r="M18"/>
      <c r="N18"/>
      <c r="O18"/>
      <c r="P18"/>
    </row>
    <row r="19" spans="1:16" s="110" customFormat="1" ht="14.45" customHeight="1" x14ac:dyDescent="0.2">
      <c r="A19" s="120"/>
      <c r="B19" s="121" t="s">
        <v>112</v>
      </c>
      <c r="C19" s="113">
        <v>1.415752741774676</v>
      </c>
      <c r="D19" s="115">
        <v>142</v>
      </c>
      <c r="E19" s="114">
        <v>130</v>
      </c>
      <c r="F19" s="114">
        <v>124</v>
      </c>
      <c r="G19" s="114">
        <v>113</v>
      </c>
      <c r="H19" s="140">
        <v>120</v>
      </c>
      <c r="I19" s="115">
        <v>22</v>
      </c>
      <c r="J19" s="116">
        <v>18.333333333333332</v>
      </c>
      <c r="K19"/>
      <c r="L19"/>
      <c r="M19"/>
      <c r="N19"/>
      <c r="O19"/>
      <c r="P19"/>
    </row>
    <row r="20" spans="1:16" s="110" customFormat="1" ht="14.45" customHeight="1" x14ac:dyDescent="0.2">
      <c r="A20" s="120" t="s">
        <v>113</v>
      </c>
      <c r="B20" s="119" t="s">
        <v>116</v>
      </c>
      <c r="C20" s="113">
        <v>80.059820538384841</v>
      </c>
      <c r="D20" s="115">
        <v>8030</v>
      </c>
      <c r="E20" s="114">
        <v>8186</v>
      </c>
      <c r="F20" s="114">
        <v>8159</v>
      </c>
      <c r="G20" s="114">
        <v>8279</v>
      </c>
      <c r="H20" s="140">
        <v>8345</v>
      </c>
      <c r="I20" s="115">
        <v>-315</v>
      </c>
      <c r="J20" s="116">
        <v>-3.7747153984421811</v>
      </c>
      <c r="K20"/>
      <c r="L20"/>
      <c r="M20"/>
      <c r="N20"/>
      <c r="O20"/>
      <c r="P20"/>
    </row>
    <row r="21" spans="1:16" s="110" customFormat="1" ht="14.45" customHeight="1" x14ac:dyDescent="0.2">
      <c r="A21" s="123"/>
      <c r="B21" s="124" t="s">
        <v>117</v>
      </c>
      <c r="C21" s="125">
        <v>19.601196410767695</v>
      </c>
      <c r="D21" s="143">
        <v>1966</v>
      </c>
      <c r="E21" s="144">
        <v>1981</v>
      </c>
      <c r="F21" s="144">
        <v>1929</v>
      </c>
      <c r="G21" s="144">
        <v>1994</v>
      </c>
      <c r="H21" s="145">
        <v>1936</v>
      </c>
      <c r="I21" s="143">
        <v>30</v>
      </c>
      <c r="J21" s="146">
        <v>1.5495867768595042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11208</v>
      </c>
      <c r="E56" s="114">
        <v>11497</v>
      </c>
      <c r="F56" s="114">
        <v>11498</v>
      </c>
      <c r="G56" s="114">
        <v>11579</v>
      </c>
      <c r="H56" s="140">
        <v>11460</v>
      </c>
      <c r="I56" s="115">
        <v>-252</v>
      </c>
      <c r="J56" s="116">
        <v>-2.1989528795811517</v>
      </c>
      <c r="K56"/>
      <c r="L56"/>
      <c r="M56"/>
      <c r="N56"/>
      <c r="O56"/>
      <c r="P56"/>
    </row>
    <row r="57" spans="1:16" s="110" customFormat="1" ht="14.45" customHeight="1" x14ac:dyDescent="0.2">
      <c r="A57" s="120" t="s">
        <v>105</v>
      </c>
      <c r="B57" s="119" t="s">
        <v>106</v>
      </c>
      <c r="C57" s="113">
        <v>42.889007851534615</v>
      </c>
      <c r="D57" s="115">
        <v>4807</v>
      </c>
      <c r="E57" s="114">
        <v>4859</v>
      </c>
      <c r="F57" s="114">
        <v>4855</v>
      </c>
      <c r="G57" s="114">
        <v>4846</v>
      </c>
      <c r="H57" s="140">
        <v>4817</v>
      </c>
      <c r="I57" s="115">
        <v>-10</v>
      </c>
      <c r="J57" s="116">
        <v>-0.2075980900975711</v>
      </c>
    </row>
    <row r="58" spans="1:16" s="110" customFormat="1" ht="14.45" customHeight="1" x14ac:dyDescent="0.2">
      <c r="A58" s="120"/>
      <c r="B58" s="119" t="s">
        <v>107</v>
      </c>
      <c r="C58" s="113">
        <v>57.110992148465385</v>
      </c>
      <c r="D58" s="115">
        <v>6401</v>
      </c>
      <c r="E58" s="114">
        <v>6638</v>
      </c>
      <c r="F58" s="114">
        <v>6643</v>
      </c>
      <c r="G58" s="114">
        <v>6733</v>
      </c>
      <c r="H58" s="140">
        <v>6643</v>
      </c>
      <c r="I58" s="115">
        <v>-242</v>
      </c>
      <c r="J58" s="116">
        <v>-3.6429324100556979</v>
      </c>
    </row>
    <row r="59" spans="1:16" s="110" customFormat="1" ht="14.45" customHeight="1" x14ac:dyDescent="0.2">
      <c r="A59" s="118" t="s">
        <v>105</v>
      </c>
      <c r="B59" s="121" t="s">
        <v>108</v>
      </c>
      <c r="C59" s="113">
        <v>17.7819414703783</v>
      </c>
      <c r="D59" s="115">
        <v>1993</v>
      </c>
      <c r="E59" s="114">
        <v>2031</v>
      </c>
      <c r="F59" s="114">
        <v>1994</v>
      </c>
      <c r="G59" s="114">
        <v>2066</v>
      </c>
      <c r="H59" s="140">
        <v>2041</v>
      </c>
      <c r="I59" s="115">
        <v>-48</v>
      </c>
      <c r="J59" s="116">
        <v>-2.3517883390494854</v>
      </c>
    </row>
    <row r="60" spans="1:16" s="110" customFormat="1" ht="14.45" customHeight="1" x14ac:dyDescent="0.2">
      <c r="A60" s="118"/>
      <c r="B60" s="121" t="s">
        <v>109</v>
      </c>
      <c r="C60" s="113">
        <v>54.291577444682368</v>
      </c>
      <c r="D60" s="115">
        <v>6085</v>
      </c>
      <c r="E60" s="114">
        <v>6279</v>
      </c>
      <c r="F60" s="114">
        <v>6327</v>
      </c>
      <c r="G60" s="114">
        <v>6343</v>
      </c>
      <c r="H60" s="140">
        <v>6297</v>
      </c>
      <c r="I60" s="115">
        <v>-212</v>
      </c>
      <c r="J60" s="116">
        <v>-3.3666825472447197</v>
      </c>
    </row>
    <row r="61" spans="1:16" s="110" customFormat="1" ht="14.45" customHeight="1" x14ac:dyDescent="0.2">
      <c r="A61" s="118"/>
      <c r="B61" s="121" t="s">
        <v>110</v>
      </c>
      <c r="C61" s="113">
        <v>15.506780870806567</v>
      </c>
      <c r="D61" s="115">
        <v>1738</v>
      </c>
      <c r="E61" s="114">
        <v>1800</v>
      </c>
      <c r="F61" s="114">
        <v>1802</v>
      </c>
      <c r="G61" s="114">
        <v>1819</v>
      </c>
      <c r="H61" s="140">
        <v>1788</v>
      </c>
      <c r="I61" s="115">
        <v>-50</v>
      </c>
      <c r="J61" s="116">
        <v>-2.796420581655481</v>
      </c>
    </row>
    <row r="62" spans="1:16" s="110" customFormat="1" ht="14.45" customHeight="1" x14ac:dyDescent="0.2">
      <c r="A62" s="120"/>
      <c r="B62" s="121" t="s">
        <v>111</v>
      </c>
      <c r="C62" s="113">
        <v>12.419700214132762</v>
      </c>
      <c r="D62" s="115">
        <v>1392</v>
      </c>
      <c r="E62" s="114">
        <v>1387</v>
      </c>
      <c r="F62" s="114">
        <v>1375</v>
      </c>
      <c r="G62" s="114">
        <v>1351</v>
      </c>
      <c r="H62" s="140">
        <v>1334</v>
      </c>
      <c r="I62" s="115">
        <v>58</v>
      </c>
      <c r="J62" s="116">
        <v>4.3478260869565215</v>
      </c>
    </row>
    <row r="63" spans="1:16" s="110" customFormat="1" ht="14.45" customHeight="1" x14ac:dyDescent="0.2">
      <c r="A63" s="120"/>
      <c r="B63" s="121" t="s">
        <v>112</v>
      </c>
      <c r="C63" s="113">
        <v>1.400785153461813</v>
      </c>
      <c r="D63" s="115">
        <v>157</v>
      </c>
      <c r="E63" s="114">
        <v>141</v>
      </c>
      <c r="F63" s="114">
        <v>142</v>
      </c>
      <c r="G63" s="114">
        <v>118</v>
      </c>
      <c r="H63" s="140">
        <v>119</v>
      </c>
      <c r="I63" s="115">
        <v>38</v>
      </c>
      <c r="J63" s="116">
        <v>31.932773109243698</v>
      </c>
    </row>
    <row r="64" spans="1:16" s="110" customFormat="1" ht="14.45" customHeight="1" x14ac:dyDescent="0.2">
      <c r="A64" s="120" t="s">
        <v>113</v>
      </c>
      <c r="B64" s="119" t="s">
        <v>116</v>
      </c>
      <c r="C64" s="113">
        <v>76.909350463954311</v>
      </c>
      <c r="D64" s="115">
        <v>8620</v>
      </c>
      <c r="E64" s="114">
        <v>8872</v>
      </c>
      <c r="F64" s="114">
        <v>8898</v>
      </c>
      <c r="G64" s="114">
        <v>8987</v>
      </c>
      <c r="H64" s="140">
        <v>8891</v>
      </c>
      <c r="I64" s="115">
        <v>-271</v>
      </c>
      <c r="J64" s="116">
        <v>-3.0480260938027217</v>
      </c>
    </row>
    <row r="65" spans="1:10" s="110" customFormat="1" ht="14.45" customHeight="1" x14ac:dyDescent="0.2">
      <c r="A65" s="123"/>
      <c r="B65" s="124" t="s">
        <v>117</v>
      </c>
      <c r="C65" s="125">
        <v>22.840827980014275</v>
      </c>
      <c r="D65" s="143">
        <v>2560</v>
      </c>
      <c r="E65" s="144">
        <v>2596</v>
      </c>
      <c r="F65" s="144">
        <v>2567</v>
      </c>
      <c r="G65" s="144">
        <v>2561</v>
      </c>
      <c r="H65" s="145">
        <v>2532</v>
      </c>
      <c r="I65" s="143">
        <v>28</v>
      </c>
      <c r="J65" s="146">
        <v>1.1058451816745656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10030</v>
      </c>
      <c r="G11" s="114">
        <v>10196</v>
      </c>
      <c r="H11" s="114">
        <v>10125</v>
      </c>
      <c r="I11" s="114">
        <v>10306</v>
      </c>
      <c r="J11" s="140">
        <v>10314</v>
      </c>
      <c r="K11" s="114">
        <v>-284</v>
      </c>
      <c r="L11" s="116">
        <v>-2.7535388791933295</v>
      </c>
    </row>
    <row r="12" spans="1:17" s="110" customFormat="1" ht="24" customHeight="1" x14ac:dyDescent="0.2">
      <c r="A12" s="606" t="s">
        <v>185</v>
      </c>
      <c r="B12" s="607"/>
      <c r="C12" s="607"/>
      <c r="D12" s="608"/>
      <c r="E12" s="113">
        <v>42.183449651046857</v>
      </c>
      <c r="F12" s="115">
        <v>4231</v>
      </c>
      <c r="G12" s="114">
        <v>4215</v>
      </c>
      <c r="H12" s="114">
        <v>4210</v>
      </c>
      <c r="I12" s="114">
        <v>4243</v>
      </c>
      <c r="J12" s="140">
        <v>4298</v>
      </c>
      <c r="K12" s="114">
        <v>-67</v>
      </c>
      <c r="L12" s="116">
        <v>-1.5588645881805492</v>
      </c>
    </row>
    <row r="13" spans="1:17" s="110" customFormat="1" ht="15" customHeight="1" x14ac:dyDescent="0.2">
      <c r="A13" s="120"/>
      <c r="B13" s="609" t="s">
        <v>107</v>
      </c>
      <c r="C13" s="609"/>
      <c r="E13" s="113">
        <v>57.816550348953143</v>
      </c>
      <c r="F13" s="115">
        <v>5799</v>
      </c>
      <c r="G13" s="114">
        <v>5981</v>
      </c>
      <c r="H13" s="114">
        <v>5915</v>
      </c>
      <c r="I13" s="114">
        <v>6063</v>
      </c>
      <c r="J13" s="140">
        <v>6016</v>
      </c>
      <c r="K13" s="114">
        <v>-217</v>
      </c>
      <c r="L13" s="116">
        <v>-3.6070478723404253</v>
      </c>
    </row>
    <row r="14" spans="1:17" s="110" customFormat="1" ht="22.5" customHeight="1" x14ac:dyDescent="0.2">
      <c r="A14" s="606" t="s">
        <v>186</v>
      </c>
      <c r="B14" s="607"/>
      <c r="C14" s="607"/>
      <c r="D14" s="608"/>
      <c r="E14" s="113">
        <v>18.733798604187438</v>
      </c>
      <c r="F14" s="115">
        <v>1879</v>
      </c>
      <c r="G14" s="114">
        <v>1887</v>
      </c>
      <c r="H14" s="114">
        <v>1813</v>
      </c>
      <c r="I14" s="114">
        <v>1960</v>
      </c>
      <c r="J14" s="140">
        <v>2049</v>
      </c>
      <c r="K14" s="114">
        <v>-170</v>
      </c>
      <c r="L14" s="116">
        <v>-8.2967301122498771</v>
      </c>
    </row>
    <row r="15" spans="1:17" s="110" customFormat="1" ht="15" customHeight="1" x14ac:dyDescent="0.2">
      <c r="A15" s="120"/>
      <c r="B15" s="119"/>
      <c r="C15" s="258" t="s">
        <v>106</v>
      </c>
      <c r="E15" s="113">
        <v>48.057477381585947</v>
      </c>
      <c r="F15" s="115">
        <v>903</v>
      </c>
      <c r="G15" s="114">
        <v>865</v>
      </c>
      <c r="H15" s="114">
        <v>843</v>
      </c>
      <c r="I15" s="114">
        <v>902</v>
      </c>
      <c r="J15" s="140">
        <v>978</v>
      </c>
      <c r="K15" s="114">
        <v>-75</v>
      </c>
      <c r="L15" s="116">
        <v>-7.6687116564417179</v>
      </c>
    </row>
    <row r="16" spans="1:17" s="110" customFormat="1" ht="15" customHeight="1" x14ac:dyDescent="0.2">
      <c r="A16" s="120"/>
      <c r="B16" s="119"/>
      <c r="C16" s="258" t="s">
        <v>107</v>
      </c>
      <c r="E16" s="113">
        <v>51.942522618414053</v>
      </c>
      <c r="F16" s="115">
        <v>976</v>
      </c>
      <c r="G16" s="114">
        <v>1022</v>
      </c>
      <c r="H16" s="114">
        <v>970</v>
      </c>
      <c r="I16" s="114">
        <v>1058</v>
      </c>
      <c r="J16" s="140">
        <v>1071</v>
      </c>
      <c r="K16" s="114">
        <v>-95</v>
      </c>
      <c r="L16" s="116">
        <v>-8.8702147525676942</v>
      </c>
    </row>
    <row r="17" spans="1:12" s="110" customFormat="1" ht="15" customHeight="1" x14ac:dyDescent="0.2">
      <c r="A17" s="120"/>
      <c r="B17" s="121" t="s">
        <v>109</v>
      </c>
      <c r="C17" s="258"/>
      <c r="E17" s="113">
        <v>51.764705882352942</v>
      </c>
      <c r="F17" s="115">
        <v>5192</v>
      </c>
      <c r="G17" s="114">
        <v>5313</v>
      </c>
      <c r="H17" s="114">
        <v>5352</v>
      </c>
      <c r="I17" s="114">
        <v>5360</v>
      </c>
      <c r="J17" s="140">
        <v>5288</v>
      </c>
      <c r="K17" s="114">
        <v>-96</v>
      </c>
      <c r="L17" s="116">
        <v>-1.8154311649016641</v>
      </c>
    </row>
    <row r="18" spans="1:12" s="110" customFormat="1" ht="15" customHeight="1" x14ac:dyDescent="0.2">
      <c r="A18" s="120"/>
      <c r="B18" s="119"/>
      <c r="C18" s="258" t="s">
        <v>106</v>
      </c>
      <c r="E18" s="113">
        <v>39.637904468412941</v>
      </c>
      <c r="F18" s="115">
        <v>2058</v>
      </c>
      <c r="G18" s="114">
        <v>2073</v>
      </c>
      <c r="H18" s="114">
        <v>2102</v>
      </c>
      <c r="I18" s="114">
        <v>2074</v>
      </c>
      <c r="J18" s="140">
        <v>2057</v>
      </c>
      <c r="K18" s="114">
        <v>1</v>
      </c>
      <c r="L18" s="116">
        <v>4.8614487117160911E-2</v>
      </c>
    </row>
    <row r="19" spans="1:12" s="110" customFormat="1" ht="15" customHeight="1" x14ac:dyDescent="0.2">
      <c r="A19" s="120"/>
      <c r="B19" s="119"/>
      <c r="C19" s="258" t="s">
        <v>107</v>
      </c>
      <c r="E19" s="113">
        <v>60.362095531587059</v>
      </c>
      <c r="F19" s="115">
        <v>3134</v>
      </c>
      <c r="G19" s="114">
        <v>3240</v>
      </c>
      <c r="H19" s="114">
        <v>3250</v>
      </c>
      <c r="I19" s="114">
        <v>3286</v>
      </c>
      <c r="J19" s="140">
        <v>3231</v>
      </c>
      <c r="K19" s="114">
        <v>-97</v>
      </c>
      <c r="L19" s="116">
        <v>-3.0021665119158154</v>
      </c>
    </row>
    <row r="20" spans="1:12" s="110" customFormat="1" ht="15" customHeight="1" x14ac:dyDescent="0.2">
      <c r="A20" s="120"/>
      <c r="B20" s="121" t="s">
        <v>110</v>
      </c>
      <c r="C20" s="258"/>
      <c r="E20" s="113">
        <v>16.111665004985046</v>
      </c>
      <c r="F20" s="115">
        <v>1616</v>
      </c>
      <c r="G20" s="114">
        <v>1646</v>
      </c>
      <c r="H20" s="114">
        <v>1638</v>
      </c>
      <c r="I20" s="114">
        <v>1665</v>
      </c>
      <c r="J20" s="140">
        <v>1671</v>
      </c>
      <c r="K20" s="114">
        <v>-55</v>
      </c>
      <c r="L20" s="116">
        <v>-3.2914422501496112</v>
      </c>
    </row>
    <row r="21" spans="1:12" s="110" customFormat="1" ht="15" customHeight="1" x14ac:dyDescent="0.2">
      <c r="A21" s="120"/>
      <c r="B21" s="119"/>
      <c r="C21" s="258" t="s">
        <v>106</v>
      </c>
      <c r="E21" s="113">
        <v>35.086633663366335</v>
      </c>
      <c r="F21" s="115">
        <v>567</v>
      </c>
      <c r="G21" s="114">
        <v>580</v>
      </c>
      <c r="H21" s="114">
        <v>577</v>
      </c>
      <c r="I21" s="114">
        <v>573</v>
      </c>
      <c r="J21" s="140">
        <v>578</v>
      </c>
      <c r="K21" s="114">
        <v>-11</v>
      </c>
      <c r="L21" s="116">
        <v>-1.9031141868512111</v>
      </c>
    </row>
    <row r="22" spans="1:12" s="110" customFormat="1" ht="15" customHeight="1" x14ac:dyDescent="0.2">
      <c r="A22" s="120"/>
      <c r="B22" s="119"/>
      <c r="C22" s="258" t="s">
        <v>107</v>
      </c>
      <c r="E22" s="113">
        <v>64.913366336633658</v>
      </c>
      <c r="F22" s="115">
        <v>1049</v>
      </c>
      <c r="G22" s="114">
        <v>1066</v>
      </c>
      <c r="H22" s="114">
        <v>1061</v>
      </c>
      <c r="I22" s="114">
        <v>1092</v>
      </c>
      <c r="J22" s="140">
        <v>1093</v>
      </c>
      <c r="K22" s="114">
        <v>-44</v>
      </c>
      <c r="L22" s="116">
        <v>-4.0256175663311984</v>
      </c>
    </row>
    <row r="23" spans="1:12" s="110" customFormat="1" ht="15" customHeight="1" x14ac:dyDescent="0.2">
      <c r="A23" s="120"/>
      <c r="B23" s="121" t="s">
        <v>111</v>
      </c>
      <c r="C23" s="258"/>
      <c r="E23" s="113">
        <v>13.389830508474576</v>
      </c>
      <c r="F23" s="115">
        <v>1343</v>
      </c>
      <c r="G23" s="114">
        <v>1350</v>
      </c>
      <c r="H23" s="114">
        <v>1322</v>
      </c>
      <c r="I23" s="114">
        <v>1321</v>
      </c>
      <c r="J23" s="140">
        <v>1306</v>
      </c>
      <c r="K23" s="114">
        <v>37</v>
      </c>
      <c r="L23" s="116">
        <v>2.8330781010719757</v>
      </c>
    </row>
    <row r="24" spans="1:12" s="110" customFormat="1" ht="15" customHeight="1" x14ac:dyDescent="0.2">
      <c r="A24" s="120"/>
      <c r="B24" s="119"/>
      <c r="C24" s="258" t="s">
        <v>106</v>
      </c>
      <c r="E24" s="113">
        <v>52.345495160089349</v>
      </c>
      <c r="F24" s="115">
        <v>703</v>
      </c>
      <c r="G24" s="114">
        <v>697</v>
      </c>
      <c r="H24" s="114">
        <v>688</v>
      </c>
      <c r="I24" s="114">
        <v>694</v>
      </c>
      <c r="J24" s="140">
        <v>685</v>
      </c>
      <c r="K24" s="114">
        <v>18</v>
      </c>
      <c r="L24" s="116">
        <v>2.6277372262773722</v>
      </c>
    </row>
    <row r="25" spans="1:12" s="110" customFormat="1" ht="15" customHeight="1" x14ac:dyDescent="0.2">
      <c r="A25" s="120"/>
      <c r="B25" s="119"/>
      <c r="C25" s="258" t="s">
        <v>107</v>
      </c>
      <c r="E25" s="113">
        <v>47.654504839910651</v>
      </c>
      <c r="F25" s="115">
        <v>640</v>
      </c>
      <c r="G25" s="114">
        <v>653</v>
      </c>
      <c r="H25" s="114">
        <v>634</v>
      </c>
      <c r="I25" s="114">
        <v>627</v>
      </c>
      <c r="J25" s="140">
        <v>621</v>
      </c>
      <c r="K25" s="114">
        <v>19</v>
      </c>
      <c r="L25" s="116">
        <v>3.0595813204508855</v>
      </c>
    </row>
    <row r="26" spans="1:12" s="110" customFormat="1" ht="15" customHeight="1" x14ac:dyDescent="0.2">
      <c r="A26" s="120"/>
      <c r="C26" s="121" t="s">
        <v>187</v>
      </c>
      <c r="D26" s="110" t="s">
        <v>188</v>
      </c>
      <c r="E26" s="113">
        <v>1.415752741774676</v>
      </c>
      <c r="F26" s="115">
        <v>142</v>
      </c>
      <c r="G26" s="114">
        <v>130</v>
      </c>
      <c r="H26" s="114">
        <v>124</v>
      </c>
      <c r="I26" s="114">
        <v>113</v>
      </c>
      <c r="J26" s="140">
        <v>120</v>
      </c>
      <c r="K26" s="114">
        <v>22</v>
      </c>
      <c r="L26" s="116">
        <v>18.333333333333332</v>
      </c>
    </row>
    <row r="27" spans="1:12" s="110" customFormat="1" ht="15" customHeight="1" x14ac:dyDescent="0.2">
      <c r="A27" s="120"/>
      <c r="B27" s="119"/>
      <c r="D27" s="259" t="s">
        <v>106</v>
      </c>
      <c r="E27" s="113">
        <v>45.070422535211264</v>
      </c>
      <c r="F27" s="115">
        <v>64</v>
      </c>
      <c r="G27" s="114">
        <v>61</v>
      </c>
      <c r="H27" s="114">
        <v>53</v>
      </c>
      <c r="I27" s="114">
        <v>50</v>
      </c>
      <c r="J27" s="140">
        <v>50</v>
      </c>
      <c r="K27" s="114">
        <v>14</v>
      </c>
      <c r="L27" s="116">
        <v>28</v>
      </c>
    </row>
    <row r="28" spans="1:12" s="110" customFormat="1" ht="15" customHeight="1" x14ac:dyDescent="0.2">
      <c r="A28" s="120"/>
      <c r="B28" s="119"/>
      <c r="D28" s="259" t="s">
        <v>107</v>
      </c>
      <c r="E28" s="113">
        <v>54.929577464788736</v>
      </c>
      <c r="F28" s="115">
        <v>78</v>
      </c>
      <c r="G28" s="114">
        <v>69</v>
      </c>
      <c r="H28" s="114">
        <v>71</v>
      </c>
      <c r="I28" s="114">
        <v>63</v>
      </c>
      <c r="J28" s="140">
        <v>70</v>
      </c>
      <c r="K28" s="114">
        <v>8</v>
      </c>
      <c r="L28" s="116">
        <v>11.428571428571429</v>
      </c>
    </row>
    <row r="29" spans="1:12" s="110" customFormat="1" ht="24" customHeight="1" x14ac:dyDescent="0.2">
      <c r="A29" s="606" t="s">
        <v>189</v>
      </c>
      <c r="B29" s="607"/>
      <c r="C29" s="607"/>
      <c r="D29" s="608"/>
      <c r="E29" s="113">
        <v>80.059820538384841</v>
      </c>
      <c r="F29" s="115">
        <v>8030</v>
      </c>
      <c r="G29" s="114">
        <v>8186</v>
      </c>
      <c r="H29" s="114">
        <v>8159</v>
      </c>
      <c r="I29" s="114">
        <v>8279</v>
      </c>
      <c r="J29" s="140">
        <v>8345</v>
      </c>
      <c r="K29" s="114">
        <v>-315</v>
      </c>
      <c r="L29" s="116">
        <v>-3.7747153984421811</v>
      </c>
    </row>
    <row r="30" spans="1:12" s="110" customFormat="1" ht="15" customHeight="1" x14ac:dyDescent="0.2">
      <c r="A30" s="120"/>
      <c r="B30" s="119"/>
      <c r="C30" s="258" t="s">
        <v>106</v>
      </c>
      <c r="E30" s="113">
        <v>41.058530510585307</v>
      </c>
      <c r="F30" s="115">
        <v>3297</v>
      </c>
      <c r="G30" s="114">
        <v>3297</v>
      </c>
      <c r="H30" s="114">
        <v>3313</v>
      </c>
      <c r="I30" s="114">
        <v>3334</v>
      </c>
      <c r="J30" s="140">
        <v>3405</v>
      </c>
      <c r="K30" s="114">
        <v>-108</v>
      </c>
      <c r="L30" s="116">
        <v>-3.1718061674008808</v>
      </c>
    </row>
    <row r="31" spans="1:12" s="110" customFormat="1" ht="15" customHeight="1" x14ac:dyDescent="0.2">
      <c r="A31" s="120"/>
      <c r="B31" s="119"/>
      <c r="C31" s="258" t="s">
        <v>107</v>
      </c>
      <c r="E31" s="113">
        <v>58.941469489414693</v>
      </c>
      <c r="F31" s="115">
        <v>4733</v>
      </c>
      <c r="G31" s="114">
        <v>4889</v>
      </c>
      <c r="H31" s="114">
        <v>4846</v>
      </c>
      <c r="I31" s="114">
        <v>4945</v>
      </c>
      <c r="J31" s="140">
        <v>4940</v>
      </c>
      <c r="K31" s="114">
        <v>-207</v>
      </c>
      <c r="L31" s="116">
        <v>-4.190283400809717</v>
      </c>
    </row>
    <row r="32" spans="1:12" s="110" customFormat="1" ht="15" customHeight="1" x14ac:dyDescent="0.2">
      <c r="A32" s="120"/>
      <c r="B32" s="119" t="s">
        <v>117</v>
      </c>
      <c r="C32" s="258"/>
      <c r="E32" s="113">
        <v>19.601196410767695</v>
      </c>
      <c r="F32" s="114">
        <v>1966</v>
      </c>
      <c r="G32" s="114">
        <v>1981</v>
      </c>
      <c r="H32" s="114">
        <v>1929</v>
      </c>
      <c r="I32" s="114">
        <v>1994</v>
      </c>
      <c r="J32" s="140">
        <v>1936</v>
      </c>
      <c r="K32" s="114">
        <v>30</v>
      </c>
      <c r="L32" s="116">
        <v>1.5495867768595042</v>
      </c>
    </row>
    <row r="33" spans="1:12" s="110" customFormat="1" ht="15" customHeight="1" x14ac:dyDescent="0.2">
      <c r="A33" s="120"/>
      <c r="B33" s="119"/>
      <c r="C33" s="258" t="s">
        <v>106</v>
      </c>
      <c r="E33" s="113">
        <v>46.592065106815873</v>
      </c>
      <c r="F33" s="114">
        <v>916</v>
      </c>
      <c r="G33" s="114">
        <v>904</v>
      </c>
      <c r="H33" s="114">
        <v>880</v>
      </c>
      <c r="I33" s="114">
        <v>899</v>
      </c>
      <c r="J33" s="140">
        <v>882</v>
      </c>
      <c r="K33" s="114">
        <v>34</v>
      </c>
      <c r="L33" s="116">
        <v>3.8548752834467122</v>
      </c>
    </row>
    <row r="34" spans="1:12" s="110" customFormat="1" ht="15" customHeight="1" x14ac:dyDescent="0.2">
      <c r="A34" s="120"/>
      <c r="B34" s="119"/>
      <c r="C34" s="258" t="s">
        <v>107</v>
      </c>
      <c r="E34" s="113">
        <v>53.407934893184127</v>
      </c>
      <c r="F34" s="114">
        <v>1050</v>
      </c>
      <c r="G34" s="114">
        <v>1077</v>
      </c>
      <c r="H34" s="114">
        <v>1049</v>
      </c>
      <c r="I34" s="114">
        <v>1095</v>
      </c>
      <c r="J34" s="140">
        <v>1054</v>
      </c>
      <c r="K34" s="114">
        <v>-4</v>
      </c>
      <c r="L34" s="116">
        <v>-0.37950664136622392</v>
      </c>
    </row>
    <row r="35" spans="1:12" s="110" customFormat="1" ht="24" customHeight="1" x14ac:dyDescent="0.2">
      <c r="A35" s="606" t="s">
        <v>192</v>
      </c>
      <c r="B35" s="607"/>
      <c r="C35" s="607"/>
      <c r="D35" s="608"/>
      <c r="E35" s="113">
        <v>22.622133599202392</v>
      </c>
      <c r="F35" s="114">
        <v>2269</v>
      </c>
      <c r="G35" s="114">
        <v>2303</v>
      </c>
      <c r="H35" s="114">
        <v>2245</v>
      </c>
      <c r="I35" s="114">
        <v>2373</v>
      </c>
      <c r="J35" s="114">
        <v>2341</v>
      </c>
      <c r="K35" s="318">
        <v>-72</v>
      </c>
      <c r="L35" s="319">
        <v>-3.0756087142246904</v>
      </c>
    </row>
    <row r="36" spans="1:12" s="110" customFormat="1" ht="15" customHeight="1" x14ac:dyDescent="0.2">
      <c r="A36" s="120"/>
      <c r="B36" s="119"/>
      <c r="C36" s="258" t="s">
        <v>106</v>
      </c>
      <c r="E36" s="113">
        <v>44.689290436315559</v>
      </c>
      <c r="F36" s="114">
        <v>1014</v>
      </c>
      <c r="G36" s="114">
        <v>989</v>
      </c>
      <c r="H36" s="114">
        <v>970</v>
      </c>
      <c r="I36" s="114">
        <v>1024</v>
      </c>
      <c r="J36" s="114">
        <v>1014</v>
      </c>
      <c r="K36" s="318">
        <v>0</v>
      </c>
      <c r="L36" s="116">
        <v>0</v>
      </c>
    </row>
    <row r="37" spans="1:12" s="110" customFormat="1" ht="15" customHeight="1" x14ac:dyDescent="0.2">
      <c r="A37" s="120"/>
      <c r="B37" s="119"/>
      <c r="C37" s="258" t="s">
        <v>107</v>
      </c>
      <c r="E37" s="113">
        <v>55.310709563684441</v>
      </c>
      <c r="F37" s="114">
        <v>1255</v>
      </c>
      <c r="G37" s="114">
        <v>1314</v>
      </c>
      <c r="H37" s="114">
        <v>1275</v>
      </c>
      <c r="I37" s="114">
        <v>1349</v>
      </c>
      <c r="J37" s="140">
        <v>1327</v>
      </c>
      <c r="K37" s="114">
        <v>-72</v>
      </c>
      <c r="L37" s="116">
        <v>-5.4257724189902037</v>
      </c>
    </row>
    <row r="38" spans="1:12" s="110" customFormat="1" ht="15" customHeight="1" x14ac:dyDescent="0.2">
      <c r="A38" s="120"/>
      <c r="B38" s="119" t="s">
        <v>328</v>
      </c>
      <c r="C38" s="258"/>
      <c r="E38" s="113">
        <v>50.518444666001997</v>
      </c>
      <c r="F38" s="114">
        <v>5067</v>
      </c>
      <c r="G38" s="114">
        <v>5124</v>
      </c>
      <c r="H38" s="114">
        <v>5120</v>
      </c>
      <c r="I38" s="114">
        <v>5135</v>
      </c>
      <c r="J38" s="140">
        <v>5109</v>
      </c>
      <c r="K38" s="114">
        <v>-42</v>
      </c>
      <c r="L38" s="116">
        <v>-0.8220786846741045</v>
      </c>
    </row>
    <row r="39" spans="1:12" s="110" customFormat="1" ht="15" customHeight="1" x14ac:dyDescent="0.2">
      <c r="A39" s="120"/>
      <c r="B39" s="119"/>
      <c r="C39" s="258" t="s">
        <v>106</v>
      </c>
      <c r="E39" s="113">
        <v>40.773633313597792</v>
      </c>
      <c r="F39" s="115">
        <v>2066</v>
      </c>
      <c r="G39" s="114">
        <v>2052</v>
      </c>
      <c r="H39" s="114">
        <v>2038</v>
      </c>
      <c r="I39" s="114">
        <v>2034</v>
      </c>
      <c r="J39" s="140">
        <v>2033</v>
      </c>
      <c r="K39" s="114">
        <v>33</v>
      </c>
      <c r="L39" s="116">
        <v>1.6232169208066896</v>
      </c>
    </row>
    <row r="40" spans="1:12" s="110" customFormat="1" ht="15" customHeight="1" x14ac:dyDescent="0.2">
      <c r="A40" s="120"/>
      <c r="B40" s="119"/>
      <c r="C40" s="258" t="s">
        <v>107</v>
      </c>
      <c r="E40" s="113">
        <v>59.226366686402208</v>
      </c>
      <c r="F40" s="115">
        <v>3001</v>
      </c>
      <c r="G40" s="114">
        <v>3072</v>
      </c>
      <c r="H40" s="114">
        <v>3082</v>
      </c>
      <c r="I40" s="114">
        <v>3101</v>
      </c>
      <c r="J40" s="140">
        <v>3076</v>
      </c>
      <c r="K40" s="114">
        <v>-75</v>
      </c>
      <c r="L40" s="116">
        <v>-2.4382314694408325</v>
      </c>
    </row>
    <row r="41" spans="1:12" s="110" customFormat="1" ht="15" customHeight="1" x14ac:dyDescent="0.2">
      <c r="A41" s="120"/>
      <c r="B41" s="320" t="s">
        <v>515</v>
      </c>
      <c r="C41" s="258"/>
      <c r="E41" s="113">
        <v>9.2622133599202385</v>
      </c>
      <c r="F41" s="115">
        <v>929</v>
      </c>
      <c r="G41" s="114">
        <v>946</v>
      </c>
      <c r="H41" s="114">
        <v>917</v>
      </c>
      <c r="I41" s="114">
        <v>908</v>
      </c>
      <c r="J41" s="140">
        <v>873</v>
      </c>
      <c r="K41" s="114">
        <v>56</v>
      </c>
      <c r="L41" s="116">
        <v>6.4146620847651779</v>
      </c>
    </row>
    <row r="42" spans="1:12" s="110" customFormat="1" ht="15" customHeight="1" x14ac:dyDescent="0.2">
      <c r="A42" s="120"/>
      <c r="B42" s="119"/>
      <c r="C42" s="268" t="s">
        <v>106</v>
      </c>
      <c r="D42" s="182"/>
      <c r="E42" s="113">
        <v>42.195909580193756</v>
      </c>
      <c r="F42" s="115">
        <v>392</v>
      </c>
      <c r="G42" s="114">
        <v>407</v>
      </c>
      <c r="H42" s="114">
        <v>416</v>
      </c>
      <c r="I42" s="114">
        <v>403</v>
      </c>
      <c r="J42" s="140">
        <v>398</v>
      </c>
      <c r="K42" s="114">
        <v>-6</v>
      </c>
      <c r="L42" s="116">
        <v>-1.5075376884422111</v>
      </c>
    </row>
    <row r="43" spans="1:12" s="110" customFormat="1" ht="15" customHeight="1" x14ac:dyDescent="0.2">
      <c r="A43" s="120"/>
      <c r="B43" s="119"/>
      <c r="C43" s="268" t="s">
        <v>107</v>
      </c>
      <c r="D43" s="182"/>
      <c r="E43" s="113">
        <v>57.804090419806244</v>
      </c>
      <c r="F43" s="115">
        <v>537</v>
      </c>
      <c r="G43" s="114">
        <v>539</v>
      </c>
      <c r="H43" s="114">
        <v>501</v>
      </c>
      <c r="I43" s="114">
        <v>505</v>
      </c>
      <c r="J43" s="140">
        <v>475</v>
      </c>
      <c r="K43" s="114">
        <v>62</v>
      </c>
      <c r="L43" s="116">
        <v>13.052631578947368</v>
      </c>
    </row>
    <row r="44" spans="1:12" s="110" customFormat="1" ht="15" customHeight="1" x14ac:dyDescent="0.2">
      <c r="A44" s="120"/>
      <c r="B44" s="119" t="s">
        <v>205</v>
      </c>
      <c r="C44" s="268"/>
      <c r="D44" s="182"/>
      <c r="E44" s="113">
        <v>17.597208374875375</v>
      </c>
      <c r="F44" s="115">
        <v>1765</v>
      </c>
      <c r="G44" s="114">
        <v>1823</v>
      </c>
      <c r="H44" s="114">
        <v>1843</v>
      </c>
      <c r="I44" s="114">
        <v>1890</v>
      </c>
      <c r="J44" s="140">
        <v>1991</v>
      </c>
      <c r="K44" s="114">
        <v>-226</v>
      </c>
      <c r="L44" s="116">
        <v>-11.351079859367152</v>
      </c>
    </row>
    <row r="45" spans="1:12" s="110" customFormat="1" ht="15" customHeight="1" x14ac:dyDescent="0.2">
      <c r="A45" s="120"/>
      <c r="B45" s="119"/>
      <c r="C45" s="268" t="s">
        <v>106</v>
      </c>
      <c r="D45" s="182"/>
      <c r="E45" s="113">
        <v>43.002832861189802</v>
      </c>
      <c r="F45" s="115">
        <v>759</v>
      </c>
      <c r="G45" s="114">
        <v>767</v>
      </c>
      <c r="H45" s="114">
        <v>786</v>
      </c>
      <c r="I45" s="114">
        <v>782</v>
      </c>
      <c r="J45" s="140">
        <v>853</v>
      </c>
      <c r="K45" s="114">
        <v>-94</v>
      </c>
      <c r="L45" s="116">
        <v>-11.019929660023447</v>
      </c>
    </row>
    <row r="46" spans="1:12" s="110" customFormat="1" ht="15" customHeight="1" x14ac:dyDescent="0.2">
      <c r="A46" s="123"/>
      <c r="B46" s="124"/>
      <c r="C46" s="260" t="s">
        <v>107</v>
      </c>
      <c r="D46" s="261"/>
      <c r="E46" s="125">
        <v>56.997167138810198</v>
      </c>
      <c r="F46" s="143">
        <v>1006</v>
      </c>
      <c r="G46" s="144">
        <v>1056</v>
      </c>
      <c r="H46" s="144">
        <v>1057</v>
      </c>
      <c r="I46" s="144">
        <v>1108</v>
      </c>
      <c r="J46" s="145">
        <v>1138</v>
      </c>
      <c r="K46" s="144">
        <v>-132</v>
      </c>
      <c r="L46" s="146">
        <v>-11.599297012302285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10030</v>
      </c>
      <c r="E11" s="114">
        <v>10196</v>
      </c>
      <c r="F11" s="114">
        <v>10125</v>
      </c>
      <c r="G11" s="114">
        <v>10306</v>
      </c>
      <c r="H11" s="140">
        <v>10314</v>
      </c>
      <c r="I11" s="115">
        <v>-284</v>
      </c>
      <c r="J11" s="116">
        <v>-2.7535388791933295</v>
      </c>
    </row>
    <row r="12" spans="1:15" s="110" customFormat="1" ht="24.95" customHeight="1" x14ac:dyDescent="0.2">
      <c r="A12" s="193" t="s">
        <v>132</v>
      </c>
      <c r="B12" s="194" t="s">
        <v>133</v>
      </c>
      <c r="C12" s="113">
        <v>0.36889332003988035</v>
      </c>
      <c r="D12" s="115">
        <v>37</v>
      </c>
      <c r="E12" s="114">
        <v>38</v>
      </c>
      <c r="F12" s="114">
        <v>38</v>
      </c>
      <c r="G12" s="114">
        <v>47</v>
      </c>
      <c r="H12" s="140">
        <v>37</v>
      </c>
      <c r="I12" s="115">
        <v>0</v>
      </c>
      <c r="J12" s="116">
        <v>0</v>
      </c>
    </row>
    <row r="13" spans="1:15" s="110" customFormat="1" ht="24.95" customHeight="1" x14ac:dyDescent="0.2">
      <c r="A13" s="193" t="s">
        <v>134</v>
      </c>
      <c r="B13" s="199" t="s">
        <v>214</v>
      </c>
      <c r="C13" s="113">
        <v>0.34895314057826521</v>
      </c>
      <c r="D13" s="115">
        <v>35</v>
      </c>
      <c r="E13" s="114">
        <v>33</v>
      </c>
      <c r="F13" s="114">
        <v>35</v>
      </c>
      <c r="G13" s="114">
        <v>36</v>
      </c>
      <c r="H13" s="140">
        <v>41</v>
      </c>
      <c r="I13" s="115">
        <v>-6</v>
      </c>
      <c r="J13" s="116">
        <v>-14.634146341463415</v>
      </c>
    </row>
    <row r="14" spans="1:15" s="287" customFormat="1" ht="24.95" customHeight="1" x14ac:dyDescent="0.2">
      <c r="A14" s="193" t="s">
        <v>215</v>
      </c>
      <c r="B14" s="199" t="s">
        <v>137</v>
      </c>
      <c r="C14" s="113">
        <v>3.6889332003988038</v>
      </c>
      <c r="D14" s="115">
        <v>370</v>
      </c>
      <c r="E14" s="114">
        <v>387</v>
      </c>
      <c r="F14" s="114">
        <v>393</v>
      </c>
      <c r="G14" s="114">
        <v>413</v>
      </c>
      <c r="H14" s="140">
        <v>407</v>
      </c>
      <c r="I14" s="115">
        <v>-37</v>
      </c>
      <c r="J14" s="116">
        <v>-9.0909090909090917</v>
      </c>
      <c r="K14" s="110"/>
      <c r="L14" s="110"/>
      <c r="M14" s="110"/>
      <c r="N14" s="110"/>
      <c r="O14" s="110"/>
    </row>
    <row r="15" spans="1:15" s="110" customFormat="1" ht="24.95" customHeight="1" x14ac:dyDescent="0.2">
      <c r="A15" s="193" t="s">
        <v>216</v>
      </c>
      <c r="B15" s="199" t="s">
        <v>217</v>
      </c>
      <c r="C15" s="113">
        <v>1.4057826520438683</v>
      </c>
      <c r="D15" s="115">
        <v>141</v>
      </c>
      <c r="E15" s="114">
        <v>139</v>
      </c>
      <c r="F15" s="114">
        <v>135</v>
      </c>
      <c r="G15" s="114">
        <v>140</v>
      </c>
      <c r="H15" s="140">
        <v>133</v>
      </c>
      <c r="I15" s="115">
        <v>8</v>
      </c>
      <c r="J15" s="116">
        <v>6.0150375939849621</v>
      </c>
    </row>
    <row r="16" spans="1:15" s="287" customFormat="1" ht="24.95" customHeight="1" x14ac:dyDescent="0.2">
      <c r="A16" s="193" t="s">
        <v>218</v>
      </c>
      <c r="B16" s="199" t="s">
        <v>141</v>
      </c>
      <c r="C16" s="113">
        <v>1.814556331006979</v>
      </c>
      <c r="D16" s="115">
        <v>182</v>
      </c>
      <c r="E16" s="114">
        <v>197</v>
      </c>
      <c r="F16" s="114">
        <v>208</v>
      </c>
      <c r="G16" s="114">
        <v>210</v>
      </c>
      <c r="H16" s="140">
        <v>209</v>
      </c>
      <c r="I16" s="115">
        <v>-27</v>
      </c>
      <c r="J16" s="116">
        <v>-12.918660287081339</v>
      </c>
      <c r="K16" s="110"/>
      <c r="L16" s="110"/>
      <c r="M16" s="110"/>
      <c r="N16" s="110"/>
      <c r="O16" s="110"/>
    </row>
    <row r="17" spans="1:15" s="110" customFormat="1" ht="24.95" customHeight="1" x14ac:dyDescent="0.2">
      <c r="A17" s="193" t="s">
        <v>142</v>
      </c>
      <c r="B17" s="199" t="s">
        <v>220</v>
      </c>
      <c r="C17" s="113">
        <v>0.46859421734795614</v>
      </c>
      <c r="D17" s="115">
        <v>47</v>
      </c>
      <c r="E17" s="114">
        <v>51</v>
      </c>
      <c r="F17" s="114">
        <v>50</v>
      </c>
      <c r="G17" s="114">
        <v>63</v>
      </c>
      <c r="H17" s="140">
        <v>65</v>
      </c>
      <c r="I17" s="115">
        <v>-18</v>
      </c>
      <c r="J17" s="116">
        <v>-27.692307692307693</v>
      </c>
    </row>
    <row r="18" spans="1:15" s="287" customFormat="1" ht="24.95" customHeight="1" x14ac:dyDescent="0.2">
      <c r="A18" s="201" t="s">
        <v>144</v>
      </c>
      <c r="B18" s="202" t="s">
        <v>145</v>
      </c>
      <c r="C18" s="113">
        <v>3.2402791625124627</v>
      </c>
      <c r="D18" s="115">
        <v>325</v>
      </c>
      <c r="E18" s="114">
        <v>312</v>
      </c>
      <c r="F18" s="114">
        <v>301</v>
      </c>
      <c r="G18" s="114">
        <v>304</v>
      </c>
      <c r="H18" s="140">
        <v>308</v>
      </c>
      <c r="I18" s="115">
        <v>17</v>
      </c>
      <c r="J18" s="116">
        <v>5.5194805194805197</v>
      </c>
      <c r="K18" s="110"/>
      <c r="L18" s="110"/>
      <c r="M18" s="110"/>
      <c r="N18" s="110"/>
      <c r="O18" s="110"/>
    </row>
    <row r="19" spans="1:15" s="110" customFormat="1" ht="24.95" customHeight="1" x14ac:dyDescent="0.2">
      <c r="A19" s="193" t="s">
        <v>146</v>
      </c>
      <c r="B19" s="199" t="s">
        <v>147</v>
      </c>
      <c r="C19" s="113">
        <v>19.900299102691925</v>
      </c>
      <c r="D19" s="115">
        <v>1996</v>
      </c>
      <c r="E19" s="114">
        <v>1906</v>
      </c>
      <c r="F19" s="114">
        <v>1862</v>
      </c>
      <c r="G19" s="114">
        <v>1828</v>
      </c>
      <c r="H19" s="140">
        <v>1774</v>
      </c>
      <c r="I19" s="115">
        <v>222</v>
      </c>
      <c r="J19" s="116">
        <v>12.514092446448704</v>
      </c>
    </row>
    <row r="20" spans="1:15" s="287" customFormat="1" ht="24.95" customHeight="1" x14ac:dyDescent="0.2">
      <c r="A20" s="193" t="s">
        <v>148</v>
      </c>
      <c r="B20" s="199" t="s">
        <v>149</v>
      </c>
      <c r="C20" s="113">
        <v>4.1375872382851444</v>
      </c>
      <c r="D20" s="115">
        <v>415</v>
      </c>
      <c r="E20" s="114">
        <v>405</v>
      </c>
      <c r="F20" s="114">
        <v>386</v>
      </c>
      <c r="G20" s="114">
        <v>448</v>
      </c>
      <c r="H20" s="140">
        <v>624</v>
      </c>
      <c r="I20" s="115">
        <v>-209</v>
      </c>
      <c r="J20" s="116">
        <v>-33.493589743589745</v>
      </c>
      <c r="K20" s="110"/>
      <c r="L20" s="110"/>
      <c r="M20" s="110"/>
      <c r="N20" s="110"/>
      <c r="O20" s="110"/>
    </row>
    <row r="21" spans="1:15" s="110" customFormat="1" ht="24.95" customHeight="1" x14ac:dyDescent="0.2">
      <c r="A21" s="201" t="s">
        <v>150</v>
      </c>
      <c r="B21" s="202" t="s">
        <v>151</v>
      </c>
      <c r="C21" s="113">
        <v>12.67198404785643</v>
      </c>
      <c r="D21" s="115">
        <v>1271</v>
      </c>
      <c r="E21" s="114">
        <v>1394</v>
      </c>
      <c r="F21" s="114">
        <v>1426</v>
      </c>
      <c r="G21" s="114">
        <v>1456</v>
      </c>
      <c r="H21" s="140">
        <v>1334</v>
      </c>
      <c r="I21" s="115">
        <v>-63</v>
      </c>
      <c r="J21" s="116">
        <v>-4.7226386806596699</v>
      </c>
    </row>
    <row r="22" spans="1:15" s="110" customFormat="1" ht="24.95" customHeight="1" x14ac:dyDescent="0.2">
      <c r="A22" s="201" t="s">
        <v>152</v>
      </c>
      <c r="B22" s="199" t="s">
        <v>153</v>
      </c>
      <c r="C22" s="113">
        <v>1.8644067796610169</v>
      </c>
      <c r="D22" s="115">
        <v>187</v>
      </c>
      <c r="E22" s="114">
        <v>201</v>
      </c>
      <c r="F22" s="114">
        <v>203</v>
      </c>
      <c r="G22" s="114">
        <v>191</v>
      </c>
      <c r="H22" s="140">
        <v>188</v>
      </c>
      <c r="I22" s="115">
        <v>-1</v>
      </c>
      <c r="J22" s="116">
        <v>-0.53191489361702127</v>
      </c>
    </row>
    <row r="23" spans="1:15" s="110" customFormat="1" ht="24.95" customHeight="1" x14ac:dyDescent="0.2">
      <c r="A23" s="193" t="s">
        <v>154</v>
      </c>
      <c r="B23" s="199" t="s">
        <v>155</v>
      </c>
      <c r="C23" s="113">
        <v>0.99700897308075775</v>
      </c>
      <c r="D23" s="115">
        <v>100</v>
      </c>
      <c r="E23" s="114">
        <v>97</v>
      </c>
      <c r="F23" s="114">
        <v>96</v>
      </c>
      <c r="G23" s="114">
        <v>94</v>
      </c>
      <c r="H23" s="140">
        <v>92</v>
      </c>
      <c r="I23" s="115">
        <v>8</v>
      </c>
      <c r="J23" s="116">
        <v>8.695652173913043</v>
      </c>
    </row>
    <row r="24" spans="1:15" s="110" customFormat="1" ht="24.95" customHeight="1" x14ac:dyDescent="0.2">
      <c r="A24" s="193" t="s">
        <v>156</v>
      </c>
      <c r="B24" s="199" t="s">
        <v>221</v>
      </c>
      <c r="C24" s="113">
        <v>12.183449651046859</v>
      </c>
      <c r="D24" s="115">
        <v>1222</v>
      </c>
      <c r="E24" s="114">
        <v>1265</v>
      </c>
      <c r="F24" s="114">
        <v>1225</v>
      </c>
      <c r="G24" s="114">
        <v>1283</v>
      </c>
      <c r="H24" s="140">
        <v>1291</v>
      </c>
      <c r="I24" s="115">
        <v>-69</v>
      </c>
      <c r="J24" s="116">
        <v>-5.344694035631294</v>
      </c>
    </row>
    <row r="25" spans="1:15" s="110" customFormat="1" ht="24.95" customHeight="1" x14ac:dyDescent="0.2">
      <c r="A25" s="193" t="s">
        <v>222</v>
      </c>
      <c r="B25" s="204" t="s">
        <v>159</v>
      </c>
      <c r="C25" s="113">
        <v>12.791625124626121</v>
      </c>
      <c r="D25" s="115">
        <v>1283</v>
      </c>
      <c r="E25" s="114">
        <v>1338</v>
      </c>
      <c r="F25" s="114">
        <v>1332</v>
      </c>
      <c r="G25" s="114">
        <v>1320</v>
      </c>
      <c r="H25" s="140">
        <v>1355</v>
      </c>
      <c r="I25" s="115">
        <v>-72</v>
      </c>
      <c r="J25" s="116">
        <v>-5.3136531365313653</v>
      </c>
    </row>
    <row r="26" spans="1:15" s="110" customFormat="1" ht="24.95" customHeight="1" x14ac:dyDescent="0.2">
      <c r="A26" s="201">
        <v>782.78300000000002</v>
      </c>
      <c r="B26" s="203" t="s">
        <v>160</v>
      </c>
      <c r="C26" s="113">
        <v>0.33898305084745761</v>
      </c>
      <c r="D26" s="115">
        <v>34</v>
      </c>
      <c r="E26" s="114">
        <v>34</v>
      </c>
      <c r="F26" s="114">
        <v>35</v>
      </c>
      <c r="G26" s="114">
        <v>42</v>
      </c>
      <c r="H26" s="140">
        <v>54</v>
      </c>
      <c r="I26" s="115">
        <v>-20</v>
      </c>
      <c r="J26" s="116">
        <v>-37.037037037037038</v>
      </c>
    </row>
    <row r="27" spans="1:15" s="110" customFormat="1" ht="24.95" customHeight="1" x14ac:dyDescent="0.2">
      <c r="A27" s="193" t="s">
        <v>161</v>
      </c>
      <c r="B27" s="199" t="s">
        <v>162</v>
      </c>
      <c r="C27" s="113">
        <v>1.1665004985044864</v>
      </c>
      <c r="D27" s="115">
        <v>117</v>
      </c>
      <c r="E27" s="114">
        <v>142</v>
      </c>
      <c r="F27" s="114">
        <v>99</v>
      </c>
      <c r="G27" s="114">
        <v>144</v>
      </c>
      <c r="H27" s="140">
        <v>166</v>
      </c>
      <c r="I27" s="115">
        <v>-49</v>
      </c>
      <c r="J27" s="116">
        <v>-29.518072289156628</v>
      </c>
    </row>
    <row r="28" spans="1:15" s="110" customFormat="1" ht="24.95" customHeight="1" x14ac:dyDescent="0.2">
      <c r="A28" s="193" t="s">
        <v>163</v>
      </c>
      <c r="B28" s="199" t="s">
        <v>164</v>
      </c>
      <c r="C28" s="113">
        <v>2.472582253240279</v>
      </c>
      <c r="D28" s="115">
        <v>248</v>
      </c>
      <c r="E28" s="114">
        <v>246</v>
      </c>
      <c r="F28" s="114">
        <v>252</v>
      </c>
      <c r="G28" s="114">
        <v>247</v>
      </c>
      <c r="H28" s="140">
        <v>246</v>
      </c>
      <c r="I28" s="115">
        <v>2</v>
      </c>
      <c r="J28" s="116">
        <v>0.81300813008130079</v>
      </c>
    </row>
    <row r="29" spans="1:15" s="110" customFormat="1" ht="24.95" customHeight="1" x14ac:dyDescent="0.2">
      <c r="A29" s="193">
        <v>86</v>
      </c>
      <c r="B29" s="199" t="s">
        <v>165</v>
      </c>
      <c r="C29" s="113">
        <v>7.5473579262213359</v>
      </c>
      <c r="D29" s="115">
        <v>757</v>
      </c>
      <c r="E29" s="114">
        <v>750</v>
      </c>
      <c r="F29" s="114">
        <v>765</v>
      </c>
      <c r="G29" s="114">
        <v>782</v>
      </c>
      <c r="H29" s="140">
        <v>779</v>
      </c>
      <c r="I29" s="115">
        <v>-22</v>
      </c>
      <c r="J29" s="116">
        <v>-2.8241335044929397</v>
      </c>
    </row>
    <row r="30" spans="1:15" s="110" customFormat="1" ht="24.95" customHeight="1" x14ac:dyDescent="0.2">
      <c r="A30" s="193">
        <v>87.88</v>
      </c>
      <c r="B30" s="204" t="s">
        <v>166</v>
      </c>
      <c r="C30" s="113">
        <v>3.2901296111665004</v>
      </c>
      <c r="D30" s="115">
        <v>330</v>
      </c>
      <c r="E30" s="114">
        <v>310</v>
      </c>
      <c r="F30" s="114">
        <v>307</v>
      </c>
      <c r="G30" s="114">
        <v>325</v>
      </c>
      <c r="H30" s="140">
        <v>314</v>
      </c>
      <c r="I30" s="115">
        <v>16</v>
      </c>
      <c r="J30" s="116">
        <v>5.0955414012738851</v>
      </c>
    </row>
    <row r="31" spans="1:15" s="110" customFormat="1" ht="24.95" customHeight="1" x14ac:dyDescent="0.2">
      <c r="A31" s="193" t="s">
        <v>167</v>
      </c>
      <c r="B31" s="199" t="s">
        <v>168</v>
      </c>
      <c r="C31" s="113">
        <v>12.991026919242273</v>
      </c>
      <c r="D31" s="115">
        <v>1303</v>
      </c>
      <c r="E31" s="114">
        <v>1338</v>
      </c>
      <c r="F31" s="114">
        <v>1370</v>
      </c>
      <c r="G31" s="114">
        <v>1346</v>
      </c>
      <c r="H31" s="140">
        <v>1304</v>
      </c>
      <c r="I31" s="115">
        <v>-1</v>
      </c>
      <c r="J31" s="116">
        <v>-7.6687116564417179E-2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0.36889332003988035</v>
      </c>
      <c r="D34" s="115">
        <v>37</v>
      </c>
      <c r="E34" s="114">
        <v>38</v>
      </c>
      <c r="F34" s="114">
        <v>38</v>
      </c>
      <c r="G34" s="114">
        <v>47</v>
      </c>
      <c r="H34" s="140">
        <v>37</v>
      </c>
      <c r="I34" s="115">
        <v>0</v>
      </c>
      <c r="J34" s="116">
        <v>0</v>
      </c>
    </row>
    <row r="35" spans="1:10" s="110" customFormat="1" ht="24.95" customHeight="1" x14ac:dyDescent="0.2">
      <c r="A35" s="292" t="s">
        <v>171</v>
      </c>
      <c r="B35" s="293" t="s">
        <v>172</v>
      </c>
      <c r="C35" s="113">
        <v>7.2781655034895314</v>
      </c>
      <c r="D35" s="115">
        <v>730</v>
      </c>
      <c r="E35" s="114">
        <v>732</v>
      </c>
      <c r="F35" s="114">
        <v>729</v>
      </c>
      <c r="G35" s="114">
        <v>753</v>
      </c>
      <c r="H35" s="140">
        <v>756</v>
      </c>
      <c r="I35" s="115">
        <v>-26</v>
      </c>
      <c r="J35" s="116">
        <v>-3.4391534391534391</v>
      </c>
    </row>
    <row r="36" spans="1:10" s="110" customFormat="1" ht="24.95" customHeight="1" x14ac:dyDescent="0.2">
      <c r="A36" s="294" t="s">
        <v>173</v>
      </c>
      <c r="B36" s="295" t="s">
        <v>174</v>
      </c>
      <c r="C36" s="125">
        <v>92.352941176470594</v>
      </c>
      <c r="D36" s="143">
        <v>9263</v>
      </c>
      <c r="E36" s="144">
        <v>9426</v>
      </c>
      <c r="F36" s="144">
        <v>9358</v>
      </c>
      <c r="G36" s="144">
        <v>9506</v>
      </c>
      <c r="H36" s="145">
        <v>9521</v>
      </c>
      <c r="I36" s="143">
        <v>-258</v>
      </c>
      <c r="J36" s="146">
        <v>-2.709799390820292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10030</v>
      </c>
      <c r="F11" s="264">
        <v>10196</v>
      </c>
      <c r="G11" s="264">
        <v>10125</v>
      </c>
      <c r="H11" s="264">
        <v>10306</v>
      </c>
      <c r="I11" s="265">
        <v>10314</v>
      </c>
      <c r="J11" s="263">
        <v>-284</v>
      </c>
      <c r="K11" s="266">
        <v>-2.7535388791933295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43.449651046859422</v>
      </c>
      <c r="E13" s="115">
        <v>4358</v>
      </c>
      <c r="F13" s="114">
        <v>4433</v>
      </c>
      <c r="G13" s="114">
        <v>4401</v>
      </c>
      <c r="H13" s="114">
        <v>4483</v>
      </c>
      <c r="I13" s="140">
        <v>4518</v>
      </c>
      <c r="J13" s="115">
        <v>-160</v>
      </c>
      <c r="K13" s="116">
        <v>-3.5413899955732626</v>
      </c>
    </row>
    <row r="14" spans="1:15" ht="15.95" customHeight="1" x14ac:dyDescent="0.2">
      <c r="A14" s="306" t="s">
        <v>230</v>
      </c>
      <c r="B14" s="307"/>
      <c r="C14" s="308"/>
      <c r="D14" s="113">
        <v>43.040877367896314</v>
      </c>
      <c r="E14" s="115">
        <v>4317</v>
      </c>
      <c r="F14" s="114">
        <v>4400</v>
      </c>
      <c r="G14" s="114">
        <v>4377</v>
      </c>
      <c r="H14" s="114">
        <v>4480</v>
      </c>
      <c r="I14" s="140">
        <v>4474</v>
      </c>
      <c r="J14" s="115">
        <v>-157</v>
      </c>
      <c r="K14" s="116">
        <v>-3.5091640590075994</v>
      </c>
    </row>
    <row r="15" spans="1:15" ht="15.95" customHeight="1" x14ac:dyDescent="0.2">
      <c r="A15" s="306" t="s">
        <v>231</v>
      </c>
      <c r="B15" s="307"/>
      <c r="C15" s="308"/>
      <c r="D15" s="113">
        <v>6.4406779661016946</v>
      </c>
      <c r="E15" s="115">
        <v>646</v>
      </c>
      <c r="F15" s="114">
        <v>635</v>
      </c>
      <c r="G15" s="114">
        <v>635</v>
      </c>
      <c r="H15" s="114">
        <v>622</v>
      </c>
      <c r="I15" s="140">
        <v>632</v>
      </c>
      <c r="J15" s="115">
        <v>14</v>
      </c>
      <c r="K15" s="116">
        <v>2.2151898734177213</v>
      </c>
    </row>
    <row r="16" spans="1:15" ht="15.95" customHeight="1" x14ac:dyDescent="0.2">
      <c r="A16" s="306" t="s">
        <v>232</v>
      </c>
      <c r="B16" s="307"/>
      <c r="C16" s="308"/>
      <c r="D16" s="113">
        <v>3.1106679960119643</v>
      </c>
      <c r="E16" s="115">
        <v>312</v>
      </c>
      <c r="F16" s="114">
        <v>302</v>
      </c>
      <c r="G16" s="114">
        <v>291</v>
      </c>
      <c r="H16" s="114">
        <v>287</v>
      </c>
      <c r="I16" s="140">
        <v>290</v>
      </c>
      <c r="J16" s="115">
        <v>22</v>
      </c>
      <c r="K16" s="116">
        <v>7.5862068965517242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0.2691924227318046</v>
      </c>
      <c r="E18" s="115">
        <v>27</v>
      </c>
      <c r="F18" s="114">
        <v>28</v>
      </c>
      <c r="G18" s="114">
        <v>27</v>
      </c>
      <c r="H18" s="114">
        <v>29</v>
      </c>
      <c r="I18" s="140">
        <v>25</v>
      </c>
      <c r="J18" s="115">
        <v>2</v>
      </c>
      <c r="K18" s="116">
        <v>8</v>
      </c>
    </row>
    <row r="19" spans="1:11" ht="14.1" customHeight="1" x14ac:dyDescent="0.2">
      <c r="A19" s="306" t="s">
        <v>235</v>
      </c>
      <c r="B19" s="307" t="s">
        <v>236</v>
      </c>
      <c r="C19" s="308"/>
      <c r="D19" s="113">
        <v>0.11964107676969092</v>
      </c>
      <c r="E19" s="115">
        <v>12</v>
      </c>
      <c r="F19" s="114">
        <v>13</v>
      </c>
      <c r="G19" s="114">
        <v>14</v>
      </c>
      <c r="H19" s="114">
        <v>15</v>
      </c>
      <c r="I19" s="140">
        <v>14</v>
      </c>
      <c r="J19" s="115">
        <v>-2</v>
      </c>
      <c r="K19" s="116">
        <v>-14.285714285714286</v>
      </c>
    </row>
    <row r="20" spans="1:11" ht="14.1" customHeight="1" x14ac:dyDescent="0.2">
      <c r="A20" s="306">
        <v>12</v>
      </c>
      <c r="B20" s="307" t="s">
        <v>237</v>
      </c>
      <c r="C20" s="308"/>
      <c r="D20" s="113">
        <v>0.77766699900299108</v>
      </c>
      <c r="E20" s="115">
        <v>78</v>
      </c>
      <c r="F20" s="114">
        <v>81</v>
      </c>
      <c r="G20" s="114">
        <v>84</v>
      </c>
      <c r="H20" s="114">
        <v>91</v>
      </c>
      <c r="I20" s="140">
        <v>85</v>
      </c>
      <c r="J20" s="115">
        <v>-7</v>
      </c>
      <c r="K20" s="116">
        <v>-8.235294117647058</v>
      </c>
    </row>
    <row r="21" spans="1:11" ht="14.1" customHeight="1" x14ac:dyDescent="0.2">
      <c r="A21" s="306">
        <v>21</v>
      </c>
      <c r="B21" s="307" t="s">
        <v>238</v>
      </c>
      <c r="C21" s="308"/>
      <c r="D21" s="113">
        <v>6.9790628115653036E-2</v>
      </c>
      <c r="E21" s="115">
        <v>7</v>
      </c>
      <c r="F21" s="114">
        <v>10</v>
      </c>
      <c r="G21" s="114" t="s">
        <v>513</v>
      </c>
      <c r="H21" s="114" t="s">
        <v>513</v>
      </c>
      <c r="I21" s="140" t="s">
        <v>513</v>
      </c>
      <c r="J21" s="115" t="s">
        <v>513</v>
      </c>
      <c r="K21" s="116" t="s">
        <v>513</v>
      </c>
    </row>
    <row r="22" spans="1:11" ht="14.1" customHeight="1" x14ac:dyDescent="0.2">
      <c r="A22" s="306">
        <v>22</v>
      </c>
      <c r="B22" s="307" t="s">
        <v>239</v>
      </c>
      <c r="C22" s="308"/>
      <c r="D22" s="113">
        <v>0.29910269192422734</v>
      </c>
      <c r="E22" s="115">
        <v>30</v>
      </c>
      <c r="F22" s="114">
        <v>32</v>
      </c>
      <c r="G22" s="114">
        <v>33</v>
      </c>
      <c r="H22" s="114">
        <v>35</v>
      </c>
      <c r="I22" s="140">
        <v>35</v>
      </c>
      <c r="J22" s="115">
        <v>-5</v>
      </c>
      <c r="K22" s="116">
        <v>-14.285714285714286</v>
      </c>
    </row>
    <row r="23" spans="1:11" ht="14.1" customHeight="1" x14ac:dyDescent="0.2">
      <c r="A23" s="306">
        <v>23</v>
      </c>
      <c r="B23" s="307" t="s">
        <v>240</v>
      </c>
      <c r="C23" s="308"/>
      <c r="D23" s="113">
        <v>0.56829511465603189</v>
      </c>
      <c r="E23" s="115">
        <v>57</v>
      </c>
      <c r="F23" s="114">
        <v>56</v>
      </c>
      <c r="G23" s="114">
        <v>57</v>
      </c>
      <c r="H23" s="114">
        <v>60</v>
      </c>
      <c r="I23" s="140">
        <v>67</v>
      </c>
      <c r="J23" s="115">
        <v>-10</v>
      </c>
      <c r="K23" s="116">
        <v>-14.925373134328359</v>
      </c>
    </row>
    <row r="24" spans="1:11" ht="14.1" customHeight="1" x14ac:dyDescent="0.2">
      <c r="A24" s="306">
        <v>24</v>
      </c>
      <c r="B24" s="307" t="s">
        <v>241</v>
      </c>
      <c r="C24" s="308"/>
      <c r="D24" s="113">
        <v>0.38883349950149554</v>
      </c>
      <c r="E24" s="115">
        <v>39</v>
      </c>
      <c r="F24" s="114">
        <v>39</v>
      </c>
      <c r="G24" s="114">
        <v>41</v>
      </c>
      <c r="H24" s="114">
        <v>43</v>
      </c>
      <c r="I24" s="140">
        <v>48</v>
      </c>
      <c r="J24" s="115">
        <v>-9</v>
      </c>
      <c r="K24" s="116">
        <v>-18.75</v>
      </c>
    </row>
    <row r="25" spans="1:11" ht="14.1" customHeight="1" x14ac:dyDescent="0.2">
      <c r="A25" s="306">
        <v>25</v>
      </c>
      <c r="B25" s="307" t="s">
        <v>242</v>
      </c>
      <c r="C25" s="308"/>
      <c r="D25" s="113">
        <v>0.87736789631106682</v>
      </c>
      <c r="E25" s="115">
        <v>88</v>
      </c>
      <c r="F25" s="114">
        <v>90</v>
      </c>
      <c r="G25" s="114">
        <v>92</v>
      </c>
      <c r="H25" s="114">
        <v>96</v>
      </c>
      <c r="I25" s="140">
        <v>96</v>
      </c>
      <c r="J25" s="115">
        <v>-8</v>
      </c>
      <c r="K25" s="116">
        <v>-8.3333333333333339</v>
      </c>
    </row>
    <row r="26" spans="1:11" ht="14.1" customHeight="1" x14ac:dyDescent="0.2">
      <c r="A26" s="306">
        <v>26</v>
      </c>
      <c r="B26" s="307" t="s">
        <v>243</v>
      </c>
      <c r="C26" s="308"/>
      <c r="D26" s="113">
        <v>0.5483549351944168</v>
      </c>
      <c r="E26" s="115">
        <v>55</v>
      </c>
      <c r="F26" s="114">
        <v>60</v>
      </c>
      <c r="G26" s="114">
        <v>57</v>
      </c>
      <c r="H26" s="114">
        <v>56</v>
      </c>
      <c r="I26" s="140">
        <v>56</v>
      </c>
      <c r="J26" s="115">
        <v>-1</v>
      </c>
      <c r="K26" s="116">
        <v>-1.7857142857142858</v>
      </c>
    </row>
    <row r="27" spans="1:11" ht="14.1" customHeight="1" x14ac:dyDescent="0.2">
      <c r="A27" s="306">
        <v>27</v>
      </c>
      <c r="B27" s="307" t="s">
        <v>244</v>
      </c>
      <c r="C27" s="308"/>
      <c r="D27" s="113">
        <v>0.30907278165503488</v>
      </c>
      <c r="E27" s="115">
        <v>31</v>
      </c>
      <c r="F27" s="114">
        <v>35</v>
      </c>
      <c r="G27" s="114">
        <v>39</v>
      </c>
      <c r="H27" s="114">
        <v>42</v>
      </c>
      <c r="I27" s="140">
        <v>40</v>
      </c>
      <c r="J27" s="115">
        <v>-9</v>
      </c>
      <c r="K27" s="116">
        <v>-22.5</v>
      </c>
    </row>
    <row r="28" spans="1:11" ht="14.1" customHeight="1" x14ac:dyDescent="0.2">
      <c r="A28" s="306">
        <v>28</v>
      </c>
      <c r="B28" s="307" t="s">
        <v>245</v>
      </c>
      <c r="C28" s="308"/>
      <c r="D28" s="113">
        <v>0.24925224327018944</v>
      </c>
      <c r="E28" s="115">
        <v>25</v>
      </c>
      <c r="F28" s="114">
        <v>26</v>
      </c>
      <c r="G28" s="114">
        <v>25</v>
      </c>
      <c r="H28" s="114">
        <v>25</v>
      </c>
      <c r="I28" s="140">
        <v>26</v>
      </c>
      <c r="J28" s="115">
        <v>-1</v>
      </c>
      <c r="K28" s="116">
        <v>-3.8461538461538463</v>
      </c>
    </row>
    <row r="29" spans="1:11" ht="14.1" customHeight="1" x14ac:dyDescent="0.2">
      <c r="A29" s="306">
        <v>29</v>
      </c>
      <c r="B29" s="307" t="s">
        <v>246</v>
      </c>
      <c r="C29" s="308"/>
      <c r="D29" s="113">
        <v>3.3200398803589231</v>
      </c>
      <c r="E29" s="115">
        <v>333</v>
      </c>
      <c r="F29" s="114">
        <v>368</v>
      </c>
      <c r="G29" s="114">
        <v>373</v>
      </c>
      <c r="H29" s="114">
        <v>368</v>
      </c>
      <c r="I29" s="140">
        <v>337</v>
      </c>
      <c r="J29" s="115">
        <v>-4</v>
      </c>
      <c r="K29" s="116">
        <v>-1.1869436201780414</v>
      </c>
    </row>
    <row r="30" spans="1:11" ht="14.1" customHeight="1" x14ac:dyDescent="0.2">
      <c r="A30" s="306" t="s">
        <v>247</v>
      </c>
      <c r="B30" s="307" t="s">
        <v>248</v>
      </c>
      <c r="C30" s="308"/>
      <c r="D30" s="113">
        <v>0.30907278165503488</v>
      </c>
      <c r="E30" s="115">
        <v>31</v>
      </c>
      <c r="F30" s="114">
        <v>34</v>
      </c>
      <c r="G30" s="114">
        <v>35</v>
      </c>
      <c r="H30" s="114">
        <v>36</v>
      </c>
      <c r="I30" s="140">
        <v>35</v>
      </c>
      <c r="J30" s="115">
        <v>-4</v>
      </c>
      <c r="K30" s="116">
        <v>-11.428571428571429</v>
      </c>
    </row>
    <row r="31" spans="1:11" ht="14.1" customHeight="1" x14ac:dyDescent="0.2">
      <c r="A31" s="306" t="s">
        <v>249</v>
      </c>
      <c r="B31" s="307" t="s">
        <v>250</v>
      </c>
      <c r="C31" s="308"/>
      <c r="D31" s="113">
        <v>3.0109670987038881</v>
      </c>
      <c r="E31" s="115">
        <v>302</v>
      </c>
      <c r="F31" s="114">
        <v>334</v>
      </c>
      <c r="G31" s="114">
        <v>338</v>
      </c>
      <c r="H31" s="114">
        <v>332</v>
      </c>
      <c r="I31" s="140">
        <v>302</v>
      </c>
      <c r="J31" s="115">
        <v>0</v>
      </c>
      <c r="K31" s="116">
        <v>0</v>
      </c>
    </row>
    <row r="32" spans="1:11" ht="14.1" customHeight="1" x14ac:dyDescent="0.2">
      <c r="A32" s="306">
        <v>31</v>
      </c>
      <c r="B32" s="307" t="s">
        <v>251</v>
      </c>
      <c r="C32" s="308"/>
      <c r="D32" s="113">
        <v>0.11964107676969092</v>
      </c>
      <c r="E32" s="115">
        <v>12</v>
      </c>
      <c r="F32" s="114">
        <v>13</v>
      </c>
      <c r="G32" s="114">
        <v>12</v>
      </c>
      <c r="H32" s="114">
        <v>14</v>
      </c>
      <c r="I32" s="140">
        <v>13</v>
      </c>
      <c r="J32" s="115">
        <v>-1</v>
      </c>
      <c r="K32" s="116">
        <v>-7.6923076923076925</v>
      </c>
    </row>
    <row r="33" spans="1:11" ht="14.1" customHeight="1" x14ac:dyDescent="0.2">
      <c r="A33" s="306">
        <v>32</v>
      </c>
      <c r="B33" s="307" t="s">
        <v>252</v>
      </c>
      <c r="C33" s="308"/>
      <c r="D33" s="113">
        <v>0.39880358923230308</v>
      </c>
      <c r="E33" s="115">
        <v>40</v>
      </c>
      <c r="F33" s="114">
        <v>32</v>
      </c>
      <c r="G33" s="114">
        <v>38</v>
      </c>
      <c r="H33" s="114">
        <v>41</v>
      </c>
      <c r="I33" s="140">
        <v>29</v>
      </c>
      <c r="J33" s="115">
        <v>11</v>
      </c>
      <c r="K33" s="116">
        <v>37.931034482758619</v>
      </c>
    </row>
    <row r="34" spans="1:11" ht="14.1" customHeight="1" x14ac:dyDescent="0.2">
      <c r="A34" s="306">
        <v>33</v>
      </c>
      <c r="B34" s="307" t="s">
        <v>253</v>
      </c>
      <c r="C34" s="308"/>
      <c r="D34" s="113">
        <v>0.51844466600199401</v>
      </c>
      <c r="E34" s="115">
        <v>52</v>
      </c>
      <c r="F34" s="114">
        <v>52</v>
      </c>
      <c r="G34" s="114">
        <v>42</v>
      </c>
      <c r="H34" s="114">
        <v>48</v>
      </c>
      <c r="I34" s="140">
        <v>52</v>
      </c>
      <c r="J34" s="115">
        <v>0</v>
      </c>
      <c r="K34" s="116">
        <v>0</v>
      </c>
    </row>
    <row r="35" spans="1:11" ht="14.1" customHeight="1" x14ac:dyDescent="0.2">
      <c r="A35" s="306">
        <v>34</v>
      </c>
      <c r="B35" s="307" t="s">
        <v>254</v>
      </c>
      <c r="C35" s="308"/>
      <c r="D35" s="113">
        <v>4.6859421734795612</v>
      </c>
      <c r="E35" s="115">
        <v>470</v>
      </c>
      <c r="F35" s="114">
        <v>487</v>
      </c>
      <c r="G35" s="114">
        <v>477</v>
      </c>
      <c r="H35" s="114">
        <v>486</v>
      </c>
      <c r="I35" s="140">
        <v>476</v>
      </c>
      <c r="J35" s="115">
        <v>-6</v>
      </c>
      <c r="K35" s="116">
        <v>-1.2605042016806722</v>
      </c>
    </row>
    <row r="36" spans="1:11" ht="14.1" customHeight="1" x14ac:dyDescent="0.2">
      <c r="A36" s="306">
        <v>41</v>
      </c>
      <c r="B36" s="307" t="s">
        <v>255</v>
      </c>
      <c r="C36" s="308"/>
      <c r="D36" s="113">
        <v>0.25922233300099701</v>
      </c>
      <c r="E36" s="115">
        <v>26</v>
      </c>
      <c r="F36" s="114">
        <v>29</v>
      </c>
      <c r="G36" s="114">
        <v>30</v>
      </c>
      <c r="H36" s="114">
        <v>31</v>
      </c>
      <c r="I36" s="140">
        <v>29</v>
      </c>
      <c r="J36" s="115">
        <v>-3</v>
      </c>
      <c r="K36" s="116">
        <v>-10.344827586206897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0.48853439680957128</v>
      </c>
      <c r="E38" s="115">
        <v>49</v>
      </c>
      <c r="F38" s="114">
        <v>55</v>
      </c>
      <c r="G38" s="114">
        <v>55</v>
      </c>
      <c r="H38" s="114">
        <v>52</v>
      </c>
      <c r="I38" s="140">
        <v>48</v>
      </c>
      <c r="J38" s="115">
        <v>1</v>
      </c>
      <c r="K38" s="116">
        <v>2.0833333333333335</v>
      </c>
    </row>
    <row r="39" spans="1:11" ht="14.1" customHeight="1" x14ac:dyDescent="0.2">
      <c r="A39" s="306">
        <v>51</v>
      </c>
      <c r="B39" s="307" t="s">
        <v>258</v>
      </c>
      <c r="C39" s="308"/>
      <c r="D39" s="113">
        <v>6.0119641076769694</v>
      </c>
      <c r="E39" s="115">
        <v>603</v>
      </c>
      <c r="F39" s="114">
        <v>621</v>
      </c>
      <c r="G39" s="114">
        <v>579</v>
      </c>
      <c r="H39" s="114">
        <v>641</v>
      </c>
      <c r="I39" s="140">
        <v>828</v>
      </c>
      <c r="J39" s="115">
        <v>-225</v>
      </c>
      <c r="K39" s="116">
        <v>-27.173913043478262</v>
      </c>
    </row>
    <row r="40" spans="1:11" ht="14.1" customHeight="1" x14ac:dyDescent="0.2">
      <c r="A40" s="306" t="s">
        <v>259</v>
      </c>
      <c r="B40" s="307" t="s">
        <v>260</v>
      </c>
      <c r="C40" s="308"/>
      <c r="D40" s="113">
        <v>5.8524426719840479</v>
      </c>
      <c r="E40" s="115">
        <v>587</v>
      </c>
      <c r="F40" s="114">
        <v>606</v>
      </c>
      <c r="G40" s="114">
        <v>565</v>
      </c>
      <c r="H40" s="114">
        <v>627</v>
      </c>
      <c r="I40" s="140">
        <v>813</v>
      </c>
      <c r="J40" s="115">
        <v>-226</v>
      </c>
      <c r="K40" s="116">
        <v>-27.798277982779826</v>
      </c>
    </row>
    <row r="41" spans="1:11" ht="14.1" customHeight="1" x14ac:dyDescent="0.2">
      <c r="A41" s="306"/>
      <c r="B41" s="307" t="s">
        <v>261</v>
      </c>
      <c r="C41" s="308"/>
      <c r="D41" s="113">
        <v>4.9052841475573281</v>
      </c>
      <c r="E41" s="115">
        <v>492</v>
      </c>
      <c r="F41" s="114">
        <v>499</v>
      </c>
      <c r="G41" s="114">
        <v>482</v>
      </c>
      <c r="H41" s="114">
        <v>493</v>
      </c>
      <c r="I41" s="140">
        <v>504</v>
      </c>
      <c r="J41" s="115">
        <v>-12</v>
      </c>
      <c r="K41" s="116">
        <v>-2.3809523809523809</v>
      </c>
    </row>
    <row r="42" spans="1:11" ht="14.1" customHeight="1" x14ac:dyDescent="0.2">
      <c r="A42" s="306">
        <v>52</v>
      </c>
      <c r="B42" s="307" t="s">
        <v>262</v>
      </c>
      <c r="C42" s="308"/>
      <c r="D42" s="113">
        <v>5.6630109670987041</v>
      </c>
      <c r="E42" s="115">
        <v>568</v>
      </c>
      <c r="F42" s="114">
        <v>446</v>
      </c>
      <c r="G42" s="114">
        <v>441</v>
      </c>
      <c r="H42" s="114">
        <v>450</v>
      </c>
      <c r="I42" s="140">
        <v>457</v>
      </c>
      <c r="J42" s="115">
        <v>111</v>
      </c>
      <c r="K42" s="116">
        <v>24.288840262582056</v>
      </c>
    </row>
    <row r="43" spans="1:11" ht="14.1" customHeight="1" x14ac:dyDescent="0.2">
      <c r="A43" s="306" t="s">
        <v>263</v>
      </c>
      <c r="B43" s="307" t="s">
        <v>264</v>
      </c>
      <c r="C43" s="308"/>
      <c r="D43" s="113">
        <v>5.5832502492522433</v>
      </c>
      <c r="E43" s="115">
        <v>560</v>
      </c>
      <c r="F43" s="114">
        <v>439</v>
      </c>
      <c r="G43" s="114">
        <v>431</v>
      </c>
      <c r="H43" s="114">
        <v>441</v>
      </c>
      <c r="I43" s="140">
        <v>448</v>
      </c>
      <c r="J43" s="115">
        <v>112</v>
      </c>
      <c r="K43" s="116">
        <v>25</v>
      </c>
    </row>
    <row r="44" spans="1:11" ht="14.1" customHeight="1" x14ac:dyDescent="0.2">
      <c r="A44" s="306">
        <v>53</v>
      </c>
      <c r="B44" s="307" t="s">
        <v>265</v>
      </c>
      <c r="C44" s="308"/>
      <c r="D44" s="113">
        <v>1.4855433698903291</v>
      </c>
      <c r="E44" s="115">
        <v>149</v>
      </c>
      <c r="F44" s="114">
        <v>153</v>
      </c>
      <c r="G44" s="114">
        <v>151</v>
      </c>
      <c r="H44" s="114">
        <v>145</v>
      </c>
      <c r="I44" s="140">
        <v>191</v>
      </c>
      <c r="J44" s="115">
        <v>-42</v>
      </c>
      <c r="K44" s="116">
        <v>-21.98952879581152</v>
      </c>
    </row>
    <row r="45" spans="1:11" ht="14.1" customHeight="1" x14ac:dyDescent="0.2">
      <c r="A45" s="306" t="s">
        <v>266</v>
      </c>
      <c r="B45" s="307" t="s">
        <v>267</v>
      </c>
      <c r="C45" s="308"/>
      <c r="D45" s="113">
        <v>1.4456630109670987</v>
      </c>
      <c r="E45" s="115">
        <v>145</v>
      </c>
      <c r="F45" s="114">
        <v>149</v>
      </c>
      <c r="G45" s="114">
        <v>148</v>
      </c>
      <c r="H45" s="114">
        <v>143</v>
      </c>
      <c r="I45" s="140">
        <v>188</v>
      </c>
      <c r="J45" s="115">
        <v>-43</v>
      </c>
      <c r="K45" s="116">
        <v>-22.872340425531913</v>
      </c>
    </row>
    <row r="46" spans="1:11" ht="14.1" customHeight="1" x14ac:dyDescent="0.2">
      <c r="A46" s="306">
        <v>54</v>
      </c>
      <c r="B46" s="307" t="s">
        <v>268</v>
      </c>
      <c r="C46" s="308"/>
      <c r="D46" s="113">
        <v>16.580259222333002</v>
      </c>
      <c r="E46" s="115">
        <v>1663</v>
      </c>
      <c r="F46" s="114">
        <v>1694</v>
      </c>
      <c r="G46" s="114">
        <v>1718</v>
      </c>
      <c r="H46" s="114">
        <v>1710</v>
      </c>
      <c r="I46" s="140">
        <v>1680</v>
      </c>
      <c r="J46" s="115">
        <v>-17</v>
      </c>
      <c r="K46" s="116">
        <v>-1.0119047619047619</v>
      </c>
    </row>
    <row r="47" spans="1:11" ht="14.1" customHeight="1" x14ac:dyDescent="0.2">
      <c r="A47" s="306">
        <v>61</v>
      </c>
      <c r="B47" s="307" t="s">
        <v>269</v>
      </c>
      <c r="C47" s="308"/>
      <c r="D47" s="113">
        <v>0.52841475573280161</v>
      </c>
      <c r="E47" s="115">
        <v>53</v>
      </c>
      <c r="F47" s="114">
        <v>56</v>
      </c>
      <c r="G47" s="114">
        <v>56</v>
      </c>
      <c r="H47" s="114">
        <v>58</v>
      </c>
      <c r="I47" s="140">
        <v>59</v>
      </c>
      <c r="J47" s="115">
        <v>-6</v>
      </c>
      <c r="K47" s="116">
        <v>-10.169491525423728</v>
      </c>
    </row>
    <row r="48" spans="1:11" ht="14.1" customHeight="1" x14ac:dyDescent="0.2">
      <c r="A48" s="306">
        <v>62</v>
      </c>
      <c r="B48" s="307" t="s">
        <v>270</v>
      </c>
      <c r="C48" s="308"/>
      <c r="D48" s="113">
        <v>11.196410767696909</v>
      </c>
      <c r="E48" s="115">
        <v>1123</v>
      </c>
      <c r="F48" s="114">
        <v>1145</v>
      </c>
      <c r="G48" s="114">
        <v>1115</v>
      </c>
      <c r="H48" s="114">
        <v>1074</v>
      </c>
      <c r="I48" s="140">
        <v>1033</v>
      </c>
      <c r="J48" s="115">
        <v>90</v>
      </c>
      <c r="K48" s="116">
        <v>8.7124878993223618</v>
      </c>
    </row>
    <row r="49" spans="1:11" ht="14.1" customHeight="1" x14ac:dyDescent="0.2">
      <c r="A49" s="306">
        <v>63</v>
      </c>
      <c r="B49" s="307" t="s">
        <v>271</v>
      </c>
      <c r="C49" s="308"/>
      <c r="D49" s="113">
        <v>12.073778664007977</v>
      </c>
      <c r="E49" s="115">
        <v>1211</v>
      </c>
      <c r="F49" s="114">
        <v>1334</v>
      </c>
      <c r="G49" s="114">
        <v>1318</v>
      </c>
      <c r="H49" s="114">
        <v>1382</v>
      </c>
      <c r="I49" s="140">
        <v>1320</v>
      </c>
      <c r="J49" s="115">
        <v>-109</v>
      </c>
      <c r="K49" s="116">
        <v>-8.2575757575757578</v>
      </c>
    </row>
    <row r="50" spans="1:11" ht="14.1" customHeight="1" x14ac:dyDescent="0.2">
      <c r="A50" s="306" t="s">
        <v>272</v>
      </c>
      <c r="B50" s="307" t="s">
        <v>273</v>
      </c>
      <c r="C50" s="308"/>
      <c r="D50" s="113">
        <v>0.92721834496510469</v>
      </c>
      <c r="E50" s="115">
        <v>93</v>
      </c>
      <c r="F50" s="114">
        <v>102</v>
      </c>
      <c r="G50" s="114">
        <v>58</v>
      </c>
      <c r="H50" s="114">
        <v>106</v>
      </c>
      <c r="I50" s="140">
        <v>112</v>
      </c>
      <c r="J50" s="115">
        <v>-19</v>
      </c>
      <c r="K50" s="116">
        <v>-16.964285714285715</v>
      </c>
    </row>
    <row r="51" spans="1:11" ht="14.1" customHeight="1" x14ac:dyDescent="0.2">
      <c r="A51" s="306" t="s">
        <v>274</v>
      </c>
      <c r="B51" s="307" t="s">
        <v>275</v>
      </c>
      <c r="C51" s="308"/>
      <c r="D51" s="113">
        <v>10</v>
      </c>
      <c r="E51" s="115">
        <v>1003</v>
      </c>
      <c r="F51" s="114">
        <v>1115</v>
      </c>
      <c r="G51" s="114">
        <v>1150</v>
      </c>
      <c r="H51" s="114">
        <v>1166</v>
      </c>
      <c r="I51" s="140">
        <v>1100</v>
      </c>
      <c r="J51" s="115">
        <v>-97</v>
      </c>
      <c r="K51" s="116">
        <v>-8.8181818181818183</v>
      </c>
    </row>
    <row r="52" spans="1:11" ht="14.1" customHeight="1" x14ac:dyDescent="0.2">
      <c r="A52" s="306">
        <v>71</v>
      </c>
      <c r="B52" s="307" t="s">
        <v>276</v>
      </c>
      <c r="C52" s="308"/>
      <c r="D52" s="113">
        <v>13.758723828514457</v>
      </c>
      <c r="E52" s="115">
        <v>1380</v>
      </c>
      <c r="F52" s="114">
        <v>1372</v>
      </c>
      <c r="G52" s="114">
        <v>1369</v>
      </c>
      <c r="H52" s="114">
        <v>1415</v>
      </c>
      <c r="I52" s="140">
        <v>1402</v>
      </c>
      <c r="J52" s="115">
        <v>-22</v>
      </c>
      <c r="K52" s="116">
        <v>-1.5691868758915835</v>
      </c>
    </row>
    <row r="53" spans="1:11" ht="14.1" customHeight="1" x14ac:dyDescent="0.2">
      <c r="A53" s="306" t="s">
        <v>277</v>
      </c>
      <c r="B53" s="307" t="s">
        <v>278</v>
      </c>
      <c r="C53" s="308"/>
      <c r="D53" s="113">
        <v>1.5254237288135593</v>
      </c>
      <c r="E53" s="115">
        <v>153</v>
      </c>
      <c r="F53" s="114">
        <v>152</v>
      </c>
      <c r="G53" s="114">
        <v>145</v>
      </c>
      <c r="H53" s="114">
        <v>145</v>
      </c>
      <c r="I53" s="140">
        <v>147</v>
      </c>
      <c r="J53" s="115">
        <v>6</v>
      </c>
      <c r="K53" s="116">
        <v>4.0816326530612246</v>
      </c>
    </row>
    <row r="54" spans="1:11" ht="14.1" customHeight="1" x14ac:dyDescent="0.2">
      <c r="A54" s="306" t="s">
        <v>279</v>
      </c>
      <c r="B54" s="307" t="s">
        <v>280</v>
      </c>
      <c r="C54" s="308"/>
      <c r="D54" s="113">
        <v>11.734795613160518</v>
      </c>
      <c r="E54" s="115">
        <v>1177</v>
      </c>
      <c r="F54" s="114">
        <v>1173</v>
      </c>
      <c r="G54" s="114">
        <v>1178</v>
      </c>
      <c r="H54" s="114">
        <v>1228</v>
      </c>
      <c r="I54" s="140">
        <v>1210</v>
      </c>
      <c r="J54" s="115">
        <v>-33</v>
      </c>
      <c r="K54" s="116">
        <v>-2.7272727272727271</v>
      </c>
    </row>
    <row r="55" spans="1:11" ht="14.1" customHeight="1" x14ac:dyDescent="0.2">
      <c r="A55" s="306">
        <v>72</v>
      </c>
      <c r="B55" s="307" t="s">
        <v>281</v>
      </c>
      <c r="C55" s="308"/>
      <c r="D55" s="113">
        <v>1.4656031904287139</v>
      </c>
      <c r="E55" s="115">
        <v>147</v>
      </c>
      <c r="F55" s="114">
        <v>151</v>
      </c>
      <c r="G55" s="114">
        <v>142</v>
      </c>
      <c r="H55" s="114">
        <v>135</v>
      </c>
      <c r="I55" s="140">
        <v>133</v>
      </c>
      <c r="J55" s="115">
        <v>14</v>
      </c>
      <c r="K55" s="116">
        <v>10.526315789473685</v>
      </c>
    </row>
    <row r="56" spans="1:11" ht="14.1" customHeight="1" x14ac:dyDescent="0.2">
      <c r="A56" s="306" t="s">
        <v>282</v>
      </c>
      <c r="B56" s="307" t="s">
        <v>283</v>
      </c>
      <c r="C56" s="308"/>
      <c r="D56" s="113">
        <v>0.20937188434695914</v>
      </c>
      <c r="E56" s="115">
        <v>21</v>
      </c>
      <c r="F56" s="114">
        <v>20</v>
      </c>
      <c r="G56" s="114">
        <v>19</v>
      </c>
      <c r="H56" s="114">
        <v>17</v>
      </c>
      <c r="I56" s="140">
        <v>16</v>
      </c>
      <c r="J56" s="115">
        <v>5</v>
      </c>
      <c r="K56" s="116">
        <v>31.25</v>
      </c>
    </row>
    <row r="57" spans="1:11" ht="14.1" customHeight="1" x14ac:dyDescent="0.2">
      <c r="A57" s="306" t="s">
        <v>284</v>
      </c>
      <c r="B57" s="307" t="s">
        <v>285</v>
      </c>
      <c r="C57" s="308"/>
      <c r="D57" s="113">
        <v>0.94715852442671988</v>
      </c>
      <c r="E57" s="115">
        <v>95</v>
      </c>
      <c r="F57" s="114">
        <v>99</v>
      </c>
      <c r="G57" s="114">
        <v>93</v>
      </c>
      <c r="H57" s="114">
        <v>93</v>
      </c>
      <c r="I57" s="140">
        <v>91</v>
      </c>
      <c r="J57" s="115">
        <v>4</v>
      </c>
      <c r="K57" s="116">
        <v>4.395604395604396</v>
      </c>
    </row>
    <row r="58" spans="1:11" ht="14.1" customHeight="1" x14ac:dyDescent="0.2">
      <c r="A58" s="306">
        <v>73</v>
      </c>
      <c r="B58" s="307" t="s">
        <v>286</v>
      </c>
      <c r="C58" s="308"/>
      <c r="D58" s="113">
        <v>1.0867397806580259</v>
      </c>
      <c r="E58" s="115">
        <v>109</v>
      </c>
      <c r="F58" s="114">
        <v>112</v>
      </c>
      <c r="G58" s="114">
        <v>107</v>
      </c>
      <c r="H58" s="114">
        <v>106</v>
      </c>
      <c r="I58" s="140">
        <v>110</v>
      </c>
      <c r="J58" s="115">
        <v>-1</v>
      </c>
      <c r="K58" s="116">
        <v>-0.90909090909090906</v>
      </c>
    </row>
    <row r="59" spans="1:11" ht="14.1" customHeight="1" x14ac:dyDescent="0.2">
      <c r="A59" s="306" t="s">
        <v>287</v>
      </c>
      <c r="B59" s="307" t="s">
        <v>288</v>
      </c>
      <c r="C59" s="308"/>
      <c r="D59" s="113">
        <v>0.69790628115653042</v>
      </c>
      <c r="E59" s="115">
        <v>70</v>
      </c>
      <c r="F59" s="114">
        <v>72</v>
      </c>
      <c r="G59" s="114">
        <v>69</v>
      </c>
      <c r="H59" s="114">
        <v>69</v>
      </c>
      <c r="I59" s="140">
        <v>74</v>
      </c>
      <c r="J59" s="115">
        <v>-4</v>
      </c>
      <c r="K59" s="116">
        <v>-5.4054054054054053</v>
      </c>
    </row>
    <row r="60" spans="1:11" ht="14.1" customHeight="1" x14ac:dyDescent="0.2">
      <c r="A60" s="306">
        <v>81</v>
      </c>
      <c r="B60" s="307" t="s">
        <v>289</v>
      </c>
      <c r="C60" s="308"/>
      <c r="D60" s="113">
        <v>4.2671984047856428</v>
      </c>
      <c r="E60" s="115">
        <v>428</v>
      </c>
      <c r="F60" s="114">
        <v>431</v>
      </c>
      <c r="G60" s="114">
        <v>433</v>
      </c>
      <c r="H60" s="114">
        <v>455</v>
      </c>
      <c r="I60" s="140">
        <v>459</v>
      </c>
      <c r="J60" s="115">
        <v>-31</v>
      </c>
      <c r="K60" s="116">
        <v>-6.753812636165577</v>
      </c>
    </row>
    <row r="61" spans="1:11" ht="14.1" customHeight="1" x14ac:dyDescent="0.2">
      <c r="A61" s="306" t="s">
        <v>290</v>
      </c>
      <c r="B61" s="307" t="s">
        <v>291</v>
      </c>
      <c r="C61" s="308"/>
      <c r="D61" s="113">
        <v>1.6749750747756731</v>
      </c>
      <c r="E61" s="115">
        <v>168</v>
      </c>
      <c r="F61" s="114">
        <v>170</v>
      </c>
      <c r="G61" s="114">
        <v>183</v>
      </c>
      <c r="H61" s="114">
        <v>186</v>
      </c>
      <c r="I61" s="140">
        <v>185</v>
      </c>
      <c r="J61" s="115">
        <v>-17</v>
      </c>
      <c r="K61" s="116">
        <v>-9.1891891891891895</v>
      </c>
    </row>
    <row r="62" spans="1:11" ht="14.1" customHeight="1" x14ac:dyDescent="0.2">
      <c r="A62" s="306" t="s">
        <v>292</v>
      </c>
      <c r="B62" s="307" t="s">
        <v>293</v>
      </c>
      <c r="C62" s="308"/>
      <c r="D62" s="113">
        <v>1.2462612163509472</v>
      </c>
      <c r="E62" s="115">
        <v>125</v>
      </c>
      <c r="F62" s="114">
        <v>125</v>
      </c>
      <c r="G62" s="114">
        <v>123</v>
      </c>
      <c r="H62" s="114">
        <v>128</v>
      </c>
      <c r="I62" s="140">
        <v>134</v>
      </c>
      <c r="J62" s="115">
        <v>-9</v>
      </c>
      <c r="K62" s="116">
        <v>-6.7164179104477615</v>
      </c>
    </row>
    <row r="63" spans="1:11" ht="14.1" customHeight="1" x14ac:dyDescent="0.2">
      <c r="A63" s="306"/>
      <c r="B63" s="307" t="s">
        <v>294</v>
      </c>
      <c r="C63" s="308"/>
      <c r="D63" s="113">
        <v>1.0967098703888336</v>
      </c>
      <c r="E63" s="115">
        <v>110</v>
      </c>
      <c r="F63" s="114">
        <v>109</v>
      </c>
      <c r="G63" s="114">
        <v>108</v>
      </c>
      <c r="H63" s="114">
        <v>116</v>
      </c>
      <c r="I63" s="140">
        <v>121</v>
      </c>
      <c r="J63" s="115">
        <v>-11</v>
      </c>
      <c r="K63" s="116">
        <v>-9.0909090909090917</v>
      </c>
    </row>
    <row r="64" spans="1:11" ht="14.1" customHeight="1" x14ac:dyDescent="0.2">
      <c r="A64" s="306" t="s">
        <v>295</v>
      </c>
      <c r="B64" s="307" t="s">
        <v>296</v>
      </c>
      <c r="C64" s="308"/>
      <c r="D64" s="113">
        <v>0.24925224327018944</v>
      </c>
      <c r="E64" s="115">
        <v>25</v>
      </c>
      <c r="F64" s="114">
        <v>26</v>
      </c>
      <c r="G64" s="114">
        <v>23</v>
      </c>
      <c r="H64" s="114">
        <v>24</v>
      </c>
      <c r="I64" s="140">
        <v>21</v>
      </c>
      <c r="J64" s="115">
        <v>4</v>
      </c>
      <c r="K64" s="116">
        <v>19.047619047619047</v>
      </c>
    </row>
    <row r="65" spans="1:11" ht="14.1" customHeight="1" x14ac:dyDescent="0.2">
      <c r="A65" s="306" t="s">
        <v>297</v>
      </c>
      <c r="B65" s="307" t="s">
        <v>298</v>
      </c>
      <c r="C65" s="308"/>
      <c r="D65" s="113">
        <v>0.61814556331006976</v>
      </c>
      <c r="E65" s="115">
        <v>62</v>
      </c>
      <c r="F65" s="114">
        <v>61</v>
      </c>
      <c r="G65" s="114">
        <v>56</v>
      </c>
      <c r="H65" s="114">
        <v>67</v>
      </c>
      <c r="I65" s="140">
        <v>73</v>
      </c>
      <c r="J65" s="115">
        <v>-11</v>
      </c>
      <c r="K65" s="116">
        <v>-15.068493150684931</v>
      </c>
    </row>
    <row r="66" spans="1:11" ht="14.1" customHeight="1" x14ac:dyDescent="0.2">
      <c r="A66" s="306">
        <v>82</v>
      </c>
      <c r="B66" s="307" t="s">
        <v>299</v>
      </c>
      <c r="C66" s="308"/>
      <c r="D66" s="113">
        <v>1.7846460618145563</v>
      </c>
      <c r="E66" s="115">
        <v>179</v>
      </c>
      <c r="F66" s="114">
        <v>180</v>
      </c>
      <c r="G66" s="114">
        <v>181</v>
      </c>
      <c r="H66" s="114">
        <v>174</v>
      </c>
      <c r="I66" s="140">
        <v>166</v>
      </c>
      <c r="J66" s="115">
        <v>13</v>
      </c>
      <c r="K66" s="116">
        <v>7.831325301204819</v>
      </c>
    </row>
    <row r="67" spans="1:11" ht="14.1" customHeight="1" x14ac:dyDescent="0.2">
      <c r="A67" s="306" t="s">
        <v>300</v>
      </c>
      <c r="B67" s="307" t="s">
        <v>301</v>
      </c>
      <c r="C67" s="308"/>
      <c r="D67" s="113">
        <v>0.56829511465603189</v>
      </c>
      <c r="E67" s="115">
        <v>57</v>
      </c>
      <c r="F67" s="114">
        <v>50</v>
      </c>
      <c r="G67" s="114">
        <v>56</v>
      </c>
      <c r="H67" s="114">
        <v>59</v>
      </c>
      <c r="I67" s="140">
        <v>46</v>
      </c>
      <c r="J67" s="115">
        <v>11</v>
      </c>
      <c r="K67" s="116">
        <v>23.913043478260871</v>
      </c>
    </row>
    <row r="68" spans="1:11" ht="14.1" customHeight="1" x14ac:dyDescent="0.2">
      <c r="A68" s="306" t="s">
        <v>302</v>
      </c>
      <c r="B68" s="307" t="s">
        <v>303</v>
      </c>
      <c r="C68" s="308"/>
      <c r="D68" s="113">
        <v>0.80757726819541376</v>
      </c>
      <c r="E68" s="115">
        <v>81</v>
      </c>
      <c r="F68" s="114">
        <v>88</v>
      </c>
      <c r="G68" s="114">
        <v>85</v>
      </c>
      <c r="H68" s="114">
        <v>77</v>
      </c>
      <c r="I68" s="140">
        <v>83</v>
      </c>
      <c r="J68" s="115">
        <v>-2</v>
      </c>
      <c r="K68" s="116">
        <v>-2.4096385542168677</v>
      </c>
    </row>
    <row r="69" spans="1:11" ht="14.1" customHeight="1" x14ac:dyDescent="0.2">
      <c r="A69" s="306">
        <v>83</v>
      </c>
      <c r="B69" s="307" t="s">
        <v>304</v>
      </c>
      <c r="C69" s="308"/>
      <c r="D69" s="113">
        <v>2.0737786640079761</v>
      </c>
      <c r="E69" s="115">
        <v>208</v>
      </c>
      <c r="F69" s="114">
        <v>210</v>
      </c>
      <c r="G69" s="114">
        <v>198</v>
      </c>
      <c r="H69" s="114">
        <v>203</v>
      </c>
      <c r="I69" s="140">
        <v>198</v>
      </c>
      <c r="J69" s="115">
        <v>10</v>
      </c>
      <c r="K69" s="116">
        <v>5.0505050505050502</v>
      </c>
    </row>
    <row r="70" spans="1:11" ht="14.1" customHeight="1" x14ac:dyDescent="0.2">
      <c r="A70" s="306" t="s">
        <v>305</v>
      </c>
      <c r="B70" s="307" t="s">
        <v>306</v>
      </c>
      <c r="C70" s="308"/>
      <c r="D70" s="113">
        <v>1.5154536390827518</v>
      </c>
      <c r="E70" s="115">
        <v>152</v>
      </c>
      <c r="F70" s="114">
        <v>161</v>
      </c>
      <c r="G70" s="114">
        <v>152</v>
      </c>
      <c r="H70" s="114">
        <v>160</v>
      </c>
      <c r="I70" s="140">
        <v>155</v>
      </c>
      <c r="J70" s="115">
        <v>-3</v>
      </c>
      <c r="K70" s="116">
        <v>-1.935483870967742</v>
      </c>
    </row>
    <row r="71" spans="1:11" ht="14.1" customHeight="1" x14ac:dyDescent="0.2">
      <c r="A71" s="306"/>
      <c r="B71" s="307" t="s">
        <v>307</v>
      </c>
      <c r="C71" s="308"/>
      <c r="D71" s="113">
        <v>0.98703888334995016</v>
      </c>
      <c r="E71" s="115">
        <v>99</v>
      </c>
      <c r="F71" s="114">
        <v>104</v>
      </c>
      <c r="G71" s="114">
        <v>101</v>
      </c>
      <c r="H71" s="114">
        <v>115</v>
      </c>
      <c r="I71" s="140">
        <v>111</v>
      </c>
      <c r="J71" s="115">
        <v>-12</v>
      </c>
      <c r="K71" s="116">
        <v>-10.810810810810811</v>
      </c>
    </row>
    <row r="72" spans="1:11" ht="14.1" customHeight="1" x14ac:dyDescent="0.2">
      <c r="A72" s="306">
        <v>84</v>
      </c>
      <c r="B72" s="307" t="s">
        <v>308</v>
      </c>
      <c r="C72" s="308"/>
      <c r="D72" s="113">
        <v>1.9142572283150547</v>
      </c>
      <c r="E72" s="115">
        <v>192</v>
      </c>
      <c r="F72" s="114">
        <v>178</v>
      </c>
      <c r="G72" s="114">
        <v>191</v>
      </c>
      <c r="H72" s="114">
        <v>184</v>
      </c>
      <c r="I72" s="140">
        <v>191</v>
      </c>
      <c r="J72" s="115">
        <v>1</v>
      </c>
      <c r="K72" s="116">
        <v>0.52356020942408377</v>
      </c>
    </row>
    <row r="73" spans="1:11" ht="14.1" customHeight="1" x14ac:dyDescent="0.2">
      <c r="A73" s="306" t="s">
        <v>309</v>
      </c>
      <c r="B73" s="307" t="s">
        <v>310</v>
      </c>
      <c r="C73" s="308"/>
      <c r="D73" s="113">
        <v>7.9760717846460619E-2</v>
      </c>
      <c r="E73" s="115">
        <v>8</v>
      </c>
      <c r="F73" s="114">
        <v>6</v>
      </c>
      <c r="G73" s="114">
        <v>8</v>
      </c>
      <c r="H73" s="114">
        <v>8</v>
      </c>
      <c r="I73" s="140">
        <v>8</v>
      </c>
      <c r="J73" s="115">
        <v>0</v>
      </c>
      <c r="K73" s="116">
        <v>0</v>
      </c>
    </row>
    <row r="74" spans="1:11" ht="14.1" customHeight="1" x14ac:dyDescent="0.2">
      <c r="A74" s="306" t="s">
        <v>311</v>
      </c>
      <c r="B74" s="307" t="s">
        <v>312</v>
      </c>
      <c r="C74" s="308"/>
      <c r="D74" s="113">
        <v>3.9880358923230309E-2</v>
      </c>
      <c r="E74" s="115">
        <v>4</v>
      </c>
      <c r="F74" s="114">
        <v>4</v>
      </c>
      <c r="G74" s="114">
        <v>4</v>
      </c>
      <c r="H74" s="114">
        <v>7</v>
      </c>
      <c r="I74" s="140">
        <v>8</v>
      </c>
      <c r="J74" s="115">
        <v>-4</v>
      </c>
      <c r="K74" s="116">
        <v>-50</v>
      </c>
    </row>
    <row r="75" spans="1:11" ht="14.1" customHeight="1" x14ac:dyDescent="0.2">
      <c r="A75" s="306" t="s">
        <v>313</v>
      </c>
      <c r="B75" s="307" t="s">
        <v>314</v>
      </c>
      <c r="C75" s="308"/>
      <c r="D75" s="113">
        <v>5.9820538384845461E-2</v>
      </c>
      <c r="E75" s="115">
        <v>6</v>
      </c>
      <c r="F75" s="114">
        <v>7</v>
      </c>
      <c r="G75" s="114">
        <v>7</v>
      </c>
      <c r="H75" s="114">
        <v>7</v>
      </c>
      <c r="I75" s="140">
        <v>9</v>
      </c>
      <c r="J75" s="115">
        <v>-3</v>
      </c>
      <c r="K75" s="116">
        <v>-33.333333333333336</v>
      </c>
    </row>
    <row r="76" spans="1:11" ht="14.1" customHeight="1" x14ac:dyDescent="0.2">
      <c r="A76" s="306">
        <v>91</v>
      </c>
      <c r="B76" s="307" t="s">
        <v>315</v>
      </c>
      <c r="C76" s="308"/>
      <c r="D76" s="113">
        <v>0.3589232303090728</v>
      </c>
      <c r="E76" s="115">
        <v>36</v>
      </c>
      <c r="F76" s="114">
        <v>37</v>
      </c>
      <c r="G76" s="114">
        <v>33</v>
      </c>
      <c r="H76" s="114">
        <v>33</v>
      </c>
      <c r="I76" s="140">
        <v>36</v>
      </c>
      <c r="J76" s="115">
        <v>0</v>
      </c>
      <c r="K76" s="116">
        <v>0</v>
      </c>
    </row>
    <row r="77" spans="1:11" ht="14.1" customHeight="1" x14ac:dyDescent="0.2">
      <c r="A77" s="306">
        <v>92</v>
      </c>
      <c r="B77" s="307" t="s">
        <v>316</v>
      </c>
      <c r="C77" s="308"/>
      <c r="D77" s="113">
        <v>0.42871385842472581</v>
      </c>
      <c r="E77" s="115">
        <v>43</v>
      </c>
      <c r="F77" s="114">
        <v>32</v>
      </c>
      <c r="G77" s="114">
        <v>33</v>
      </c>
      <c r="H77" s="114">
        <v>33</v>
      </c>
      <c r="I77" s="140">
        <v>36</v>
      </c>
      <c r="J77" s="115">
        <v>7</v>
      </c>
      <c r="K77" s="116">
        <v>19.444444444444443</v>
      </c>
    </row>
    <row r="78" spans="1:11" ht="14.1" customHeight="1" x14ac:dyDescent="0.2">
      <c r="A78" s="306">
        <v>93</v>
      </c>
      <c r="B78" s="307" t="s">
        <v>317</v>
      </c>
      <c r="C78" s="308"/>
      <c r="D78" s="113">
        <v>0.15952143569292124</v>
      </c>
      <c r="E78" s="115">
        <v>16</v>
      </c>
      <c r="F78" s="114">
        <v>15</v>
      </c>
      <c r="G78" s="114">
        <v>15</v>
      </c>
      <c r="H78" s="114">
        <v>15</v>
      </c>
      <c r="I78" s="140">
        <v>16</v>
      </c>
      <c r="J78" s="115">
        <v>0</v>
      </c>
      <c r="K78" s="116">
        <v>0</v>
      </c>
    </row>
    <row r="79" spans="1:11" ht="14.1" customHeight="1" x14ac:dyDescent="0.2">
      <c r="A79" s="306">
        <v>94</v>
      </c>
      <c r="B79" s="307" t="s">
        <v>318</v>
      </c>
      <c r="C79" s="308"/>
      <c r="D79" s="113">
        <v>1.0169491525423728</v>
      </c>
      <c r="E79" s="115">
        <v>102</v>
      </c>
      <c r="F79" s="114">
        <v>105</v>
      </c>
      <c r="G79" s="114">
        <v>133</v>
      </c>
      <c r="H79" s="114">
        <v>131</v>
      </c>
      <c r="I79" s="140">
        <v>123</v>
      </c>
      <c r="J79" s="115">
        <v>-21</v>
      </c>
      <c r="K79" s="116">
        <v>-17.073170731707318</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3.9581256231306083</v>
      </c>
      <c r="E81" s="143">
        <v>397</v>
      </c>
      <c r="F81" s="144">
        <v>426</v>
      </c>
      <c r="G81" s="144">
        <v>421</v>
      </c>
      <c r="H81" s="144">
        <v>434</v>
      </c>
      <c r="I81" s="145">
        <v>400</v>
      </c>
      <c r="J81" s="143">
        <v>-3</v>
      </c>
      <c r="K81" s="146">
        <v>-0.75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3730</v>
      </c>
      <c r="G12" s="535">
        <v>3540</v>
      </c>
      <c r="H12" s="535">
        <v>4850</v>
      </c>
      <c r="I12" s="535">
        <v>3382</v>
      </c>
      <c r="J12" s="536">
        <v>4562</v>
      </c>
      <c r="K12" s="537">
        <v>-832</v>
      </c>
      <c r="L12" s="348">
        <v>-18.237615081104778</v>
      </c>
    </row>
    <row r="13" spans="1:17" s="110" customFormat="1" ht="15" customHeight="1" x14ac:dyDescent="0.2">
      <c r="A13" s="349" t="s">
        <v>344</v>
      </c>
      <c r="B13" s="350" t="s">
        <v>345</v>
      </c>
      <c r="C13" s="346"/>
      <c r="D13" s="346"/>
      <c r="E13" s="347"/>
      <c r="F13" s="535">
        <v>2141</v>
      </c>
      <c r="G13" s="535">
        <v>1931</v>
      </c>
      <c r="H13" s="535">
        <v>2627</v>
      </c>
      <c r="I13" s="535">
        <v>1965</v>
      </c>
      <c r="J13" s="536">
        <v>2735</v>
      </c>
      <c r="K13" s="537">
        <v>-594</v>
      </c>
      <c r="L13" s="348">
        <v>-21.718464351005483</v>
      </c>
    </row>
    <row r="14" spans="1:17" s="110" customFormat="1" ht="22.5" customHeight="1" x14ac:dyDescent="0.2">
      <c r="A14" s="349"/>
      <c r="B14" s="350" t="s">
        <v>346</v>
      </c>
      <c r="C14" s="346"/>
      <c r="D14" s="346"/>
      <c r="E14" s="347"/>
      <c r="F14" s="535">
        <v>1589</v>
      </c>
      <c r="G14" s="535">
        <v>1609</v>
      </c>
      <c r="H14" s="535">
        <v>2223</v>
      </c>
      <c r="I14" s="535">
        <v>1417</v>
      </c>
      <c r="J14" s="536">
        <v>1827</v>
      </c>
      <c r="K14" s="537">
        <v>-238</v>
      </c>
      <c r="L14" s="348">
        <v>-13.026819923371647</v>
      </c>
    </row>
    <row r="15" spans="1:17" s="110" customFormat="1" ht="15" customHeight="1" x14ac:dyDescent="0.2">
      <c r="A15" s="349" t="s">
        <v>347</v>
      </c>
      <c r="B15" s="350" t="s">
        <v>108</v>
      </c>
      <c r="C15" s="346"/>
      <c r="D15" s="346"/>
      <c r="E15" s="347"/>
      <c r="F15" s="535">
        <v>904</v>
      </c>
      <c r="G15" s="535">
        <v>856</v>
      </c>
      <c r="H15" s="535">
        <v>1962</v>
      </c>
      <c r="I15" s="535">
        <v>759</v>
      </c>
      <c r="J15" s="536">
        <v>1019</v>
      </c>
      <c r="K15" s="537">
        <v>-115</v>
      </c>
      <c r="L15" s="348">
        <v>-11.285574092247302</v>
      </c>
    </row>
    <row r="16" spans="1:17" s="110" customFormat="1" ht="15" customHeight="1" x14ac:dyDescent="0.2">
      <c r="A16" s="349"/>
      <c r="B16" s="350" t="s">
        <v>109</v>
      </c>
      <c r="C16" s="346"/>
      <c r="D16" s="346"/>
      <c r="E16" s="347"/>
      <c r="F16" s="535">
        <v>2504</v>
      </c>
      <c r="G16" s="535">
        <v>2383</v>
      </c>
      <c r="H16" s="535">
        <v>2602</v>
      </c>
      <c r="I16" s="535">
        <v>2331</v>
      </c>
      <c r="J16" s="536">
        <v>3085</v>
      </c>
      <c r="K16" s="537">
        <v>-581</v>
      </c>
      <c r="L16" s="348">
        <v>-18.833063209076176</v>
      </c>
    </row>
    <row r="17" spans="1:12" s="110" customFormat="1" ht="15" customHeight="1" x14ac:dyDescent="0.2">
      <c r="A17" s="349"/>
      <c r="B17" s="350" t="s">
        <v>110</v>
      </c>
      <c r="C17" s="346"/>
      <c r="D17" s="346"/>
      <c r="E17" s="347"/>
      <c r="F17" s="535">
        <v>296</v>
      </c>
      <c r="G17" s="535">
        <v>279</v>
      </c>
      <c r="H17" s="535">
        <v>256</v>
      </c>
      <c r="I17" s="535">
        <v>264</v>
      </c>
      <c r="J17" s="536">
        <v>402</v>
      </c>
      <c r="K17" s="537">
        <v>-106</v>
      </c>
      <c r="L17" s="348">
        <v>-26.368159203980099</v>
      </c>
    </row>
    <row r="18" spans="1:12" s="110" customFormat="1" ht="15" customHeight="1" x14ac:dyDescent="0.2">
      <c r="A18" s="349"/>
      <c r="B18" s="350" t="s">
        <v>111</v>
      </c>
      <c r="C18" s="346"/>
      <c r="D18" s="346"/>
      <c r="E18" s="347"/>
      <c r="F18" s="535">
        <v>26</v>
      </c>
      <c r="G18" s="535">
        <v>22</v>
      </c>
      <c r="H18" s="535">
        <v>30</v>
      </c>
      <c r="I18" s="535">
        <v>28</v>
      </c>
      <c r="J18" s="536">
        <v>56</v>
      </c>
      <c r="K18" s="537">
        <v>-30</v>
      </c>
      <c r="L18" s="348">
        <v>-53.571428571428569</v>
      </c>
    </row>
    <row r="19" spans="1:12" s="110" customFormat="1" ht="15" customHeight="1" x14ac:dyDescent="0.2">
      <c r="A19" s="118" t="s">
        <v>113</v>
      </c>
      <c r="B19" s="119" t="s">
        <v>181</v>
      </c>
      <c r="C19" s="346"/>
      <c r="D19" s="346"/>
      <c r="E19" s="347"/>
      <c r="F19" s="535">
        <v>2475</v>
      </c>
      <c r="G19" s="535">
        <v>2133</v>
      </c>
      <c r="H19" s="535">
        <v>3434</v>
      </c>
      <c r="I19" s="535">
        <v>2198</v>
      </c>
      <c r="J19" s="536">
        <v>3131</v>
      </c>
      <c r="K19" s="537">
        <v>-656</v>
      </c>
      <c r="L19" s="348">
        <v>-20.9517725966145</v>
      </c>
    </row>
    <row r="20" spans="1:12" s="110" customFormat="1" ht="15" customHeight="1" x14ac:dyDescent="0.2">
      <c r="A20" s="118"/>
      <c r="B20" s="119" t="s">
        <v>182</v>
      </c>
      <c r="C20" s="346"/>
      <c r="D20" s="346"/>
      <c r="E20" s="347"/>
      <c r="F20" s="535">
        <v>1255</v>
      </c>
      <c r="G20" s="535">
        <v>1407</v>
      </c>
      <c r="H20" s="535">
        <v>1416</v>
      </c>
      <c r="I20" s="535">
        <v>1184</v>
      </c>
      <c r="J20" s="536">
        <v>1431</v>
      </c>
      <c r="K20" s="537">
        <v>-176</v>
      </c>
      <c r="L20" s="348">
        <v>-12.299091544374564</v>
      </c>
    </row>
    <row r="21" spans="1:12" s="110" customFormat="1" ht="15" customHeight="1" x14ac:dyDescent="0.2">
      <c r="A21" s="118" t="s">
        <v>113</v>
      </c>
      <c r="B21" s="119" t="s">
        <v>116</v>
      </c>
      <c r="C21" s="346"/>
      <c r="D21" s="346"/>
      <c r="E21" s="347"/>
      <c r="F21" s="535">
        <v>2445</v>
      </c>
      <c r="G21" s="535">
        <v>2442</v>
      </c>
      <c r="H21" s="535">
        <v>3474</v>
      </c>
      <c r="I21" s="535">
        <v>2152</v>
      </c>
      <c r="J21" s="536">
        <v>3179</v>
      </c>
      <c r="K21" s="537">
        <v>-734</v>
      </c>
      <c r="L21" s="348">
        <v>-23.089021704938659</v>
      </c>
    </row>
    <row r="22" spans="1:12" s="110" customFormat="1" ht="15" customHeight="1" x14ac:dyDescent="0.2">
      <c r="A22" s="118"/>
      <c r="B22" s="119" t="s">
        <v>117</v>
      </c>
      <c r="C22" s="346"/>
      <c r="D22" s="346"/>
      <c r="E22" s="347"/>
      <c r="F22" s="535">
        <v>1278</v>
      </c>
      <c r="G22" s="535">
        <v>1093</v>
      </c>
      <c r="H22" s="535">
        <v>1374</v>
      </c>
      <c r="I22" s="535">
        <v>1228</v>
      </c>
      <c r="J22" s="536">
        <v>1376</v>
      </c>
      <c r="K22" s="537">
        <v>-98</v>
      </c>
      <c r="L22" s="348">
        <v>-7.1220930232558137</v>
      </c>
    </row>
    <row r="23" spans="1:12" s="110" customFormat="1" ht="15" customHeight="1" x14ac:dyDescent="0.2">
      <c r="A23" s="351" t="s">
        <v>347</v>
      </c>
      <c r="B23" s="352" t="s">
        <v>193</v>
      </c>
      <c r="C23" s="353"/>
      <c r="D23" s="353"/>
      <c r="E23" s="354"/>
      <c r="F23" s="538">
        <v>78</v>
      </c>
      <c r="G23" s="538">
        <v>143</v>
      </c>
      <c r="H23" s="538">
        <v>858</v>
      </c>
      <c r="I23" s="538">
        <v>70</v>
      </c>
      <c r="J23" s="539">
        <v>103</v>
      </c>
      <c r="K23" s="540">
        <v>-25</v>
      </c>
      <c r="L23" s="355">
        <v>-24.271844660194176</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36.1</v>
      </c>
      <c r="G25" s="541">
        <v>34.9</v>
      </c>
      <c r="H25" s="541">
        <v>42.4</v>
      </c>
      <c r="I25" s="541">
        <v>39.299999999999997</v>
      </c>
      <c r="J25" s="541">
        <v>33.700000000000003</v>
      </c>
      <c r="K25" s="542" t="s">
        <v>349</v>
      </c>
      <c r="L25" s="363">
        <v>2.3999999999999986</v>
      </c>
    </row>
    <row r="26" spans="1:12" s="110" customFormat="1" ht="15" customHeight="1" x14ac:dyDescent="0.2">
      <c r="A26" s="364" t="s">
        <v>105</v>
      </c>
      <c r="B26" s="365" t="s">
        <v>345</v>
      </c>
      <c r="C26" s="361"/>
      <c r="D26" s="361"/>
      <c r="E26" s="362"/>
      <c r="F26" s="541">
        <v>35.799999999999997</v>
      </c>
      <c r="G26" s="541">
        <v>33.1</v>
      </c>
      <c r="H26" s="541">
        <v>40.1</v>
      </c>
      <c r="I26" s="541">
        <v>37.6</v>
      </c>
      <c r="J26" s="543">
        <v>31.9</v>
      </c>
      <c r="K26" s="542" t="s">
        <v>349</v>
      </c>
      <c r="L26" s="363">
        <v>3.8999999999999986</v>
      </c>
    </row>
    <row r="27" spans="1:12" s="110" customFormat="1" ht="15" customHeight="1" x14ac:dyDescent="0.2">
      <c r="A27" s="364"/>
      <c r="B27" s="365" t="s">
        <v>346</v>
      </c>
      <c r="C27" s="361"/>
      <c r="D27" s="361"/>
      <c r="E27" s="362"/>
      <c r="F27" s="541">
        <v>36.4</v>
      </c>
      <c r="G27" s="541">
        <v>37.1</v>
      </c>
      <c r="H27" s="541">
        <v>45.2</v>
      </c>
      <c r="I27" s="541">
        <v>41.7</v>
      </c>
      <c r="J27" s="541">
        <v>36.299999999999997</v>
      </c>
      <c r="K27" s="542" t="s">
        <v>349</v>
      </c>
      <c r="L27" s="363">
        <v>0.10000000000000142</v>
      </c>
    </row>
    <row r="28" spans="1:12" s="110" customFormat="1" ht="15" customHeight="1" x14ac:dyDescent="0.2">
      <c r="A28" s="364" t="s">
        <v>113</v>
      </c>
      <c r="B28" s="365" t="s">
        <v>108</v>
      </c>
      <c r="C28" s="361"/>
      <c r="D28" s="361"/>
      <c r="E28" s="362"/>
      <c r="F28" s="541">
        <v>45.9</v>
      </c>
      <c r="G28" s="541">
        <v>48.1</v>
      </c>
      <c r="H28" s="541">
        <v>54.1</v>
      </c>
      <c r="I28" s="541">
        <v>52.3</v>
      </c>
      <c r="J28" s="541">
        <v>51</v>
      </c>
      <c r="K28" s="542" t="s">
        <v>349</v>
      </c>
      <c r="L28" s="363">
        <v>-5.1000000000000014</v>
      </c>
    </row>
    <row r="29" spans="1:12" s="110" customFormat="1" ht="11.25" x14ac:dyDescent="0.2">
      <c r="A29" s="364"/>
      <c r="B29" s="365" t="s">
        <v>109</v>
      </c>
      <c r="C29" s="361"/>
      <c r="D29" s="361"/>
      <c r="E29" s="362"/>
      <c r="F29" s="541">
        <v>33.700000000000003</v>
      </c>
      <c r="G29" s="541">
        <v>31.8</v>
      </c>
      <c r="H29" s="541">
        <v>38.299999999999997</v>
      </c>
      <c r="I29" s="541">
        <v>36</v>
      </c>
      <c r="J29" s="543">
        <v>30.1</v>
      </c>
      <c r="K29" s="542" t="s">
        <v>349</v>
      </c>
      <c r="L29" s="363">
        <v>3.6000000000000014</v>
      </c>
    </row>
    <row r="30" spans="1:12" s="110" customFormat="1" ht="15" customHeight="1" x14ac:dyDescent="0.2">
      <c r="A30" s="364"/>
      <c r="B30" s="365" t="s">
        <v>110</v>
      </c>
      <c r="C30" s="361"/>
      <c r="D30" s="361"/>
      <c r="E30" s="362"/>
      <c r="F30" s="541">
        <v>28.4</v>
      </c>
      <c r="G30" s="541">
        <v>26.2</v>
      </c>
      <c r="H30" s="541">
        <v>33.5</v>
      </c>
      <c r="I30" s="541">
        <v>34.799999999999997</v>
      </c>
      <c r="J30" s="541">
        <v>23.4</v>
      </c>
      <c r="K30" s="542" t="s">
        <v>349</v>
      </c>
      <c r="L30" s="363">
        <v>5</v>
      </c>
    </row>
    <row r="31" spans="1:12" s="110" customFormat="1" ht="15" customHeight="1" x14ac:dyDescent="0.2">
      <c r="A31" s="364"/>
      <c r="B31" s="365" t="s">
        <v>111</v>
      </c>
      <c r="C31" s="361"/>
      <c r="D31" s="361"/>
      <c r="E31" s="362"/>
      <c r="F31" s="541">
        <v>42.3</v>
      </c>
      <c r="G31" s="541">
        <v>59.1</v>
      </c>
      <c r="H31" s="541">
        <v>40</v>
      </c>
      <c r="I31" s="541">
        <v>28.6</v>
      </c>
      <c r="J31" s="541">
        <v>17.899999999999999</v>
      </c>
      <c r="K31" s="542" t="s">
        <v>349</v>
      </c>
      <c r="L31" s="363">
        <v>24.4</v>
      </c>
    </row>
    <row r="32" spans="1:12" s="110" customFormat="1" ht="15" customHeight="1" x14ac:dyDescent="0.2">
      <c r="A32" s="366" t="s">
        <v>113</v>
      </c>
      <c r="B32" s="367" t="s">
        <v>181</v>
      </c>
      <c r="C32" s="361"/>
      <c r="D32" s="361"/>
      <c r="E32" s="362"/>
      <c r="F32" s="541">
        <v>35.700000000000003</v>
      </c>
      <c r="G32" s="541">
        <v>31.5</v>
      </c>
      <c r="H32" s="541">
        <v>39.1</v>
      </c>
      <c r="I32" s="541">
        <v>36.799999999999997</v>
      </c>
      <c r="J32" s="543">
        <v>29.2</v>
      </c>
      <c r="K32" s="542" t="s">
        <v>349</v>
      </c>
      <c r="L32" s="363">
        <v>6.5000000000000036</v>
      </c>
    </row>
    <row r="33" spans="1:12" s="110" customFormat="1" ht="15" customHeight="1" x14ac:dyDescent="0.2">
      <c r="A33" s="366"/>
      <c r="B33" s="367" t="s">
        <v>182</v>
      </c>
      <c r="C33" s="361"/>
      <c r="D33" s="361"/>
      <c r="E33" s="362"/>
      <c r="F33" s="541">
        <v>36.799999999999997</v>
      </c>
      <c r="G33" s="541">
        <v>39.799999999999997</v>
      </c>
      <c r="H33" s="541">
        <v>48.4</v>
      </c>
      <c r="I33" s="541">
        <v>43.9</v>
      </c>
      <c r="J33" s="541">
        <v>43</v>
      </c>
      <c r="K33" s="542" t="s">
        <v>349</v>
      </c>
      <c r="L33" s="363">
        <v>-6.2000000000000028</v>
      </c>
    </row>
    <row r="34" spans="1:12" s="368" customFormat="1" ht="15" customHeight="1" x14ac:dyDescent="0.2">
      <c r="A34" s="366" t="s">
        <v>113</v>
      </c>
      <c r="B34" s="367" t="s">
        <v>116</v>
      </c>
      <c r="C34" s="361"/>
      <c r="D34" s="361"/>
      <c r="E34" s="362"/>
      <c r="F34" s="541">
        <v>34.6</v>
      </c>
      <c r="G34" s="541">
        <v>32.700000000000003</v>
      </c>
      <c r="H34" s="541">
        <v>41.8</v>
      </c>
      <c r="I34" s="541">
        <v>39.1</v>
      </c>
      <c r="J34" s="541">
        <v>32.299999999999997</v>
      </c>
      <c r="K34" s="542" t="s">
        <v>349</v>
      </c>
      <c r="L34" s="363">
        <v>2.3000000000000043</v>
      </c>
    </row>
    <row r="35" spans="1:12" s="368" customFormat="1" ht="11.25" x14ac:dyDescent="0.2">
      <c r="A35" s="369"/>
      <c r="B35" s="370" t="s">
        <v>117</v>
      </c>
      <c r="C35" s="371"/>
      <c r="D35" s="371"/>
      <c r="E35" s="372"/>
      <c r="F35" s="544">
        <v>38.799999999999997</v>
      </c>
      <c r="G35" s="544">
        <v>40</v>
      </c>
      <c r="H35" s="544">
        <v>43.8</v>
      </c>
      <c r="I35" s="544">
        <v>39.700000000000003</v>
      </c>
      <c r="J35" s="545">
        <v>36.700000000000003</v>
      </c>
      <c r="K35" s="546" t="s">
        <v>349</v>
      </c>
      <c r="L35" s="373">
        <v>2.0999999999999943</v>
      </c>
    </row>
    <row r="36" spans="1:12" s="368" customFormat="1" ht="15.95" customHeight="1" x14ac:dyDescent="0.2">
      <c r="A36" s="374" t="s">
        <v>350</v>
      </c>
      <c r="B36" s="375"/>
      <c r="C36" s="376"/>
      <c r="D36" s="375"/>
      <c r="E36" s="377"/>
      <c r="F36" s="547">
        <v>3622</v>
      </c>
      <c r="G36" s="547">
        <v>3360</v>
      </c>
      <c r="H36" s="547">
        <v>3859</v>
      </c>
      <c r="I36" s="547">
        <v>3303</v>
      </c>
      <c r="J36" s="547">
        <v>4434</v>
      </c>
      <c r="K36" s="548">
        <v>-812</v>
      </c>
      <c r="L36" s="379">
        <v>-18.313035633739286</v>
      </c>
    </row>
    <row r="37" spans="1:12" s="368" customFormat="1" ht="15.95" customHeight="1" x14ac:dyDescent="0.2">
      <c r="A37" s="380"/>
      <c r="B37" s="381" t="s">
        <v>113</v>
      </c>
      <c r="C37" s="381" t="s">
        <v>351</v>
      </c>
      <c r="D37" s="381"/>
      <c r="E37" s="382"/>
      <c r="F37" s="547">
        <v>1306</v>
      </c>
      <c r="G37" s="547">
        <v>1173</v>
      </c>
      <c r="H37" s="547">
        <v>1637</v>
      </c>
      <c r="I37" s="547">
        <v>1299</v>
      </c>
      <c r="J37" s="547">
        <v>1493</v>
      </c>
      <c r="K37" s="548">
        <v>-187</v>
      </c>
      <c r="L37" s="379">
        <v>-12.525117213663764</v>
      </c>
    </row>
    <row r="38" spans="1:12" s="368" customFormat="1" ht="15.95" customHeight="1" x14ac:dyDescent="0.2">
      <c r="A38" s="380"/>
      <c r="B38" s="383" t="s">
        <v>105</v>
      </c>
      <c r="C38" s="383" t="s">
        <v>106</v>
      </c>
      <c r="D38" s="384"/>
      <c r="E38" s="382"/>
      <c r="F38" s="547">
        <v>2086</v>
      </c>
      <c r="G38" s="547">
        <v>1834</v>
      </c>
      <c r="H38" s="547">
        <v>2079</v>
      </c>
      <c r="I38" s="547">
        <v>1935</v>
      </c>
      <c r="J38" s="549">
        <v>2669</v>
      </c>
      <c r="K38" s="548">
        <v>-583</v>
      </c>
      <c r="L38" s="379">
        <v>-21.843387036343199</v>
      </c>
    </row>
    <row r="39" spans="1:12" s="368" customFormat="1" ht="15.95" customHeight="1" x14ac:dyDescent="0.2">
      <c r="A39" s="380"/>
      <c r="B39" s="384"/>
      <c r="C39" s="381" t="s">
        <v>352</v>
      </c>
      <c r="D39" s="384"/>
      <c r="E39" s="382"/>
      <c r="F39" s="547">
        <v>747</v>
      </c>
      <c r="G39" s="547">
        <v>607</v>
      </c>
      <c r="H39" s="547">
        <v>833</v>
      </c>
      <c r="I39" s="547">
        <v>728</v>
      </c>
      <c r="J39" s="547">
        <v>852</v>
      </c>
      <c r="K39" s="548">
        <v>-105</v>
      </c>
      <c r="L39" s="379">
        <v>-12.32394366197183</v>
      </c>
    </row>
    <row r="40" spans="1:12" s="368" customFormat="1" ht="15.95" customHeight="1" x14ac:dyDescent="0.2">
      <c r="A40" s="380"/>
      <c r="B40" s="383"/>
      <c r="C40" s="383" t="s">
        <v>107</v>
      </c>
      <c r="D40" s="384"/>
      <c r="E40" s="382"/>
      <c r="F40" s="547">
        <v>1536</v>
      </c>
      <c r="G40" s="547">
        <v>1526</v>
      </c>
      <c r="H40" s="547">
        <v>1780</v>
      </c>
      <c r="I40" s="547">
        <v>1368</v>
      </c>
      <c r="J40" s="547">
        <v>1765</v>
      </c>
      <c r="K40" s="548">
        <v>-229</v>
      </c>
      <c r="L40" s="379">
        <v>-12.974504249291785</v>
      </c>
    </row>
    <row r="41" spans="1:12" s="368" customFormat="1" ht="24" customHeight="1" x14ac:dyDescent="0.2">
      <c r="A41" s="380"/>
      <c r="B41" s="384"/>
      <c r="C41" s="381" t="s">
        <v>352</v>
      </c>
      <c r="D41" s="384"/>
      <c r="E41" s="382"/>
      <c r="F41" s="547">
        <v>559</v>
      </c>
      <c r="G41" s="547">
        <v>566</v>
      </c>
      <c r="H41" s="547">
        <v>804</v>
      </c>
      <c r="I41" s="547">
        <v>571</v>
      </c>
      <c r="J41" s="549">
        <v>641</v>
      </c>
      <c r="K41" s="548">
        <v>-82</v>
      </c>
      <c r="L41" s="379">
        <v>-12.792511700468019</v>
      </c>
    </row>
    <row r="42" spans="1:12" s="110" customFormat="1" ht="15" customHeight="1" x14ac:dyDescent="0.2">
      <c r="A42" s="380"/>
      <c r="B42" s="383" t="s">
        <v>113</v>
      </c>
      <c r="C42" s="383" t="s">
        <v>353</v>
      </c>
      <c r="D42" s="384"/>
      <c r="E42" s="382"/>
      <c r="F42" s="547">
        <v>822</v>
      </c>
      <c r="G42" s="547">
        <v>705</v>
      </c>
      <c r="H42" s="547">
        <v>1073</v>
      </c>
      <c r="I42" s="547">
        <v>700</v>
      </c>
      <c r="J42" s="547">
        <v>913</v>
      </c>
      <c r="K42" s="548">
        <v>-91</v>
      </c>
      <c r="L42" s="379">
        <v>-9.9671412924424967</v>
      </c>
    </row>
    <row r="43" spans="1:12" s="110" customFormat="1" ht="15" customHeight="1" x14ac:dyDescent="0.2">
      <c r="A43" s="380"/>
      <c r="B43" s="384"/>
      <c r="C43" s="381" t="s">
        <v>352</v>
      </c>
      <c r="D43" s="384"/>
      <c r="E43" s="382"/>
      <c r="F43" s="547">
        <v>377</v>
      </c>
      <c r="G43" s="547">
        <v>339</v>
      </c>
      <c r="H43" s="547">
        <v>581</v>
      </c>
      <c r="I43" s="547">
        <v>366</v>
      </c>
      <c r="J43" s="547">
        <v>466</v>
      </c>
      <c r="K43" s="548">
        <v>-89</v>
      </c>
      <c r="L43" s="379">
        <v>-19.098712446351932</v>
      </c>
    </row>
    <row r="44" spans="1:12" s="110" customFormat="1" ht="15" customHeight="1" x14ac:dyDescent="0.2">
      <c r="A44" s="380"/>
      <c r="B44" s="383"/>
      <c r="C44" s="365" t="s">
        <v>109</v>
      </c>
      <c r="D44" s="384"/>
      <c r="E44" s="382"/>
      <c r="F44" s="547">
        <v>2478</v>
      </c>
      <c r="G44" s="547">
        <v>2354</v>
      </c>
      <c r="H44" s="547">
        <v>2502</v>
      </c>
      <c r="I44" s="547">
        <v>2311</v>
      </c>
      <c r="J44" s="549">
        <v>3064</v>
      </c>
      <c r="K44" s="548">
        <v>-586</v>
      </c>
      <c r="L44" s="379">
        <v>-19.125326370757179</v>
      </c>
    </row>
    <row r="45" spans="1:12" s="110" customFormat="1" ht="15" customHeight="1" x14ac:dyDescent="0.2">
      <c r="A45" s="380"/>
      <c r="B45" s="384"/>
      <c r="C45" s="381" t="s">
        <v>352</v>
      </c>
      <c r="D45" s="384"/>
      <c r="E45" s="382"/>
      <c r="F45" s="547">
        <v>834</v>
      </c>
      <c r="G45" s="547">
        <v>748</v>
      </c>
      <c r="H45" s="547">
        <v>959</v>
      </c>
      <c r="I45" s="547">
        <v>833</v>
      </c>
      <c r="J45" s="547">
        <v>923</v>
      </c>
      <c r="K45" s="548">
        <v>-89</v>
      </c>
      <c r="L45" s="379">
        <v>-9.6424702058504881</v>
      </c>
    </row>
    <row r="46" spans="1:12" s="110" customFormat="1" ht="15" customHeight="1" x14ac:dyDescent="0.2">
      <c r="A46" s="380"/>
      <c r="B46" s="383"/>
      <c r="C46" s="365" t="s">
        <v>110</v>
      </c>
      <c r="D46" s="384"/>
      <c r="E46" s="382"/>
      <c r="F46" s="547">
        <v>296</v>
      </c>
      <c r="G46" s="547">
        <v>279</v>
      </c>
      <c r="H46" s="547">
        <v>254</v>
      </c>
      <c r="I46" s="547">
        <v>264</v>
      </c>
      <c r="J46" s="547">
        <v>401</v>
      </c>
      <c r="K46" s="548">
        <v>-105</v>
      </c>
      <c r="L46" s="379">
        <v>-26.184538653366584</v>
      </c>
    </row>
    <row r="47" spans="1:12" s="110" customFormat="1" ht="15" customHeight="1" x14ac:dyDescent="0.2">
      <c r="A47" s="380"/>
      <c r="B47" s="384"/>
      <c r="C47" s="381" t="s">
        <v>352</v>
      </c>
      <c r="D47" s="384"/>
      <c r="E47" s="382"/>
      <c r="F47" s="547">
        <v>84</v>
      </c>
      <c r="G47" s="547">
        <v>73</v>
      </c>
      <c r="H47" s="547">
        <v>85</v>
      </c>
      <c r="I47" s="547">
        <v>92</v>
      </c>
      <c r="J47" s="549">
        <v>94</v>
      </c>
      <c r="K47" s="548">
        <v>-10</v>
      </c>
      <c r="L47" s="379">
        <v>-10.638297872340425</v>
      </c>
    </row>
    <row r="48" spans="1:12" s="110" customFormat="1" ht="15" customHeight="1" x14ac:dyDescent="0.2">
      <c r="A48" s="380"/>
      <c r="B48" s="384"/>
      <c r="C48" s="365" t="s">
        <v>111</v>
      </c>
      <c r="D48" s="385"/>
      <c r="E48" s="386"/>
      <c r="F48" s="547">
        <v>26</v>
      </c>
      <c r="G48" s="547">
        <v>22</v>
      </c>
      <c r="H48" s="547">
        <v>30</v>
      </c>
      <c r="I48" s="547">
        <v>28</v>
      </c>
      <c r="J48" s="547">
        <v>56</v>
      </c>
      <c r="K48" s="548">
        <v>-30</v>
      </c>
      <c r="L48" s="379">
        <v>-53.571428571428569</v>
      </c>
    </row>
    <row r="49" spans="1:12" s="110" customFormat="1" ht="15" customHeight="1" x14ac:dyDescent="0.2">
      <c r="A49" s="380"/>
      <c r="B49" s="384"/>
      <c r="C49" s="381" t="s">
        <v>352</v>
      </c>
      <c r="D49" s="384"/>
      <c r="E49" s="382"/>
      <c r="F49" s="547">
        <v>11</v>
      </c>
      <c r="G49" s="547">
        <v>13</v>
      </c>
      <c r="H49" s="547">
        <v>12</v>
      </c>
      <c r="I49" s="547">
        <v>8</v>
      </c>
      <c r="J49" s="547">
        <v>10</v>
      </c>
      <c r="K49" s="548">
        <v>1</v>
      </c>
      <c r="L49" s="379">
        <v>10</v>
      </c>
    </row>
    <row r="50" spans="1:12" s="110" customFormat="1" ht="15" customHeight="1" x14ac:dyDescent="0.2">
      <c r="A50" s="380"/>
      <c r="B50" s="383" t="s">
        <v>113</v>
      </c>
      <c r="C50" s="381" t="s">
        <v>181</v>
      </c>
      <c r="D50" s="384"/>
      <c r="E50" s="382"/>
      <c r="F50" s="547">
        <v>2373</v>
      </c>
      <c r="G50" s="547">
        <v>1964</v>
      </c>
      <c r="H50" s="547">
        <v>2479</v>
      </c>
      <c r="I50" s="547">
        <v>2124</v>
      </c>
      <c r="J50" s="549">
        <v>3010</v>
      </c>
      <c r="K50" s="548">
        <v>-637</v>
      </c>
      <c r="L50" s="379">
        <v>-21.162790697674417</v>
      </c>
    </row>
    <row r="51" spans="1:12" s="110" customFormat="1" ht="15" customHeight="1" x14ac:dyDescent="0.2">
      <c r="A51" s="380"/>
      <c r="B51" s="384"/>
      <c r="C51" s="381" t="s">
        <v>352</v>
      </c>
      <c r="D51" s="384"/>
      <c r="E51" s="382"/>
      <c r="F51" s="547">
        <v>846</v>
      </c>
      <c r="G51" s="547">
        <v>618</v>
      </c>
      <c r="H51" s="547">
        <v>969</v>
      </c>
      <c r="I51" s="547">
        <v>781</v>
      </c>
      <c r="J51" s="547">
        <v>880</v>
      </c>
      <c r="K51" s="548">
        <v>-34</v>
      </c>
      <c r="L51" s="379">
        <v>-3.8636363636363638</v>
      </c>
    </row>
    <row r="52" spans="1:12" s="110" customFormat="1" ht="15" customHeight="1" x14ac:dyDescent="0.2">
      <c r="A52" s="380"/>
      <c r="B52" s="383"/>
      <c r="C52" s="381" t="s">
        <v>182</v>
      </c>
      <c r="D52" s="384"/>
      <c r="E52" s="382"/>
      <c r="F52" s="547">
        <v>1249</v>
      </c>
      <c r="G52" s="547">
        <v>1396</v>
      </c>
      <c r="H52" s="547">
        <v>1380</v>
      </c>
      <c r="I52" s="547">
        <v>1179</v>
      </c>
      <c r="J52" s="547">
        <v>1424</v>
      </c>
      <c r="K52" s="548">
        <v>-175</v>
      </c>
      <c r="L52" s="379">
        <v>-12.289325842696629</v>
      </c>
    </row>
    <row r="53" spans="1:12" s="269" customFormat="1" ht="11.25" customHeight="1" x14ac:dyDescent="0.2">
      <c r="A53" s="380"/>
      <c r="B53" s="384"/>
      <c r="C53" s="381" t="s">
        <v>352</v>
      </c>
      <c r="D53" s="384"/>
      <c r="E53" s="382"/>
      <c r="F53" s="547">
        <v>460</v>
      </c>
      <c r="G53" s="547">
        <v>555</v>
      </c>
      <c r="H53" s="547">
        <v>668</v>
      </c>
      <c r="I53" s="547">
        <v>518</v>
      </c>
      <c r="J53" s="549">
        <v>613</v>
      </c>
      <c r="K53" s="548">
        <v>-153</v>
      </c>
      <c r="L53" s="379">
        <v>-24.95921696574225</v>
      </c>
    </row>
    <row r="54" spans="1:12" s="151" customFormat="1" ht="12.75" customHeight="1" x14ac:dyDescent="0.2">
      <c r="A54" s="380"/>
      <c r="B54" s="383" t="s">
        <v>113</v>
      </c>
      <c r="C54" s="383" t="s">
        <v>116</v>
      </c>
      <c r="D54" s="384"/>
      <c r="E54" s="382"/>
      <c r="F54" s="547">
        <v>2358</v>
      </c>
      <c r="G54" s="547">
        <v>2302</v>
      </c>
      <c r="H54" s="547">
        <v>2641</v>
      </c>
      <c r="I54" s="547">
        <v>2090</v>
      </c>
      <c r="J54" s="547">
        <v>3080</v>
      </c>
      <c r="K54" s="548">
        <v>-722</v>
      </c>
      <c r="L54" s="379">
        <v>-23.441558441558442</v>
      </c>
    </row>
    <row r="55" spans="1:12" ht="11.25" x14ac:dyDescent="0.2">
      <c r="A55" s="380"/>
      <c r="B55" s="384"/>
      <c r="C55" s="381" t="s">
        <v>352</v>
      </c>
      <c r="D55" s="384"/>
      <c r="E55" s="382"/>
      <c r="F55" s="547">
        <v>817</v>
      </c>
      <c r="G55" s="547">
        <v>752</v>
      </c>
      <c r="H55" s="547">
        <v>1104</v>
      </c>
      <c r="I55" s="547">
        <v>817</v>
      </c>
      <c r="J55" s="547">
        <v>995</v>
      </c>
      <c r="K55" s="548">
        <v>-178</v>
      </c>
      <c r="L55" s="379">
        <v>-17.889447236180903</v>
      </c>
    </row>
    <row r="56" spans="1:12" ht="14.25" customHeight="1" x14ac:dyDescent="0.2">
      <c r="A56" s="380"/>
      <c r="B56" s="384"/>
      <c r="C56" s="383" t="s">
        <v>117</v>
      </c>
      <c r="D56" s="384"/>
      <c r="E56" s="382"/>
      <c r="F56" s="547">
        <v>1257</v>
      </c>
      <c r="G56" s="547">
        <v>1053</v>
      </c>
      <c r="H56" s="547">
        <v>1216</v>
      </c>
      <c r="I56" s="547">
        <v>1211</v>
      </c>
      <c r="J56" s="547">
        <v>1347</v>
      </c>
      <c r="K56" s="548">
        <v>-90</v>
      </c>
      <c r="L56" s="379">
        <v>-6.6815144766146997</v>
      </c>
    </row>
    <row r="57" spans="1:12" ht="18.75" customHeight="1" x14ac:dyDescent="0.2">
      <c r="A57" s="387"/>
      <c r="B57" s="388"/>
      <c r="C57" s="389" t="s">
        <v>352</v>
      </c>
      <c r="D57" s="388"/>
      <c r="E57" s="390"/>
      <c r="F57" s="550">
        <v>488</v>
      </c>
      <c r="G57" s="551">
        <v>421</v>
      </c>
      <c r="H57" s="551">
        <v>533</v>
      </c>
      <c r="I57" s="551">
        <v>481</v>
      </c>
      <c r="J57" s="551">
        <v>495</v>
      </c>
      <c r="K57" s="552">
        <f t="shared" ref="K57" si="0">IF(OR(F57=".",J57=".")=TRUE,".",IF(OR(F57="*",J57="*")=TRUE,"*",IF(AND(F57="-",J57="-")=TRUE,"-",IF(AND(ISNUMBER(J57),ISNUMBER(F57))=TRUE,IF(F57-J57=0,0,F57-J57),IF(ISNUMBER(F57)=TRUE,F57,-J57)))))</f>
        <v>-7</v>
      </c>
      <c r="L57" s="391">
        <f t="shared" ref="L57" si="1">IF(K57 =".",".",IF(K57 ="*","*",IF(K57="-","-",IF(K57=0,0,IF(OR(J57="-",J57=".",F57="-",F57=".")=TRUE,"X",IF(J57=0,"0,0",IF(ABS(K57*100/J57)&gt;250,".X",(K57*100/J57))))))))</f>
        <v>-1.4141414141414141</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3730</v>
      </c>
      <c r="E11" s="114">
        <v>3540</v>
      </c>
      <c r="F11" s="114">
        <v>4850</v>
      </c>
      <c r="G11" s="114">
        <v>3382</v>
      </c>
      <c r="H11" s="140">
        <v>4562</v>
      </c>
      <c r="I11" s="115">
        <v>-832</v>
      </c>
      <c r="J11" s="116">
        <v>-18.237615081104778</v>
      </c>
    </row>
    <row r="12" spans="1:15" s="110" customFormat="1" ht="24.95" customHeight="1" x14ac:dyDescent="0.2">
      <c r="A12" s="193" t="s">
        <v>132</v>
      </c>
      <c r="B12" s="194" t="s">
        <v>133</v>
      </c>
      <c r="C12" s="113">
        <v>2.0107238605898123</v>
      </c>
      <c r="D12" s="115">
        <v>75</v>
      </c>
      <c r="E12" s="114">
        <v>30</v>
      </c>
      <c r="F12" s="114">
        <v>75</v>
      </c>
      <c r="G12" s="114">
        <v>93</v>
      </c>
      <c r="H12" s="140">
        <v>85</v>
      </c>
      <c r="I12" s="115">
        <v>-10</v>
      </c>
      <c r="J12" s="116">
        <v>-11.764705882352942</v>
      </c>
    </row>
    <row r="13" spans="1:15" s="110" customFormat="1" ht="24.95" customHeight="1" x14ac:dyDescent="0.2">
      <c r="A13" s="193" t="s">
        <v>134</v>
      </c>
      <c r="B13" s="199" t="s">
        <v>214</v>
      </c>
      <c r="C13" s="113">
        <v>0.21447721179624665</v>
      </c>
      <c r="D13" s="115">
        <v>8</v>
      </c>
      <c r="E13" s="114">
        <v>4</v>
      </c>
      <c r="F13" s="114">
        <v>19</v>
      </c>
      <c r="G13" s="114">
        <v>12</v>
      </c>
      <c r="H13" s="140">
        <v>14</v>
      </c>
      <c r="I13" s="115">
        <v>-6</v>
      </c>
      <c r="J13" s="116">
        <v>-42.857142857142854</v>
      </c>
    </row>
    <row r="14" spans="1:15" s="287" customFormat="1" ht="24.95" customHeight="1" x14ac:dyDescent="0.2">
      <c r="A14" s="193" t="s">
        <v>215</v>
      </c>
      <c r="B14" s="199" t="s">
        <v>137</v>
      </c>
      <c r="C14" s="113">
        <v>9.8659517426273453</v>
      </c>
      <c r="D14" s="115">
        <v>368</v>
      </c>
      <c r="E14" s="114">
        <v>226</v>
      </c>
      <c r="F14" s="114">
        <v>463</v>
      </c>
      <c r="G14" s="114">
        <v>263</v>
      </c>
      <c r="H14" s="140">
        <v>383</v>
      </c>
      <c r="I14" s="115">
        <v>-15</v>
      </c>
      <c r="J14" s="116">
        <v>-3.9164490861618799</v>
      </c>
      <c r="K14" s="110"/>
      <c r="L14" s="110"/>
      <c r="M14" s="110"/>
      <c r="N14" s="110"/>
      <c r="O14" s="110"/>
    </row>
    <row r="15" spans="1:15" s="110" customFormat="1" ht="24.95" customHeight="1" x14ac:dyDescent="0.2">
      <c r="A15" s="193" t="s">
        <v>216</v>
      </c>
      <c r="B15" s="199" t="s">
        <v>217</v>
      </c>
      <c r="C15" s="113">
        <v>1.8230563002680966</v>
      </c>
      <c r="D15" s="115">
        <v>68</v>
      </c>
      <c r="E15" s="114">
        <v>59</v>
      </c>
      <c r="F15" s="114">
        <v>74</v>
      </c>
      <c r="G15" s="114">
        <v>66</v>
      </c>
      <c r="H15" s="140">
        <v>51</v>
      </c>
      <c r="I15" s="115">
        <v>17</v>
      </c>
      <c r="J15" s="116">
        <v>33.333333333333336</v>
      </c>
    </row>
    <row r="16" spans="1:15" s="287" customFormat="1" ht="24.95" customHeight="1" x14ac:dyDescent="0.2">
      <c r="A16" s="193" t="s">
        <v>218</v>
      </c>
      <c r="B16" s="199" t="s">
        <v>141</v>
      </c>
      <c r="C16" s="113">
        <v>6.1930294906166221</v>
      </c>
      <c r="D16" s="115">
        <v>231</v>
      </c>
      <c r="E16" s="114">
        <v>118</v>
      </c>
      <c r="F16" s="114">
        <v>298</v>
      </c>
      <c r="G16" s="114">
        <v>129</v>
      </c>
      <c r="H16" s="140">
        <v>226</v>
      </c>
      <c r="I16" s="115">
        <v>5</v>
      </c>
      <c r="J16" s="116">
        <v>2.2123893805309733</v>
      </c>
      <c r="K16" s="110"/>
      <c r="L16" s="110"/>
      <c r="M16" s="110"/>
      <c r="N16" s="110"/>
      <c r="O16" s="110"/>
    </row>
    <row r="17" spans="1:15" s="110" customFormat="1" ht="24.95" customHeight="1" x14ac:dyDescent="0.2">
      <c r="A17" s="193" t="s">
        <v>142</v>
      </c>
      <c r="B17" s="199" t="s">
        <v>220</v>
      </c>
      <c r="C17" s="113">
        <v>1.8498659517426272</v>
      </c>
      <c r="D17" s="115">
        <v>69</v>
      </c>
      <c r="E17" s="114">
        <v>49</v>
      </c>
      <c r="F17" s="114">
        <v>91</v>
      </c>
      <c r="G17" s="114">
        <v>68</v>
      </c>
      <c r="H17" s="140">
        <v>106</v>
      </c>
      <c r="I17" s="115">
        <v>-37</v>
      </c>
      <c r="J17" s="116">
        <v>-34.905660377358494</v>
      </c>
    </row>
    <row r="18" spans="1:15" s="287" customFormat="1" ht="24.95" customHeight="1" x14ac:dyDescent="0.2">
      <c r="A18" s="201" t="s">
        <v>144</v>
      </c>
      <c r="B18" s="202" t="s">
        <v>145</v>
      </c>
      <c r="C18" s="113">
        <v>8.8739946380697052</v>
      </c>
      <c r="D18" s="115">
        <v>331</v>
      </c>
      <c r="E18" s="114">
        <v>190</v>
      </c>
      <c r="F18" s="114">
        <v>314</v>
      </c>
      <c r="G18" s="114">
        <v>251</v>
      </c>
      <c r="H18" s="140">
        <v>391</v>
      </c>
      <c r="I18" s="115">
        <v>-60</v>
      </c>
      <c r="J18" s="116">
        <v>-15.345268542199488</v>
      </c>
      <c r="K18" s="110"/>
      <c r="L18" s="110"/>
      <c r="M18" s="110"/>
      <c r="N18" s="110"/>
      <c r="O18" s="110"/>
    </row>
    <row r="19" spans="1:15" s="110" customFormat="1" ht="24.95" customHeight="1" x14ac:dyDescent="0.2">
      <c r="A19" s="193" t="s">
        <v>146</v>
      </c>
      <c r="B19" s="199" t="s">
        <v>147</v>
      </c>
      <c r="C19" s="113">
        <v>19.678284182305632</v>
      </c>
      <c r="D19" s="115">
        <v>734</v>
      </c>
      <c r="E19" s="114">
        <v>1023</v>
      </c>
      <c r="F19" s="114">
        <v>914</v>
      </c>
      <c r="G19" s="114">
        <v>586</v>
      </c>
      <c r="H19" s="140">
        <v>727</v>
      </c>
      <c r="I19" s="115">
        <v>7</v>
      </c>
      <c r="J19" s="116">
        <v>0.96286107290233836</v>
      </c>
    </row>
    <row r="20" spans="1:15" s="287" customFormat="1" ht="24.95" customHeight="1" x14ac:dyDescent="0.2">
      <c r="A20" s="193" t="s">
        <v>148</v>
      </c>
      <c r="B20" s="199" t="s">
        <v>149</v>
      </c>
      <c r="C20" s="113">
        <v>7.4530831099195707</v>
      </c>
      <c r="D20" s="115">
        <v>278</v>
      </c>
      <c r="E20" s="114">
        <v>220</v>
      </c>
      <c r="F20" s="114">
        <v>260</v>
      </c>
      <c r="G20" s="114">
        <v>235</v>
      </c>
      <c r="H20" s="140">
        <v>400</v>
      </c>
      <c r="I20" s="115">
        <v>-122</v>
      </c>
      <c r="J20" s="116">
        <v>-30.5</v>
      </c>
      <c r="K20" s="110"/>
      <c r="L20" s="110"/>
      <c r="M20" s="110"/>
      <c r="N20" s="110"/>
      <c r="O20" s="110"/>
    </row>
    <row r="21" spans="1:15" s="110" customFormat="1" ht="24.95" customHeight="1" x14ac:dyDescent="0.2">
      <c r="A21" s="201" t="s">
        <v>150</v>
      </c>
      <c r="B21" s="202" t="s">
        <v>151</v>
      </c>
      <c r="C21" s="113">
        <v>5.576407506702413</v>
      </c>
      <c r="D21" s="115">
        <v>208</v>
      </c>
      <c r="E21" s="114">
        <v>290</v>
      </c>
      <c r="F21" s="114">
        <v>400</v>
      </c>
      <c r="G21" s="114">
        <v>298</v>
      </c>
      <c r="H21" s="140">
        <v>299</v>
      </c>
      <c r="I21" s="115">
        <v>-91</v>
      </c>
      <c r="J21" s="116">
        <v>-30.434782608695652</v>
      </c>
    </row>
    <row r="22" spans="1:15" s="110" customFormat="1" ht="24.95" customHeight="1" x14ac:dyDescent="0.2">
      <c r="A22" s="201" t="s">
        <v>152</v>
      </c>
      <c r="B22" s="199" t="s">
        <v>153</v>
      </c>
      <c r="C22" s="113">
        <v>2.8418230563002682</v>
      </c>
      <c r="D22" s="115">
        <v>106</v>
      </c>
      <c r="E22" s="114">
        <v>97</v>
      </c>
      <c r="F22" s="114">
        <v>133</v>
      </c>
      <c r="G22" s="114">
        <v>96</v>
      </c>
      <c r="H22" s="140">
        <v>116</v>
      </c>
      <c r="I22" s="115">
        <v>-10</v>
      </c>
      <c r="J22" s="116">
        <v>-8.6206896551724146</v>
      </c>
    </row>
    <row r="23" spans="1:15" s="110" customFormat="1" ht="24.95" customHeight="1" x14ac:dyDescent="0.2">
      <c r="A23" s="193" t="s">
        <v>154</v>
      </c>
      <c r="B23" s="199" t="s">
        <v>155</v>
      </c>
      <c r="C23" s="113">
        <v>0.64343163538873993</v>
      </c>
      <c r="D23" s="115">
        <v>24</v>
      </c>
      <c r="E23" s="114">
        <v>15</v>
      </c>
      <c r="F23" s="114">
        <v>19</v>
      </c>
      <c r="G23" s="114">
        <v>9</v>
      </c>
      <c r="H23" s="140">
        <v>26</v>
      </c>
      <c r="I23" s="115">
        <v>-2</v>
      </c>
      <c r="J23" s="116">
        <v>-7.6923076923076925</v>
      </c>
    </row>
    <row r="24" spans="1:15" s="110" customFormat="1" ht="24.95" customHeight="1" x14ac:dyDescent="0.2">
      <c r="A24" s="193" t="s">
        <v>156</v>
      </c>
      <c r="B24" s="199" t="s">
        <v>221</v>
      </c>
      <c r="C24" s="113">
        <v>8.6058981233243976</v>
      </c>
      <c r="D24" s="115">
        <v>321</v>
      </c>
      <c r="E24" s="114">
        <v>289</v>
      </c>
      <c r="F24" s="114">
        <v>449</v>
      </c>
      <c r="G24" s="114">
        <v>327</v>
      </c>
      <c r="H24" s="140">
        <v>428</v>
      </c>
      <c r="I24" s="115">
        <v>-107</v>
      </c>
      <c r="J24" s="116">
        <v>-25</v>
      </c>
    </row>
    <row r="25" spans="1:15" s="110" customFormat="1" ht="24.95" customHeight="1" x14ac:dyDescent="0.2">
      <c r="A25" s="193" t="s">
        <v>222</v>
      </c>
      <c r="B25" s="204" t="s">
        <v>159</v>
      </c>
      <c r="C25" s="113">
        <v>6.5415549597855227</v>
      </c>
      <c r="D25" s="115">
        <v>244</v>
      </c>
      <c r="E25" s="114">
        <v>198</v>
      </c>
      <c r="F25" s="114">
        <v>251</v>
      </c>
      <c r="G25" s="114">
        <v>259</v>
      </c>
      <c r="H25" s="140">
        <v>653</v>
      </c>
      <c r="I25" s="115">
        <v>-409</v>
      </c>
      <c r="J25" s="116">
        <v>-62.633996937212864</v>
      </c>
    </row>
    <row r="26" spans="1:15" s="110" customFormat="1" ht="24.95" customHeight="1" x14ac:dyDescent="0.2">
      <c r="A26" s="201">
        <v>782.78300000000002</v>
      </c>
      <c r="B26" s="203" t="s">
        <v>160</v>
      </c>
      <c r="C26" s="113">
        <v>5.1742627345844507</v>
      </c>
      <c r="D26" s="115">
        <v>193</v>
      </c>
      <c r="E26" s="114">
        <v>161</v>
      </c>
      <c r="F26" s="114">
        <v>187</v>
      </c>
      <c r="G26" s="114">
        <v>256</v>
      </c>
      <c r="H26" s="140">
        <v>238</v>
      </c>
      <c r="I26" s="115">
        <v>-45</v>
      </c>
      <c r="J26" s="116">
        <v>-18.907563025210084</v>
      </c>
    </row>
    <row r="27" spans="1:15" s="110" customFormat="1" ht="24.95" customHeight="1" x14ac:dyDescent="0.2">
      <c r="A27" s="193" t="s">
        <v>161</v>
      </c>
      <c r="B27" s="199" t="s">
        <v>162</v>
      </c>
      <c r="C27" s="113">
        <v>3.6997319034852545</v>
      </c>
      <c r="D27" s="115">
        <v>138</v>
      </c>
      <c r="E27" s="114">
        <v>125</v>
      </c>
      <c r="F27" s="114">
        <v>207</v>
      </c>
      <c r="G27" s="114">
        <v>92</v>
      </c>
      <c r="H27" s="140">
        <v>89</v>
      </c>
      <c r="I27" s="115">
        <v>49</v>
      </c>
      <c r="J27" s="116">
        <v>55.056179775280896</v>
      </c>
    </row>
    <row r="28" spans="1:15" s="110" customFormat="1" ht="24.95" customHeight="1" x14ac:dyDescent="0.2">
      <c r="A28" s="193" t="s">
        <v>163</v>
      </c>
      <c r="B28" s="199" t="s">
        <v>164</v>
      </c>
      <c r="C28" s="113">
        <v>1.9034852546916889</v>
      </c>
      <c r="D28" s="115">
        <v>71</v>
      </c>
      <c r="E28" s="114">
        <v>56</v>
      </c>
      <c r="F28" s="114">
        <v>154</v>
      </c>
      <c r="G28" s="114">
        <v>43</v>
      </c>
      <c r="H28" s="140">
        <v>89</v>
      </c>
      <c r="I28" s="115">
        <v>-18</v>
      </c>
      <c r="J28" s="116">
        <v>-20.224719101123597</v>
      </c>
    </row>
    <row r="29" spans="1:15" s="110" customFormat="1" ht="24.95" customHeight="1" x14ac:dyDescent="0.2">
      <c r="A29" s="193">
        <v>86</v>
      </c>
      <c r="B29" s="199" t="s">
        <v>165</v>
      </c>
      <c r="C29" s="113">
        <v>8.4986595174262742</v>
      </c>
      <c r="D29" s="115">
        <v>317</v>
      </c>
      <c r="E29" s="114">
        <v>283</v>
      </c>
      <c r="F29" s="114">
        <v>431</v>
      </c>
      <c r="G29" s="114">
        <v>244</v>
      </c>
      <c r="H29" s="140">
        <v>309</v>
      </c>
      <c r="I29" s="115">
        <v>8</v>
      </c>
      <c r="J29" s="116">
        <v>2.5889967637540452</v>
      </c>
    </row>
    <row r="30" spans="1:15" s="110" customFormat="1" ht="24.95" customHeight="1" x14ac:dyDescent="0.2">
      <c r="A30" s="193">
        <v>87.88</v>
      </c>
      <c r="B30" s="204" t="s">
        <v>166</v>
      </c>
      <c r="C30" s="113">
        <v>4.7453083109919572</v>
      </c>
      <c r="D30" s="115">
        <v>177</v>
      </c>
      <c r="E30" s="114">
        <v>191</v>
      </c>
      <c r="F30" s="114">
        <v>353</v>
      </c>
      <c r="G30" s="114">
        <v>163</v>
      </c>
      <c r="H30" s="140">
        <v>174</v>
      </c>
      <c r="I30" s="115">
        <v>3</v>
      </c>
      <c r="J30" s="116">
        <v>1.7241379310344827</v>
      </c>
    </row>
    <row r="31" spans="1:15" s="110" customFormat="1" ht="24.95" customHeight="1" x14ac:dyDescent="0.2">
      <c r="A31" s="193" t="s">
        <v>167</v>
      </c>
      <c r="B31" s="199" t="s">
        <v>168</v>
      </c>
      <c r="C31" s="113">
        <v>3.6729222520107236</v>
      </c>
      <c r="D31" s="115">
        <v>137</v>
      </c>
      <c r="E31" s="114">
        <v>142</v>
      </c>
      <c r="F31" s="114">
        <v>221</v>
      </c>
      <c r="G31" s="114">
        <v>155</v>
      </c>
      <c r="H31" s="140">
        <v>141</v>
      </c>
      <c r="I31" s="115">
        <v>-4</v>
      </c>
      <c r="J31" s="116">
        <v>-2.8368794326241136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2.0107238605898123</v>
      </c>
      <c r="D34" s="115">
        <v>75</v>
      </c>
      <c r="E34" s="114">
        <v>30</v>
      </c>
      <c r="F34" s="114">
        <v>75</v>
      </c>
      <c r="G34" s="114">
        <v>93</v>
      </c>
      <c r="H34" s="140">
        <v>85</v>
      </c>
      <c r="I34" s="115">
        <v>-10</v>
      </c>
      <c r="J34" s="116">
        <v>-11.764705882352942</v>
      </c>
    </row>
    <row r="35" spans="1:10" s="110" customFormat="1" ht="24.95" customHeight="1" x14ac:dyDescent="0.2">
      <c r="A35" s="292" t="s">
        <v>171</v>
      </c>
      <c r="B35" s="293" t="s">
        <v>172</v>
      </c>
      <c r="C35" s="113">
        <v>18.954423592493299</v>
      </c>
      <c r="D35" s="115">
        <v>707</v>
      </c>
      <c r="E35" s="114">
        <v>420</v>
      </c>
      <c r="F35" s="114">
        <v>796</v>
      </c>
      <c r="G35" s="114">
        <v>526</v>
      </c>
      <c r="H35" s="140">
        <v>788</v>
      </c>
      <c r="I35" s="115">
        <v>-81</v>
      </c>
      <c r="J35" s="116">
        <v>-10.279187817258883</v>
      </c>
    </row>
    <row r="36" spans="1:10" s="110" customFormat="1" ht="24.95" customHeight="1" x14ac:dyDescent="0.2">
      <c r="A36" s="294" t="s">
        <v>173</v>
      </c>
      <c r="B36" s="295" t="s">
        <v>174</v>
      </c>
      <c r="C36" s="125">
        <v>79.034852546916895</v>
      </c>
      <c r="D36" s="143">
        <v>2948</v>
      </c>
      <c r="E36" s="144">
        <v>3090</v>
      </c>
      <c r="F36" s="144">
        <v>3979</v>
      </c>
      <c r="G36" s="144">
        <v>2763</v>
      </c>
      <c r="H36" s="145">
        <v>3689</v>
      </c>
      <c r="I36" s="143">
        <v>-741</v>
      </c>
      <c r="J36" s="146">
        <v>-20.086744375169424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3730</v>
      </c>
      <c r="F11" s="264">
        <v>3540</v>
      </c>
      <c r="G11" s="264">
        <v>4850</v>
      </c>
      <c r="H11" s="264">
        <v>3382</v>
      </c>
      <c r="I11" s="265">
        <v>4562</v>
      </c>
      <c r="J11" s="263">
        <v>-832</v>
      </c>
      <c r="K11" s="266">
        <v>-18.237615081104778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25.79088471849866</v>
      </c>
      <c r="E13" s="115">
        <v>962</v>
      </c>
      <c r="F13" s="114">
        <v>1056</v>
      </c>
      <c r="G13" s="114">
        <v>1085</v>
      </c>
      <c r="H13" s="114">
        <v>1092</v>
      </c>
      <c r="I13" s="140">
        <v>1081</v>
      </c>
      <c r="J13" s="115">
        <v>-119</v>
      </c>
      <c r="K13" s="116">
        <v>-11.008325624421831</v>
      </c>
    </row>
    <row r="14" spans="1:15" ht="15.95" customHeight="1" x14ac:dyDescent="0.2">
      <c r="A14" s="306" t="s">
        <v>230</v>
      </c>
      <c r="B14" s="307"/>
      <c r="C14" s="308"/>
      <c r="D14" s="113">
        <v>54.691689008042893</v>
      </c>
      <c r="E14" s="115">
        <v>2040</v>
      </c>
      <c r="F14" s="114">
        <v>1870</v>
      </c>
      <c r="G14" s="114">
        <v>2928</v>
      </c>
      <c r="H14" s="114">
        <v>1751</v>
      </c>
      <c r="I14" s="140">
        <v>2678</v>
      </c>
      <c r="J14" s="115">
        <v>-638</v>
      </c>
      <c r="K14" s="116">
        <v>-23.823749066467514</v>
      </c>
    </row>
    <row r="15" spans="1:15" ht="15.95" customHeight="1" x14ac:dyDescent="0.2">
      <c r="A15" s="306" t="s">
        <v>231</v>
      </c>
      <c r="B15" s="307"/>
      <c r="C15" s="308"/>
      <c r="D15" s="113">
        <v>9.4369973190348517</v>
      </c>
      <c r="E15" s="115">
        <v>352</v>
      </c>
      <c r="F15" s="114">
        <v>306</v>
      </c>
      <c r="G15" s="114">
        <v>430</v>
      </c>
      <c r="H15" s="114">
        <v>272</v>
      </c>
      <c r="I15" s="140">
        <v>395</v>
      </c>
      <c r="J15" s="115">
        <v>-43</v>
      </c>
      <c r="K15" s="116">
        <v>-10.886075949367088</v>
      </c>
    </row>
    <row r="16" spans="1:15" ht="15.95" customHeight="1" x14ac:dyDescent="0.2">
      <c r="A16" s="306" t="s">
        <v>232</v>
      </c>
      <c r="B16" s="307"/>
      <c r="C16" s="308"/>
      <c r="D16" s="113">
        <v>10.053619302949061</v>
      </c>
      <c r="E16" s="115">
        <v>375</v>
      </c>
      <c r="F16" s="114">
        <v>308</v>
      </c>
      <c r="G16" s="114">
        <v>407</v>
      </c>
      <c r="H16" s="114">
        <v>267</v>
      </c>
      <c r="I16" s="140">
        <v>407</v>
      </c>
      <c r="J16" s="115">
        <v>-32</v>
      </c>
      <c r="K16" s="116">
        <v>-7.8624078624078626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1.7158176943699732</v>
      </c>
      <c r="E18" s="115">
        <v>64</v>
      </c>
      <c r="F18" s="114">
        <v>26</v>
      </c>
      <c r="G18" s="114">
        <v>70</v>
      </c>
      <c r="H18" s="114">
        <v>86</v>
      </c>
      <c r="I18" s="140">
        <v>68</v>
      </c>
      <c r="J18" s="115">
        <v>-4</v>
      </c>
      <c r="K18" s="116">
        <v>-5.882352941176471</v>
      </c>
    </row>
    <row r="19" spans="1:11" ht="14.1" customHeight="1" x14ac:dyDescent="0.2">
      <c r="A19" s="306" t="s">
        <v>235</v>
      </c>
      <c r="B19" s="307" t="s">
        <v>236</v>
      </c>
      <c r="C19" s="308"/>
      <c r="D19" s="113">
        <v>1.6353887399463807</v>
      </c>
      <c r="E19" s="115">
        <v>61</v>
      </c>
      <c r="F19" s="114">
        <v>23</v>
      </c>
      <c r="G19" s="114">
        <v>67</v>
      </c>
      <c r="H19" s="114">
        <v>84</v>
      </c>
      <c r="I19" s="140">
        <v>65</v>
      </c>
      <c r="J19" s="115">
        <v>-4</v>
      </c>
      <c r="K19" s="116">
        <v>-6.1538461538461542</v>
      </c>
    </row>
    <row r="20" spans="1:11" ht="14.1" customHeight="1" x14ac:dyDescent="0.2">
      <c r="A20" s="306">
        <v>12</v>
      </c>
      <c r="B20" s="307" t="s">
        <v>237</v>
      </c>
      <c r="C20" s="308"/>
      <c r="D20" s="113">
        <v>1.9302949061662198</v>
      </c>
      <c r="E20" s="115">
        <v>72</v>
      </c>
      <c r="F20" s="114">
        <v>34</v>
      </c>
      <c r="G20" s="114">
        <v>44</v>
      </c>
      <c r="H20" s="114">
        <v>59</v>
      </c>
      <c r="I20" s="140">
        <v>54</v>
      </c>
      <c r="J20" s="115">
        <v>18</v>
      </c>
      <c r="K20" s="116">
        <v>33.333333333333336</v>
      </c>
    </row>
    <row r="21" spans="1:11" ht="14.1" customHeight="1" x14ac:dyDescent="0.2">
      <c r="A21" s="306">
        <v>21</v>
      </c>
      <c r="B21" s="307" t="s">
        <v>238</v>
      </c>
      <c r="C21" s="308"/>
      <c r="D21" s="113">
        <v>0.61662198391420908</v>
      </c>
      <c r="E21" s="115">
        <v>23</v>
      </c>
      <c r="F21" s="114">
        <v>14</v>
      </c>
      <c r="G21" s="114">
        <v>8</v>
      </c>
      <c r="H21" s="114">
        <v>5</v>
      </c>
      <c r="I21" s="140">
        <v>12</v>
      </c>
      <c r="J21" s="115">
        <v>11</v>
      </c>
      <c r="K21" s="116">
        <v>91.666666666666671</v>
      </c>
    </row>
    <row r="22" spans="1:11" ht="14.1" customHeight="1" x14ac:dyDescent="0.2">
      <c r="A22" s="306">
        <v>22</v>
      </c>
      <c r="B22" s="307" t="s">
        <v>239</v>
      </c>
      <c r="C22" s="308"/>
      <c r="D22" s="113">
        <v>1.3672922252010724</v>
      </c>
      <c r="E22" s="115">
        <v>51</v>
      </c>
      <c r="F22" s="114">
        <v>48</v>
      </c>
      <c r="G22" s="114">
        <v>80</v>
      </c>
      <c r="H22" s="114">
        <v>58</v>
      </c>
      <c r="I22" s="140">
        <v>135</v>
      </c>
      <c r="J22" s="115">
        <v>-84</v>
      </c>
      <c r="K22" s="116">
        <v>-62.222222222222221</v>
      </c>
    </row>
    <row r="23" spans="1:11" ht="14.1" customHeight="1" x14ac:dyDescent="0.2">
      <c r="A23" s="306">
        <v>23</v>
      </c>
      <c r="B23" s="307" t="s">
        <v>240</v>
      </c>
      <c r="C23" s="308"/>
      <c r="D23" s="113">
        <v>0.40214477211796246</v>
      </c>
      <c r="E23" s="115">
        <v>15</v>
      </c>
      <c r="F23" s="114">
        <v>15</v>
      </c>
      <c r="G23" s="114">
        <v>55</v>
      </c>
      <c r="H23" s="114">
        <v>42</v>
      </c>
      <c r="I23" s="140">
        <v>42</v>
      </c>
      <c r="J23" s="115">
        <v>-27</v>
      </c>
      <c r="K23" s="116">
        <v>-64.285714285714292</v>
      </c>
    </row>
    <row r="24" spans="1:11" ht="14.1" customHeight="1" x14ac:dyDescent="0.2">
      <c r="A24" s="306">
        <v>24</v>
      </c>
      <c r="B24" s="307" t="s">
        <v>241</v>
      </c>
      <c r="C24" s="308"/>
      <c r="D24" s="113">
        <v>1.7694369973190349</v>
      </c>
      <c r="E24" s="115">
        <v>66</v>
      </c>
      <c r="F24" s="114">
        <v>30</v>
      </c>
      <c r="G24" s="114">
        <v>59</v>
      </c>
      <c r="H24" s="114">
        <v>32</v>
      </c>
      <c r="I24" s="140">
        <v>54</v>
      </c>
      <c r="J24" s="115">
        <v>12</v>
      </c>
      <c r="K24" s="116">
        <v>22.222222222222221</v>
      </c>
    </row>
    <row r="25" spans="1:11" ht="14.1" customHeight="1" x14ac:dyDescent="0.2">
      <c r="A25" s="306">
        <v>25</v>
      </c>
      <c r="B25" s="307" t="s">
        <v>242</v>
      </c>
      <c r="C25" s="308"/>
      <c r="D25" s="113">
        <v>4.2895442359249332</v>
      </c>
      <c r="E25" s="115">
        <v>160</v>
      </c>
      <c r="F25" s="114">
        <v>124</v>
      </c>
      <c r="G25" s="114">
        <v>187</v>
      </c>
      <c r="H25" s="114">
        <v>109</v>
      </c>
      <c r="I25" s="140">
        <v>128</v>
      </c>
      <c r="J25" s="115">
        <v>32</v>
      </c>
      <c r="K25" s="116">
        <v>25</v>
      </c>
    </row>
    <row r="26" spans="1:11" ht="14.1" customHeight="1" x14ac:dyDescent="0.2">
      <c r="A26" s="306">
        <v>26</v>
      </c>
      <c r="B26" s="307" t="s">
        <v>243</v>
      </c>
      <c r="C26" s="308"/>
      <c r="D26" s="113">
        <v>2.3592493297587129</v>
      </c>
      <c r="E26" s="115">
        <v>88</v>
      </c>
      <c r="F26" s="114">
        <v>38</v>
      </c>
      <c r="G26" s="114">
        <v>101</v>
      </c>
      <c r="H26" s="114">
        <v>46</v>
      </c>
      <c r="I26" s="140">
        <v>89</v>
      </c>
      <c r="J26" s="115">
        <v>-1</v>
      </c>
      <c r="K26" s="116">
        <v>-1.1235955056179776</v>
      </c>
    </row>
    <row r="27" spans="1:11" ht="14.1" customHeight="1" x14ac:dyDescent="0.2">
      <c r="A27" s="306">
        <v>27</v>
      </c>
      <c r="B27" s="307" t="s">
        <v>244</v>
      </c>
      <c r="C27" s="308"/>
      <c r="D27" s="113">
        <v>0.99195710455764075</v>
      </c>
      <c r="E27" s="115">
        <v>37</v>
      </c>
      <c r="F27" s="114">
        <v>34</v>
      </c>
      <c r="G27" s="114">
        <v>47</v>
      </c>
      <c r="H27" s="114">
        <v>30</v>
      </c>
      <c r="I27" s="140">
        <v>54</v>
      </c>
      <c r="J27" s="115">
        <v>-17</v>
      </c>
      <c r="K27" s="116">
        <v>-31.481481481481481</v>
      </c>
    </row>
    <row r="28" spans="1:11" ht="14.1" customHeight="1" x14ac:dyDescent="0.2">
      <c r="A28" s="306">
        <v>28</v>
      </c>
      <c r="B28" s="307" t="s">
        <v>245</v>
      </c>
      <c r="C28" s="308"/>
      <c r="D28" s="113">
        <v>0.1876675603217158</v>
      </c>
      <c r="E28" s="115">
        <v>7</v>
      </c>
      <c r="F28" s="114" t="s">
        <v>513</v>
      </c>
      <c r="G28" s="114">
        <v>10</v>
      </c>
      <c r="H28" s="114">
        <v>8</v>
      </c>
      <c r="I28" s="140" t="s">
        <v>513</v>
      </c>
      <c r="J28" s="115" t="s">
        <v>513</v>
      </c>
      <c r="K28" s="116" t="s">
        <v>513</v>
      </c>
    </row>
    <row r="29" spans="1:11" ht="14.1" customHeight="1" x14ac:dyDescent="0.2">
      <c r="A29" s="306">
        <v>29</v>
      </c>
      <c r="B29" s="307" t="s">
        <v>246</v>
      </c>
      <c r="C29" s="308"/>
      <c r="D29" s="113">
        <v>3.967828418230563</v>
      </c>
      <c r="E29" s="115">
        <v>148</v>
      </c>
      <c r="F29" s="114">
        <v>159</v>
      </c>
      <c r="G29" s="114">
        <v>204</v>
      </c>
      <c r="H29" s="114">
        <v>184</v>
      </c>
      <c r="I29" s="140">
        <v>215</v>
      </c>
      <c r="J29" s="115">
        <v>-67</v>
      </c>
      <c r="K29" s="116">
        <v>-31.162790697674417</v>
      </c>
    </row>
    <row r="30" spans="1:11" ht="14.1" customHeight="1" x14ac:dyDescent="0.2">
      <c r="A30" s="306" t="s">
        <v>247</v>
      </c>
      <c r="B30" s="307" t="s">
        <v>248</v>
      </c>
      <c r="C30" s="308"/>
      <c r="D30" s="113">
        <v>1.7426273458445041</v>
      </c>
      <c r="E30" s="115">
        <v>65</v>
      </c>
      <c r="F30" s="114" t="s">
        <v>513</v>
      </c>
      <c r="G30" s="114">
        <v>75</v>
      </c>
      <c r="H30" s="114" t="s">
        <v>513</v>
      </c>
      <c r="I30" s="140">
        <v>77</v>
      </c>
      <c r="J30" s="115">
        <v>-12</v>
      </c>
      <c r="K30" s="116">
        <v>-15.584415584415584</v>
      </c>
    </row>
    <row r="31" spans="1:11" ht="14.1" customHeight="1" x14ac:dyDescent="0.2">
      <c r="A31" s="306" t="s">
        <v>249</v>
      </c>
      <c r="B31" s="307" t="s">
        <v>250</v>
      </c>
      <c r="C31" s="308"/>
      <c r="D31" s="113">
        <v>2.2252010723860591</v>
      </c>
      <c r="E31" s="115">
        <v>83</v>
      </c>
      <c r="F31" s="114">
        <v>90</v>
      </c>
      <c r="G31" s="114">
        <v>129</v>
      </c>
      <c r="H31" s="114">
        <v>123</v>
      </c>
      <c r="I31" s="140">
        <v>138</v>
      </c>
      <c r="J31" s="115">
        <v>-55</v>
      </c>
      <c r="K31" s="116">
        <v>-39.855072463768117</v>
      </c>
    </row>
    <row r="32" spans="1:11" ht="14.1" customHeight="1" x14ac:dyDescent="0.2">
      <c r="A32" s="306">
        <v>31</v>
      </c>
      <c r="B32" s="307" t="s">
        <v>251</v>
      </c>
      <c r="C32" s="308"/>
      <c r="D32" s="113">
        <v>0.80428954423592491</v>
      </c>
      <c r="E32" s="115">
        <v>30</v>
      </c>
      <c r="F32" s="114">
        <v>23</v>
      </c>
      <c r="G32" s="114">
        <v>26</v>
      </c>
      <c r="H32" s="114">
        <v>22</v>
      </c>
      <c r="I32" s="140">
        <v>44</v>
      </c>
      <c r="J32" s="115">
        <v>-14</v>
      </c>
      <c r="K32" s="116">
        <v>-31.818181818181817</v>
      </c>
    </row>
    <row r="33" spans="1:11" ht="14.1" customHeight="1" x14ac:dyDescent="0.2">
      <c r="A33" s="306">
        <v>32</v>
      </c>
      <c r="B33" s="307" t="s">
        <v>252</v>
      </c>
      <c r="C33" s="308"/>
      <c r="D33" s="113">
        <v>2.9222520107238608</v>
      </c>
      <c r="E33" s="115">
        <v>109</v>
      </c>
      <c r="F33" s="114">
        <v>60</v>
      </c>
      <c r="G33" s="114">
        <v>115</v>
      </c>
      <c r="H33" s="114">
        <v>108</v>
      </c>
      <c r="I33" s="140">
        <v>105</v>
      </c>
      <c r="J33" s="115">
        <v>4</v>
      </c>
      <c r="K33" s="116">
        <v>3.8095238095238093</v>
      </c>
    </row>
    <row r="34" spans="1:11" ht="14.1" customHeight="1" x14ac:dyDescent="0.2">
      <c r="A34" s="306">
        <v>33</v>
      </c>
      <c r="B34" s="307" t="s">
        <v>253</v>
      </c>
      <c r="C34" s="308"/>
      <c r="D34" s="113">
        <v>2.8418230563002682</v>
      </c>
      <c r="E34" s="115">
        <v>106</v>
      </c>
      <c r="F34" s="114">
        <v>69</v>
      </c>
      <c r="G34" s="114">
        <v>98</v>
      </c>
      <c r="H34" s="114">
        <v>99</v>
      </c>
      <c r="I34" s="140">
        <v>116</v>
      </c>
      <c r="J34" s="115">
        <v>-10</v>
      </c>
      <c r="K34" s="116">
        <v>-8.6206896551724146</v>
      </c>
    </row>
    <row r="35" spans="1:11" ht="14.1" customHeight="1" x14ac:dyDescent="0.2">
      <c r="A35" s="306">
        <v>34</v>
      </c>
      <c r="B35" s="307" t="s">
        <v>254</v>
      </c>
      <c r="C35" s="308"/>
      <c r="D35" s="113">
        <v>1.7962466487935658</v>
      </c>
      <c r="E35" s="115">
        <v>67</v>
      </c>
      <c r="F35" s="114">
        <v>54</v>
      </c>
      <c r="G35" s="114">
        <v>78</v>
      </c>
      <c r="H35" s="114">
        <v>67</v>
      </c>
      <c r="I35" s="140">
        <v>76</v>
      </c>
      <c r="J35" s="115">
        <v>-9</v>
      </c>
      <c r="K35" s="116">
        <v>-11.842105263157896</v>
      </c>
    </row>
    <row r="36" spans="1:11" ht="14.1" customHeight="1" x14ac:dyDescent="0.2">
      <c r="A36" s="306">
        <v>41</v>
      </c>
      <c r="B36" s="307" t="s">
        <v>255</v>
      </c>
      <c r="C36" s="308"/>
      <c r="D36" s="113">
        <v>0.72386058981233248</v>
      </c>
      <c r="E36" s="115">
        <v>27</v>
      </c>
      <c r="F36" s="114">
        <v>37</v>
      </c>
      <c r="G36" s="114">
        <v>43</v>
      </c>
      <c r="H36" s="114">
        <v>27</v>
      </c>
      <c r="I36" s="140">
        <v>29</v>
      </c>
      <c r="J36" s="115">
        <v>-2</v>
      </c>
      <c r="K36" s="116">
        <v>-6.8965517241379306</v>
      </c>
    </row>
    <row r="37" spans="1:11" ht="14.1" customHeight="1" x14ac:dyDescent="0.2">
      <c r="A37" s="306">
        <v>42</v>
      </c>
      <c r="B37" s="307" t="s">
        <v>256</v>
      </c>
      <c r="C37" s="308"/>
      <c r="D37" s="113">
        <v>0.10723860589812333</v>
      </c>
      <c r="E37" s="115">
        <v>4</v>
      </c>
      <c r="F37" s="114" t="s">
        <v>513</v>
      </c>
      <c r="G37" s="114">
        <v>4</v>
      </c>
      <c r="H37" s="114" t="s">
        <v>513</v>
      </c>
      <c r="I37" s="140" t="s">
        <v>513</v>
      </c>
      <c r="J37" s="115" t="s">
        <v>513</v>
      </c>
      <c r="K37" s="116" t="s">
        <v>513</v>
      </c>
    </row>
    <row r="38" spans="1:11" ht="14.1" customHeight="1" x14ac:dyDescent="0.2">
      <c r="A38" s="306">
        <v>43</v>
      </c>
      <c r="B38" s="307" t="s">
        <v>257</v>
      </c>
      <c r="C38" s="308"/>
      <c r="D38" s="113">
        <v>3.1099195710455763</v>
      </c>
      <c r="E38" s="115">
        <v>116</v>
      </c>
      <c r="F38" s="114">
        <v>90</v>
      </c>
      <c r="G38" s="114">
        <v>132</v>
      </c>
      <c r="H38" s="114">
        <v>102</v>
      </c>
      <c r="I38" s="140">
        <v>113</v>
      </c>
      <c r="J38" s="115">
        <v>3</v>
      </c>
      <c r="K38" s="116">
        <v>2.6548672566371683</v>
      </c>
    </row>
    <row r="39" spans="1:11" ht="14.1" customHeight="1" x14ac:dyDescent="0.2">
      <c r="A39" s="306">
        <v>51</v>
      </c>
      <c r="B39" s="307" t="s">
        <v>258</v>
      </c>
      <c r="C39" s="308"/>
      <c r="D39" s="113">
        <v>7.0777479892761397</v>
      </c>
      <c r="E39" s="115">
        <v>264</v>
      </c>
      <c r="F39" s="114">
        <v>503</v>
      </c>
      <c r="G39" s="114">
        <v>284</v>
      </c>
      <c r="H39" s="114">
        <v>279</v>
      </c>
      <c r="I39" s="140">
        <v>333</v>
      </c>
      <c r="J39" s="115">
        <v>-69</v>
      </c>
      <c r="K39" s="116">
        <v>-20.72072072072072</v>
      </c>
    </row>
    <row r="40" spans="1:11" ht="14.1" customHeight="1" x14ac:dyDescent="0.2">
      <c r="A40" s="306" t="s">
        <v>259</v>
      </c>
      <c r="B40" s="307" t="s">
        <v>260</v>
      </c>
      <c r="C40" s="308"/>
      <c r="D40" s="113">
        <v>6.7292225201072382</v>
      </c>
      <c r="E40" s="115">
        <v>251</v>
      </c>
      <c r="F40" s="114">
        <v>490</v>
      </c>
      <c r="G40" s="114">
        <v>272</v>
      </c>
      <c r="H40" s="114">
        <v>266</v>
      </c>
      <c r="I40" s="140">
        <v>317</v>
      </c>
      <c r="J40" s="115">
        <v>-66</v>
      </c>
      <c r="K40" s="116">
        <v>-20.820189274447948</v>
      </c>
    </row>
    <row r="41" spans="1:11" ht="14.1" customHeight="1" x14ac:dyDescent="0.2">
      <c r="A41" s="306"/>
      <c r="B41" s="307" t="s">
        <v>261</v>
      </c>
      <c r="C41" s="308"/>
      <c r="D41" s="113">
        <v>5.6836461126005364</v>
      </c>
      <c r="E41" s="115">
        <v>212</v>
      </c>
      <c r="F41" s="114">
        <v>454</v>
      </c>
      <c r="G41" s="114">
        <v>220</v>
      </c>
      <c r="H41" s="114">
        <v>239</v>
      </c>
      <c r="I41" s="140">
        <v>261</v>
      </c>
      <c r="J41" s="115">
        <v>-49</v>
      </c>
      <c r="K41" s="116">
        <v>-18.773946360153257</v>
      </c>
    </row>
    <row r="42" spans="1:11" ht="14.1" customHeight="1" x14ac:dyDescent="0.2">
      <c r="A42" s="306">
        <v>52</v>
      </c>
      <c r="B42" s="307" t="s">
        <v>262</v>
      </c>
      <c r="C42" s="308"/>
      <c r="D42" s="113">
        <v>6.8632707774798929</v>
      </c>
      <c r="E42" s="115">
        <v>256</v>
      </c>
      <c r="F42" s="114">
        <v>204</v>
      </c>
      <c r="G42" s="114">
        <v>194</v>
      </c>
      <c r="H42" s="114">
        <v>189</v>
      </c>
      <c r="I42" s="140">
        <v>342</v>
      </c>
      <c r="J42" s="115">
        <v>-86</v>
      </c>
      <c r="K42" s="116">
        <v>-25.146198830409357</v>
      </c>
    </row>
    <row r="43" spans="1:11" ht="14.1" customHeight="1" x14ac:dyDescent="0.2">
      <c r="A43" s="306" t="s">
        <v>263</v>
      </c>
      <c r="B43" s="307" t="s">
        <v>264</v>
      </c>
      <c r="C43" s="308"/>
      <c r="D43" s="113">
        <v>6.3806970509383376</v>
      </c>
      <c r="E43" s="115">
        <v>238</v>
      </c>
      <c r="F43" s="114">
        <v>201</v>
      </c>
      <c r="G43" s="114">
        <v>186</v>
      </c>
      <c r="H43" s="114">
        <v>175</v>
      </c>
      <c r="I43" s="140">
        <v>316</v>
      </c>
      <c r="J43" s="115">
        <v>-78</v>
      </c>
      <c r="K43" s="116">
        <v>-24.683544303797468</v>
      </c>
    </row>
    <row r="44" spans="1:11" ht="14.1" customHeight="1" x14ac:dyDescent="0.2">
      <c r="A44" s="306">
        <v>53</v>
      </c>
      <c r="B44" s="307" t="s">
        <v>265</v>
      </c>
      <c r="C44" s="308"/>
      <c r="D44" s="113">
        <v>1.0723860589812333</v>
      </c>
      <c r="E44" s="115">
        <v>40</v>
      </c>
      <c r="F44" s="114">
        <v>27</v>
      </c>
      <c r="G44" s="114">
        <v>52</v>
      </c>
      <c r="H44" s="114">
        <v>88</v>
      </c>
      <c r="I44" s="140">
        <v>432</v>
      </c>
      <c r="J44" s="115">
        <v>-392</v>
      </c>
      <c r="K44" s="116">
        <v>-90.740740740740748</v>
      </c>
    </row>
    <row r="45" spans="1:11" ht="14.1" customHeight="1" x14ac:dyDescent="0.2">
      <c r="A45" s="306" t="s">
        <v>266</v>
      </c>
      <c r="B45" s="307" t="s">
        <v>267</v>
      </c>
      <c r="C45" s="308"/>
      <c r="D45" s="113">
        <v>1.0187667560321716</v>
      </c>
      <c r="E45" s="115">
        <v>38</v>
      </c>
      <c r="F45" s="114">
        <v>27</v>
      </c>
      <c r="G45" s="114">
        <v>50</v>
      </c>
      <c r="H45" s="114">
        <v>87</v>
      </c>
      <c r="I45" s="140">
        <v>432</v>
      </c>
      <c r="J45" s="115">
        <v>-394</v>
      </c>
      <c r="K45" s="116">
        <v>-91.203703703703709</v>
      </c>
    </row>
    <row r="46" spans="1:11" ht="14.1" customHeight="1" x14ac:dyDescent="0.2">
      <c r="A46" s="306">
        <v>54</v>
      </c>
      <c r="B46" s="307" t="s">
        <v>268</v>
      </c>
      <c r="C46" s="308"/>
      <c r="D46" s="113">
        <v>3.2975871313672922</v>
      </c>
      <c r="E46" s="115">
        <v>123</v>
      </c>
      <c r="F46" s="114">
        <v>138</v>
      </c>
      <c r="G46" s="114">
        <v>164</v>
      </c>
      <c r="H46" s="114">
        <v>121</v>
      </c>
      <c r="I46" s="140">
        <v>135</v>
      </c>
      <c r="J46" s="115">
        <v>-12</v>
      </c>
      <c r="K46" s="116">
        <v>-8.8888888888888893</v>
      </c>
    </row>
    <row r="47" spans="1:11" ht="14.1" customHeight="1" x14ac:dyDescent="0.2">
      <c r="A47" s="306">
        <v>61</v>
      </c>
      <c r="B47" s="307" t="s">
        <v>269</v>
      </c>
      <c r="C47" s="308"/>
      <c r="D47" s="113">
        <v>2.8686327077747991</v>
      </c>
      <c r="E47" s="115">
        <v>107</v>
      </c>
      <c r="F47" s="114">
        <v>56</v>
      </c>
      <c r="G47" s="114">
        <v>101</v>
      </c>
      <c r="H47" s="114">
        <v>74</v>
      </c>
      <c r="I47" s="140">
        <v>116</v>
      </c>
      <c r="J47" s="115">
        <v>-9</v>
      </c>
      <c r="K47" s="116">
        <v>-7.7586206896551726</v>
      </c>
    </row>
    <row r="48" spans="1:11" ht="14.1" customHeight="1" x14ac:dyDescent="0.2">
      <c r="A48" s="306">
        <v>62</v>
      </c>
      <c r="B48" s="307" t="s">
        <v>270</v>
      </c>
      <c r="C48" s="308"/>
      <c r="D48" s="113">
        <v>9.9463806970509392</v>
      </c>
      <c r="E48" s="115">
        <v>371</v>
      </c>
      <c r="F48" s="114">
        <v>377</v>
      </c>
      <c r="G48" s="114">
        <v>533</v>
      </c>
      <c r="H48" s="114">
        <v>317</v>
      </c>
      <c r="I48" s="140">
        <v>358</v>
      </c>
      <c r="J48" s="115">
        <v>13</v>
      </c>
      <c r="K48" s="116">
        <v>3.6312849162011172</v>
      </c>
    </row>
    <row r="49" spans="1:11" ht="14.1" customHeight="1" x14ac:dyDescent="0.2">
      <c r="A49" s="306">
        <v>63</v>
      </c>
      <c r="B49" s="307" t="s">
        <v>271</v>
      </c>
      <c r="C49" s="308"/>
      <c r="D49" s="113">
        <v>3.9410187667560321</v>
      </c>
      <c r="E49" s="115">
        <v>147</v>
      </c>
      <c r="F49" s="114">
        <v>177</v>
      </c>
      <c r="G49" s="114">
        <v>203</v>
      </c>
      <c r="H49" s="114">
        <v>208</v>
      </c>
      <c r="I49" s="140">
        <v>200</v>
      </c>
      <c r="J49" s="115">
        <v>-53</v>
      </c>
      <c r="K49" s="116">
        <v>-26.5</v>
      </c>
    </row>
    <row r="50" spans="1:11" ht="14.1" customHeight="1" x14ac:dyDescent="0.2">
      <c r="A50" s="306" t="s">
        <v>272</v>
      </c>
      <c r="B50" s="307" t="s">
        <v>273</v>
      </c>
      <c r="C50" s="308"/>
      <c r="D50" s="113">
        <v>0.34852546916890081</v>
      </c>
      <c r="E50" s="115">
        <v>13</v>
      </c>
      <c r="F50" s="114">
        <v>9</v>
      </c>
      <c r="G50" s="114">
        <v>38</v>
      </c>
      <c r="H50" s="114">
        <v>21</v>
      </c>
      <c r="I50" s="140">
        <v>20</v>
      </c>
      <c r="J50" s="115">
        <v>-7</v>
      </c>
      <c r="K50" s="116">
        <v>-35</v>
      </c>
    </row>
    <row r="51" spans="1:11" ht="14.1" customHeight="1" x14ac:dyDescent="0.2">
      <c r="A51" s="306" t="s">
        <v>274</v>
      </c>
      <c r="B51" s="307" t="s">
        <v>275</v>
      </c>
      <c r="C51" s="308"/>
      <c r="D51" s="113">
        <v>3.4852546916890081</v>
      </c>
      <c r="E51" s="115">
        <v>130</v>
      </c>
      <c r="F51" s="114">
        <v>161</v>
      </c>
      <c r="G51" s="114">
        <v>160</v>
      </c>
      <c r="H51" s="114">
        <v>180</v>
      </c>
      <c r="I51" s="140">
        <v>173</v>
      </c>
      <c r="J51" s="115">
        <v>-43</v>
      </c>
      <c r="K51" s="116">
        <v>-24.855491329479769</v>
      </c>
    </row>
    <row r="52" spans="1:11" ht="14.1" customHeight="1" x14ac:dyDescent="0.2">
      <c r="A52" s="306">
        <v>71</v>
      </c>
      <c r="B52" s="307" t="s">
        <v>276</v>
      </c>
      <c r="C52" s="308"/>
      <c r="D52" s="113">
        <v>10.428954423592494</v>
      </c>
      <c r="E52" s="115">
        <v>389</v>
      </c>
      <c r="F52" s="114">
        <v>323</v>
      </c>
      <c r="G52" s="114">
        <v>494</v>
      </c>
      <c r="H52" s="114">
        <v>337</v>
      </c>
      <c r="I52" s="140">
        <v>455</v>
      </c>
      <c r="J52" s="115">
        <v>-66</v>
      </c>
      <c r="K52" s="116">
        <v>-14.505494505494505</v>
      </c>
    </row>
    <row r="53" spans="1:11" ht="14.1" customHeight="1" x14ac:dyDescent="0.2">
      <c r="A53" s="306" t="s">
        <v>277</v>
      </c>
      <c r="B53" s="307" t="s">
        <v>278</v>
      </c>
      <c r="C53" s="308"/>
      <c r="D53" s="113">
        <v>3.3243967828418231</v>
      </c>
      <c r="E53" s="115">
        <v>124</v>
      </c>
      <c r="F53" s="114">
        <v>116</v>
      </c>
      <c r="G53" s="114">
        <v>172</v>
      </c>
      <c r="H53" s="114">
        <v>124</v>
      </c>
      <c r="I53" s="140">
        <v>145</v>
      </c>
      <c r="J53" s="115">
        <v>-21</v>
      </c>
      <c r="K53" s="116">
        <v>-14.482758620689655</v>
      </c>
    </row>
    <row r="54" spans="1:11" ht="14.1" customHeight="1" x14ac:dyDescent="0.2">
      <c r="A54" s="306" t="s">
        <v>279</v>
      </c>
      <c r="B54" s="307" t="s">
        <v>280</v>
      </c>
      <c r="C54" s="308"/>
      <c r="D54" s="113">
        <v>5.7908847184986598</v>
      </c>
      <c r="E54" s="115">
        <v>216</v>
      </c>
      <c r="F54" s="114">
        <v>174</v>
      </c>
      <c r="G54" s="114">
        <v>295</v>
      </c>
      <c r="H54" s="114">
        <v>189</v>
      </c>
      <c r="I54" s="140">
        <v>274</v>
      </c>
      <c r="J54" s="115">
        <v>-58</v>
      </c>
      <c r="K54" s="116">
        <v>-21.167883211678831</v>
      </c>
    </row>
    <row r="55" spans="1:11" ht="14.1" customHeight="1" x14ac:dyDescent="0.2">
      <c r="A55" s="306">
        <v>72</v>
      </c>
      <c r="B55" s="307" t="s">
        <v>281</v>
      </c>
      <c r="C55" s="308"/>
      <c r="D55" s="113">
        <v>1.5013404825737264</v>
      </c>
      <c r="E55" s="115">
        <v>56</v>
      </c>
      <c r="F55" s="114">
        <v>50</v>
      </c>
      <c r="G55" s="114">
        <v>71</v>
      </c>
      <c r="H55" s="114">
        <v>44</v>
      </c>
      <c r="I55" s="140">
        <v>80</v>
      </c>
      <c r="J55" s="115">
        <v>-24</v>
      </c>
      <c r="K55" s="116">
        <v>-30</v>
      </c>
    </row>
    <row r="56" spans="1:11" ht="14.1" customHeight="1" x14ac:dyDescent="0.2">
      <c r="A56" s="306" t="s">
        <v>282</v>
      </c>
      <c r="B56" s="307" t="s">
        <v>283</v>
      </c>
      <c r="C56" s="308"/>
      <c r="D56" s="113">
        <v>0.40214477211796246</v>
      </c>
      <c r="E56" s="115">
        <v>15</v>
      </c>
      <c r="F56" s="114">
        <v>8</v>
      </c>
      <c r="G56" s="114">
        <v>16</v>
      </c>
      <c r="H56" s="114">
        <v>10</v>
      </c>
      <c r="I56" s="140">
        <v>19</v>
      </c>
      <c r="J56" s="115">
        <v>-4</v>
      </c>
      <c r="K56" s="116">
        <v>-21.05263157894737</v>
      </c>
    </row>
    <row r="57" spans="1:11" ht="14.1" customHeight="1" x14ac:dyDescent="0.2">
      <c r="A57" s="306" t="s">
        <v>284</v>
      </c>
      <c r="B57" s="307" t="s">
        <v>285</v>
      </c>
      <c r="C57" s="308"/>
      <c r="D57" s="113">
        <v>0.69705093833780163</v>
      </c>
      <c r="E57" s="115">
        <v>26</v>
      </c>
      <c r="F57" s="114">
        <v>28</v>
      </c>
      <c r="G57" s="114">
        <v>32</v>
      </c>
      <c r="H57" s="114">
        <v>26</v>
      </c>
      <c r="I57" s="140">
        <v>34</v>
      </c>
      <c r="J57" s="115">
        <v>-8</v>
      </c>
      <c r="K57" s="116">
        <v>-23.529411764705884</v>
      </c>
    </row>
    <row r="58" spans="1:11" ht="14.1" customHeight="1" x14ac:dyDescent="0.2">
      <c r="A58" s="306">
        <v>73</v>
      </c>
      <c r="B58" s="307" t="s">
        <v>286</v>
      </c>
      <c r="C58" s="308"/>
      <c r="D58" s="113">
        <v>2.6541554959785523</v>
      </c>
      <c r="E58" s="115">
        <v>99</v>
      </c>
      <c r="F58" s="114">
        <v>68</v>
      </c>
      <c r="G58" s="114">
        <v>117</v>
      </c>
      <c r="H58" s="114">
        <v>59</v>
      </c>
      <c r="I58" s="140">
        <v>55</v>
      </c>
      <c r="J58" s="115">
        <v>44</v>
      </c>
      <c r="K58" s="116">
        <v>80</v>
      </c>
    </row>
    <row r="59" spans="1:11" ht="14.1" customHeight="1" x14ac:dyDescent="0.2">
      <c r="A59" s="306" t="s">
        <v>287</v>
      </c>
      <c r="B59" s="307" t="s">
        <v>288</v>
      </c>
      <c r="C59" s="308"/>
      <c r="D59" s="113">
        <v>2.2252010723860591</v>
      </c>
      <c r="E59" s="115">
        <v>83</v>
      </c>
      <c r="F59" s="114">
        <v>47</v>
      </c>
      <c r="G59" s="114">
        <v>85</v>
      </c>
      <c r="H59" s="114">
        <v>48</v>
      </c>
      <c r="I59" s="140">
        <v>39</v>
      </c>
      <c r="J59" s="115">
        <v>44</v>
      </c>
      <c r="K59" s="116">
        <v>112.82051282051282</v>
      </c>
    </row>
    <row r="60" spans="1:11" ht="14.1" customHeight="1" x14ac:dyDescent="0.2">
      <c r="A60" s="306">
        <v>81</v>
      </c>
      <c r="B60" s="307" t="s">
        <v>289</v>
      </c>
      <c r="C60" s="308"/>
      <c r="D60" s="113">
        <v>8.2573726541554961</v>
      </c>
      <c r="E60" s="115">
        <v>308</v>
      </c>
      <c r="F60" s="114">
        <v>304</v>
      </c>
      <c r="G60" s="114">
        <v>436</v>
      </c>
      <c r="H60" s="114">
        <v>240</v>
      </c>
      <c r="I60" s="140">
        <v>281</v>
      </c>
      <c r="J60" s="115">
        <v>27</v>
      </c>
      <c r="K60" s="116">
        <v>9.6085409252669045</v>
      </c>
    </row>
    <row r="61" spans="1:11" ht="14.1" customHeight="1" x14ac:dyDescent="0.2">
      <c r="A61" s="306" t="s">
        <v>290</v>
      </c>
      <c r="B61" s="307" t="s">
        <v>291</v>
      </c>
      <c r="C61" s="308"/>
      <c r="D61" s="113">
        <v>3.0831099195710454</v>
      </c>
      <c r="E61" s="115">
        <v>115</v>
      </c>
      <c r="F61" s="114">
        <v>88</v>
      </c>
      <c r="G61" s="114">
        <v>194</v>
      </c>
      <c r="H61" s="114">
        <v>74</v>
      </c>
      <c r="I61" s="140">
        <v>133</v>
      </c>
      <c r="J61" s="115">
        <v>-18</v>
      </c>
      <c r="K61" s="116">
        <v>-13.533834586466165</v>
      </c>
    </row>
    <row r="62" spans="1:11" ht="14.1" customHeight="1" x14ac:dyDescent="0.2">
      <c r="A62" s="306" t="s">
        <v>292</v>
      </c>
      <c r="B62" s="307" t="s">
        <v>293</v>
      </c>
      <c r="C62" s="308"/>
      <c r="D62" s="113">
        <v>2.0107238605898123</v>
      </c>
      <c r="E62" s="115">
        <v>75</v>
      </c>
      <c r="F62" s="114">
        <v>112</v>
      </c>
      <c r="G62" s="114">
        <v>122</v>
      </c>
      <c r="H62" s="114">
        <v>94</v>
      </c>
      <c r="I62" s="140">
        <v>55</v>
      </c>
      <c r="J62" s="115">
        <v>20</v>
      </c>
      <c r="K62" s="116">
        <v>36.363636363636367</v>
      </c>
    </row>
    <row r="63" spans="1:11" ht="14.1" customHeight="1" x14ac:dyDescent="0.2">
      <c r="A63" s="306"/>
      <c r="B63" s="307" t="s">
        <v>294</v>
      </c>
      <c r="C63" s="308"/>
      <c r="D63" s="113">
        <v>1.6621983914209115</v>
      </c>
      <c r="E63" s="115">
        <v>62</v>
      </c>
      <c r="F63" s="114">
        <v>85</v>
      </c>
      <c r="G63" s="114">
        <v>78</v>
      </c>
      <c r="H63" s="114">
        <v>67</v>
      </c>
      <c r="I63" s="140">
        <v>49</v>
      </c>
      <c r="J63" s="115">
        <v>13</v>
      </c>
      <c r="K63" s="116">
        <v>26.530612244897959</v>
      </c>
    </row>
    <row r="64" spans="1:11" ht="14.1" customHeight="1" x14ac:dyDescent="0.2">
      <c r="A64" s="306" t="s">
        <v>295</v>
      </c>
      <c r="B64" s="307" t="s">
        <v>296</v>
      </c>
      <c r="C64" s="308"/>
      <c r="D64" s="113">
        <v>1.3404825737265416</v>
      </c>
      <c r="E64" s="115">
        <v>50</v>
      </c>
      <c r="F64" s="114">
        <v>38</v>
      </c>
      <c r="G64" s="114">
        <v>42</v>
      </c>
      <c r="H64" s="114">
        <v>32</v>
      </c>
      <c r="I64" s="140">
        <v>44</v>
      </c>
      <c r="J64" s="115">
        <v>6</v>
      </c>
      <c r="K64" s="116">
        <v>13.636363636363637</v>
      </c>
    </row>
    <row r="65" spans="1:11" ht="14.1" customHeight="1" x14ac:dyDescent="0.2">
      <c r="A65" s="306" t="s">
        <v>297</v>
      </c>
      <c r="B65" s="307" t="s">
        <v>298</v>
      </c>
      <c r="C65" s="308"/>
      <c r="D65" s="113">
        <v>0.77747989276139406</v>
      </c>
      <c r="E65" s="115">
        <v>29</v>
      </c>
      <c r="F65" s="114">
        <v>22</v>
      </c>
      <c r="G65" s="114">
        <v>26</v>
      </c>
      <c r="H65" s="114">
        <v>15</v>
      </c>
      <c r="I65" s="140">
        <v>17</v>
      </c>
      <c r="J65" s="115">
        <v>12</v>
      </c>
      <c r="K65" s="116">
        <v>70.588235294117652</v>
      </c>
    </row>
    <row r="66" spans="1:11" ht="14.1" customHeight="1" x14ac:dyDescent="0.2">
      <c r="A66" s="306">
        <v>82</v>
      </c>
      <c r="B66" s="307" t="s">
        <v>299</v>
      </c>
      <c r="C66" s="308"/>
      <c r="D66" s="113">
        <v>2.9490616621983916</v>
      </c>
      <c r="E66" s="115">
        <v>110</v>
      </c>
      <c r="F66" s="114">
        <v>115</v>
      </c>
      <c r="G66" s="114">
        <v>210</v>
      </c>
      <c r="H66" s="114">
        <v>109</v>
      </c>
      <c r="I66" s="140">
        <v>124</v>
      </c>
      <c r="J66" s="115">
        <v>-14</v>
      </c>
      <c r="K66" s="116">
        <v>-11.290322580645162</v>
      </c>
    </row>
    <row r="67" spans="1:11" ht="14.1" customHeight="1" x14ac:dyDescent="0.2">
      <c r="A67" s="306" t="s">
        <v>300</v>
      </c>
      <c r="B67" s="307" t="s">
        <v>301</v>
      </c>
      <c r="C67" s="308"/>
      <c r="D67" s="113">
        <v>1.7426273458445041</v>
      </c>
      <c r="E67" s="115">
        <v>65</v>
      </c>
      <c r="F67" s="114">
        <v>81</v>
      </c>
      <c r="G67" s="114">
        <v>134</v>
      </c>
      <c r="H67" s="114">
        <v>76</v>
      </c>
      <c r="I67" s="140">
        <v>85</v>
      </c>
      <c r="J67" s="115">
        <v>-20</v>
      </c>
      <c r="K67" s="116">
        <v>-23.529411764705884</v>
      </c>
    </row>
    <row r="68" spans="1:11" ht="14.1" customHeight="1" x14ac:dyDescent="0.2">
      <c r="A68" s="306" t="s">
        <v>302</v>
      </c>
      <c r="B68" s="307" t="s">
        <v>303</v>
      </c>
      <c r="C68" s="308"/>
      <c r="D68" s="113">
        <v>0.88471849865951746</v>
      </c>
      <c r="E68" s="115">
        <v>33</v>
      </c>
      <c r="F68" s="114">
        <v>25</v>
      </c>
      <c r="G68" s="114">
        <v>38</v>
      </c>
      <c r="H68" s="114">
        <v>19</v>
      </c>
      <c r="I68" s="140">
        <v>27</v>
      </c>
      <c r="J68" s="115">
        <v>6</v>
      </c>
      <c r="K68" s="116">
        <v>22.222222222222221</v>
      </c>
    </row>
    <row r="69" spans="1:11" ht="14.1" customHeight="1" x14ac:dyDescent="0.2">
      <c r="A69" s="306">
        <v>83</v>
      </c>
      <c r="B69" s="307" t="s">
        <v>304</v>
      </c>
      <c r="C69" s="308"/>
      <c r="D69" s="113">
        <v>3.0831099195710454</v>
      </c>
      <c r="E69" s="115">
        <v>115</v>
      </c>
      <c r="F69" s="114">
        <v>108</v>
      </c>
      <c r="G69" s="114">
        <v>292</v>
      </c>
      <c r="H69" s="114">
        <v>83</v>
      </c>
      <c r="I69" s="140">
        <v>119</v>
      </c>
      <c r="J69" s="115">
        <v>-4</v>
      </c>
      <c r="K69" s="116">
        <v>-3.3613445378151261</v>
      </c>
    </row>
    <row r="70" spans="1:11" ht="14.1" customHeight="1" x14ac:dyDescent="0.2">
      <c r="A70" s="306" t="s">
        <v>305</v>
      </c>
      <c r="B70" s="307" t="s">
        <v>306</v>
      </c>
      <c r="C70" s="308"/>
      <c r="D70" s="113">
        <v>2.707774798927614</v>
      </c>
      <c r="E70" s="115">
        <v>101</v>
      </c>
      <c r="F70" s="114">
        <v>91</v>
      </c>
      <c r="G70" s="114">
        <v>280</v>
      </c>
      <c r="H70" s="114">
        <v>65</v>
      </c>
      <c r="I70" s="140">
        <v>107</v>
      </c>
      <c r="J70" s="115">
        <v>-6</v>
      </c>
      <c r="K70" s="116">
        <v>-5.6074766355140184</v>
      </c>
    </row>
    <row r="71" spans="1:11" ht="14.1" customHeight="1" x14ac:dyDescent="0.2">
      <c r="A71" s="306"/>
      <c r="B71" s="307" t="s">
        <v>307</v>
      </c>
      <c r="C71" s="308"/>
      <c r="D71" s="113">
        <v>1.3136729222520107</v>
      </c>
      <c r="E71" s="115">
        <v>49</v>
      </c>
      <c r="F71" s="114">
        <v>52</v>
      </c>
      <c r="G71" s="114">
        <v>201</v>
      </c>
      <c r="H71" s="114">
        <v>41</v>
      </c>
      <c r="I71" s="140">
        <v>68</v>
      </c>
      <c r="J71" s="115">
        <v>-19</v>
      </c>
      <c r="K71" s="116">
        <v>-27.941176470588236</v>
      </c>
    </row>
    <row r="72" spans="1:11" ht="14.1" customHeight="1" x14ac:dyDescent="0.2">
      <c r="A72" s="306">
        <v>84</v>
      </c>
      <c r="B72" s="307" t="s">
        <v>308</v>
      </c>
      <c r="C72" s="308"/>
      <c r="D72" s="113">
        <v>0.9651474530831099</v>
      </c>
      <c r="E72" s="115">
        <v>36</v>
      </c>
      <c r="F72" s="114">
        <v>43</v>
      </c>
      <c r="G72" s="114">
        <v>93</v>
      </c>
      <c r="H72" s="114">
        <v>25</v>
      </c>
      <c r="I72" s="140">
        <v>56</v>
      </c>
      <c r="J72" s="115">
        <v>-20</v>
      </c>
      <c r="K72" s="116">
        <v>-35.714285714285715</v>
      </c>
    </row>
    <row r="73" spans="1:11" ht="14.1" customHeight="1" x14ac:dyDescent="0.2">
      <c r="A73" s="306" t="s">
        <v>309</v>
      </c>
      <c r="B73" s="307" t="s">
        <v>310</v>
      </c>
      <c r="C73" s="308"/>
      <c r="D73" s="113">
        <v>0.34852546916890081</v>
      </c>
      <c r="E73" s="115">
        <v>13</v>
      </c>
      <c r="F73" s="114">
        <v>11</v>
      </c>
      <c r="G73" s="114">
        <v>20</v>
      </c>
      <c r="H73" s="114">
        <v>3</v>
      </c>
      <c r="I73" s="140">
        <v>13</v>
      </c>
      <c r="J73" s="115">
        <v>0</v>
      </c>
      <c r="K73" s="116">
        <v>0</v>
      </c>
    </row>
    <row r="74" spans="1:11" ht="14.1" customHeight="1" x14ac:dyDescent="0.2">
      <c r="A74" s="306" t="s">
        <v>311</v>
      </c>
      <c r="B74" s="307" t="s">
        <v>312</v>
      </c>
      <c r="C74" s="308"/>
      <c r="D74" s="113">
        <v>0.16085790884718498</v>
      </c>
      <c r="E74" s="115">
        <v>6</v>
      </c>
      <c r="F74" s="114">
        <v>5</v>
      </c>
      <c r="G74" s="114">
        <v>11</v>
      </c>
      <c r="H74" s="114" t="s">
        <v>513</v>
      </c>
      <c r="I74" s="140">
        <v>9</v>
      </c>
      <c r="J74" s="115">
        <v>-3</v>
      </c>
      <c r="K74" s="116">
        <v>-33.333333333333336</v>
      </c>
    </row>
    <row r="75" spans="1:11" ht="14.1" customHeight="1" x14ac:dyDescent="0.2">
      <c r="A75" s="306" t="s">
        <v>313</v>
      </c>
      <c r="B75" s="307" t="s">
        <v>314</v>
      </c>
      <c r="C75" s="308"/>
      <c r="D75" s="113" t="s">
        <v>513</v>
      </c>
      <c r="E75" s="115" t="s">
        <v>513</v>
      </c>
      <c r="F75" s="114" t="s">
        <v>513</v>
      </c>
      <c r="G75" s="114">
        <v>3</v>
      </c>
      <c r="H75" s="114">
        <v>4</v>
      </c>
      <c r="I75" s="140">
        <v>4</v>
      </c>
      <c r="J75" s="115" t="s">
        <v>513</v>
      </c>
      <c r="K75" s="116" t="s">
        <v>513</v>
      </c>
    </row>
    <row r="76" spans="1:11" ht="14.1" customHeight="1" x14ac:dyDescent="0.2">
      <c r="A76" s="306">
        <v>91</v>
      </c>
      <c r="B76" s="307" t="s">
        <v>315</v>
      </c>
      <c r="C76" s="308"/>
      <c r="D76" s="113">
        <v>0.45576407506702415</v>
      </c>
      <c r="E76" s="115">
        <v>17</v>
      </c>
      <c r="F76" s="114">
        <v>25</v>
      </c>
      <c r="G76" s="114">
        <v>23</v>
      </c>
      <c r="H76" s="114">
        <v>13</v>
      </c>
      <c r="I76" s="140">
        <v>10</v>
      </c>
      <c r="J76" s="115">
        <v>7</v>
      </c>
      <c r="K76" s="116">
        <v>70</v>
      </c>
    </row>
    <row r="77" spans="1:11" ht="14.1" customHeight="1" x14ac:dyDescent="0.2">
      <c r="A77" s="306">
        <v>92</v>
      </c>
      <c r="B77" s="307" t="s">
        <v>316</v>
      </c>
      <c r="C77" s="308"/>
      <c r="D77" s="113">
        <v>1.3941018766756033</v>
      </c>
      <c r="E77" s="115">
        <v>52</v>
      </c>
      <c r="F77" s="114">
        <v>67</v>
      </c>
      <c r="G77" s="114">
        <v>54</v>
      </c>
      <c r="H77" s="114">
        <v>42</v>
      </c>
      <c r="I77" s="140">
        <v>77</v>
      </c>
      <c r="J77" s="115">
        <v>-25</v>
      </c>
      <c r="K77" s="116">
        <v>-32.467532467532465</v>
      </c>
    </row>
    <row r="78" spans="1:11" ht="14.1" customHeight="1" x14ac:dyDescent="0.2">
      <c r="A78" s="306">
        <v>93</v>
      </c>
      <c r="B78" s="307" t="s">
        <v>317</v>
      </c>
      <c r="C78" s="308"/>
      <c r="D78" s="113">
        <v>0.16085790884718498</v>
      </c>
      <c r="E78" s="115">
        <v>6</v>
      </c>
      <c r="F78" s="114">
        <v>9</v>
      </c>
      <c r="G78" s="114">
        <v>12</v>
      </c>
      <c r="H78" s="114" t="s">
        <v>513</v>
      </c>
      <c r="I78" s="140">
        <v>6</v>
      </c>
      <c r="J78" s="115">
        <v>0</v>
      </c>
      <c r="K78" s="116">
        <v>0</v>
      </c>
    </row>
    <row r="79" spans="1:11" ht="14.1" customHeight="1" x14ac:dyDescent="0.2">
      <c r="A79" s="306">
        <v>94</v>
      </c>
      <c r="B79" s="307" t="s">
        <v>318</v>
      </c>
      <c r="C79" s="308"/>
      <c r="D79" s="113">
        <v>1.1528150134048258</v>
      </c>
      <c r="E79" s="115">
        <v>43</v>
      </c>
      <c r="F79" s="114">
        <v>86</v>
      </c>
      <c r="G79" s="114">
        <v>156</v>
      </c>
      <c r="H79" s="114">
        <v>66</v>
      </c>
      <c r="I79" s="140">
        <v>41</v>
      </c>
      <c r="J79" s="115">
        <v>2</v>
      </c>
      <c r="K79" s="116">
        <v>4.8780487804878048</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t="s">
        <v>513</v>
      </c>
      <c r="E81" s="143" t="s">
        <v>513</v>
      </c>
      <c r="F81" s="144">
        <v>0</v>
      </c>
      <c r="G81" s="144">
        <v>0</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3663</v>
      </c>
      <c r="E11" s="114">
        <v>3927</v>
      </c>
      <c r="F11" s="114">
        <v>4173</v>
      </c>
      <c r="G11" s="114">
        <v>3271</v>
      </c>
      <c r="H11" s="140">
        <v>4500</v>
      </c>
      <c r="I11" s="115">
        <v>-837</v>
      </c>
      <c r="J11" s="116">
        <v>-18.600000000000001</v>
      </c>
    </row>
    <row r="12" spans="1:15" s="110" customFormat="1" ht="24.95" customHeight="1" x14ac:dyDescent="0.2">
      <c r="A12" s="193" t="s">
        <v>132</v>
      </c>
      <c r="B12" s="194" t="s">
        <v>133</v>
      </c>
      <c r="C12" s="113">
        <v>0.5187005187005187</v>
      </c>
      <c r="D12" s="115">
        <v>19</v>
      </c>
      <c r="E12" s="114">
        <v>121</v>
      </c>
      <c r="F12" s="114">
        <v>82</v>
      </c>
      <c r="G12" s="114">
        <v>58</v>
      </c>
      <c r="H12" s="140">
        <v>15</v>
      </c>
      <c r="I12" s="115">
        <v>4</v>
      </c>
      <c r="J12" s="116">
        <v>26.666666666666668</v>
      </c>
    </row>
    <row r="13" spans="1:15" s="110" customFormat="1" ht="24.95" customHeight="1" x14ac:dyDescent="0.2">
      <c r="A13" s="193" t="s">
        <v>134</v>
      </c>
      <c r="B13" s="199" t="s">
        <v>214</v>
      </c>
      <c r="C13" s="113">
        <v>0.1092001092001092</v>
      </c>
      <c r="D13" s="115">
        <v>4</v>
      </c>
      <c r="E13" s="114">
        <v>5</v>
      </c>
      <c r="F13" s="114">
        <v>9</v>
      </c>
      <c r="G13" s="114">
        <v>12</v>
      </c>
      <c r="H13" s="140">
        <v>25</v>
      </c>
      <c r="I13" s="115">
        <v>-21</v>
      </c>
      <c r="J13" s="116">
        <v>-84</v>
      </c>
    </row>
    <row r="14" spans="1:15" s="287" customFormat="1" ht="24.95" customHeight="1" x14ac:dyDescent="0.2">
      <c r="A14" s="193" t="s">
        <v>215</v>
      </c>
      <c r="B14" s="199" t="s">
        <v>137</v>
      </c>
      <c r="C14" s="113">
        <v>11.32951132951133</v>
      </c>
      <c r="D14" s="115">
        <v>415</v>
      </c>
      <c r="E14" s="114">
        <v>332</v>
      </c>
      <c r="F14" s="114">
        <v>400</v>
      </c>
      <c r="G14" s="114">
        <v>331</v>
      </c>
      <c r="H14" s="140">
        <v>424</v>
      </c>
      <c r="I14" s="115">
        <v>-9</v>
      </c>
      <c r="J14" s="116">
        <v>-2.1226415094339623</v>
      </c>
      <c r="K14" s="110"/>
      <c r="L14" s="110"/>
      <c r="M14" s="110"/>
      <c r="N14" s="110"/>
      <c r="O14" s="110"/>
    </row>
    <row r="15" spans="1:15" s="110" customFormat="1" ht="24.95" customHeight="1" x14ac:dyDescent="0.2">
      <c r="A15" s="193" t="s">
        <v>216</v>
      </c>
      <c r="B15" s="199" t="s">
        <v>217</v>
      </c>
      <c r="C15" s="113">
        <v>2.2113022113022112</v>
      </c>
      <c r="D15" s="115">
        <v>81</v>
      </c>
      <c r="E15" s="114">
        <v>56</v>
      </c>
      <c r="F15" s="114">
        <v>78</v>
      </c>
      <c r="G15" s="114">
        <v>60</v>
      </c>
      <c r="H15" s="140">
        <v>59</v>
      </c>
      <c r="I15" s="115">
        <v>22</v>
      </c>
      <c r="J15" s="116">
        <v>37.288135593220339</v>
      </c>
    </row>
    <row r="16" spans="1:15" s="287" customFormat="1" ht="24.95" customHeight="1" x14ac:dyDescent="0.2">
      <c r="A16" s="193" t="s">
        <v>218</v>
      </c>
      <c r="B16" s="199" t="s">
        <v>141</v>
      </c>
      <c r="C16" s="113">
        <v>6.6066066066066069</v>
      </c>
      <c r="D16" s="115">
        <v>242</v>
      </c>
      <c r="E16" s="114">
        <v>182</v>
      </c>
      <c r="F16" s="114">
        <v>246</v>
      </c>
      <c r="G16" s="114">
        <v>214</v>
      </c>
      <c r="H16" s="140">
        <v>300</v>
      </c>
      <c r="I16" s="115">
        <v>-58</v>
      </c>
      <c r="J16" s="116">
        <v>-19.333333333333332</v>
      </c>
      <c r="K16" s="110"/>
      <c r="L16" s="110"/>
      <c r="M16" s="110"/>
      <c r="N16" s="110"/>
      <c r="O16" s="110"/>
    </row>
    <row r="17" spans="1:15" s="110" customFormat="1" ht="24.95" customHeight="1" x14ac:dyDescent="0.2">
      <c r="A17" s="193" t="s">
        <v>142</v>
      </c>
      <c r="B17" s="199" t="s">
        <v>220</v>
      </c>
      <c r="C17" s="113">
        <v>2.5116025116025118</v>
      </c>
      <c r="D17" s="115">
        <v>92</v>
      </c>
      <c r="E17" s="114">
        <v>94</v>
      </c>
      <c r="F17" s="114">
        <v>76</v>
      </c>
      <c r="G17" s="114">
        <v>57</v>
      </c>
      <c r="H17" s="140">
        <v>65</v>
      </c>
      <c r="I17" s="115">
        <v>27</v>
      </c>
      <c r="J17" s="116">
        <v>41.53846153846154</v>
      </c>
    </row>
    <row r="18" spans="1:15" s="287" customFormat="1" ht="24.95" customHeight="1" x14ac:dyDescent="0.2">
      <c r="A18" s="201" t="s">
        <v>144</v>
      </c>
      <c r="B18" s="202" t="s">
        <v>145</v>
      </c>
      <c r="C18" s="113">
        <v>6.3063063063063067</v>
      </c>
      <c r="D18" s="115">
        <v>231</v>
      </c>
      <c r="E18" s="114">
        <v>265</v>
      </c>
      <c r="F18" s="114">
        <v>241</v>
      </c>
      <c r="G18" s="114">
        <v>209</v>
      </c>
      <c r="H18" s="140">
        <v>245</v>
      </c>
      <c r="I18" s="115">
        <v>-14</v>
      </c>
      <c r="J18" s="116">
        <v>-5.7142857142857144</v>
      </c>
      <c r="K18" s="110"/>
      <c r="L18" s="110"/>
      <c r="M18" s="110"/>
      <c r="N18" s="110"/>
      <c r="O18" s="110"/>
    </row>
    <row r="19" spans="1:15" s="110" customFormat="1" ht="24.95" customHeight="1" x14ac:dyDescent="0.2">
      <c r="A19" s="193" t="s">
        <v>146</v>
      </c>
      <c r="B19" s="199" t="s">
        <v>147</v>
      </c>
      <c r="C19" s="113">
        <v>22.058422058422057</v>
      </c>
      <c r="D19" s="115">
        <v>808</v>
      </c>
      <c r="E19" s="114">
        <v>620</v>
      </c>
      <c r="F19" s="114">
        <v>768</v>
      </c>
      <c r="G19" s="114">
        <v>517</v>
      </c>
      <c r="H19" s="140">
        <v>708</v>
      </c>
      <c r="I19" s="115">
        <v>100</v>
      </c>
      <c r="J19" s="116">
        <v>14.124293785310735</v>
      </c>
    </row>
    <row r="20" spans="1:15" s="287" customFormat="1" ht="24.95" customHeight="1" x14ac:dyDescent="0.2">
      <c r="A20" s="193" t="s">
        <v>148</v>
      </c>
      <c r="B20" s="199" t="s">
        <v>149</v>
      </c>
      <c r="C20" s="113">
        <v>5.7603057603057604</v>
      </c>
      <c r="D20" s="115">
        <v>211</v>
      </c>
      <c r="E20" s="114">
        <v>584</v>
      </c>
      <c r="F20" s="114">
        <v>215</v>
      </c>
      <c r="G20" s="114">
        <v>234</v>
      </c>
      <c r="H20" s="140">
        <v>495</v>
      </c>
      <c r="I20" s="115">
        <v>-284</v>
      </c>
      <c r="J20" s="116">
        <v>-57.373737373737377</v>
      </c>
      <c r="K20" s="110"/>
      <c r="L20" s="110"/>
      <c r="M20" s="110"/>
      <c r="N20" s="110"/>
      <c r="O20" s="110"/>
    </row>
    <row r="21" spans="1:15" s="110" customFormat="1" ht="24.95" customHeight="1" x14ac:dyDescent="0.2">
      <c r="A21" s="201" t="s">
        <v>150</v>
      </c>
      <c r="B21" s="202" t="s">
        <v>151</v>
      </c>
      <c r="C21" s="113">
        <v>6.9069069069069071</v>
      </c>
      <c r="D21" s="115">
        <v>253</v>
      </c>
      <c r="E21" s="114">
        <v>335</v>
      </c>
      <c r="F21" s="114">
        <v>334</v>
      </c>
      <c r="G21" s="114">
        <v>250</v>
      </c>
      <c r="H21" s="140">
        <v>298</v>
      </c>
      <c r="I21" s="115">
        <v>-45</v>
      </c>
      <c r="J21" s="116">
        <v>-15.100671140939598</v>
      </c>
    </row>
    <row r="22" spans="1:15" s="110" customFormat="1" ht="24.95" customHeight="1" x14ac:dyDescent="0.2">
      <c r="A22" s="201" t="s">
        <v>152</v>
      </c>
      <c r="B22" s="199" t="s">
        <v>153</v>
      </c>
      <c r="C22" s="113">
        <v>2.9211029211029209</v>
      </c>
      <c r="D22" s="115">
        <v>107</v>
      </c>
      <c r="E22" s="114">
        <v>118</v>
      </c>
      <c r="F22" s="114">
        <v>134</v>
      </c>
      <c r="G22" s="114">
        <v>97</v>
      </c>
      <c r="H22" s="140">
        <v>118</v>
      </c>
      <c r="I22" s="115">
        <v>-11</v>
      </c>
      <c r="J22" s="116">
        <v>-9.3220338983050848</v>
      </c>
    </row>
    <row r="23" spans="1:15" s="110" customFormat="1" ht="24.95" customHeight="1" x14ac:dyDescent="0.2">
      <c r="A23" s="193" t="s">
        <v>154</v>
      </c>
      <c r="B23" s="199" t="s">
        <v>155</v>
      </c>
      <c r="C23" s="113">
        <v>0.68250068250068252</v>
      </c>
      <c r="D23" s="115">
        <v>25</v>
      </c>
      <c r="E23" s="114">
        <v>24</v>
      </c>
      <c r="F23" s="114">
        <v>24</v>
      </c>
      <c r="G23" s="114">
        <v>14</v>
      </c>
      <c r="H23" s="140">
        <v>30</v>
      </c>
      <c r="I23" s="115">
        <v>-5</v>
      </c>
      <c r="J23" s="116">
        <v>-16.666666666666668</v>
      </c>
    </row>
    <row r="24" spans="1:15" s="110" customFormat="1" ht="24.95" customHeight="1" x14ac:dyDescent="0.2">
      <c r="A24" s="193" t="s">
        <v>156</v>
      </c>
      <c r="B24" s="199" t="s">
        <v>221</v>
      </c>
      <c r="C24" s="113">
        <v>9.3639093639093645</v>
      </c>
      <c r="D24" s="115">
        <v>343</v>
      </c>
      <c r="E24" s="114">
        <v>336</v>
      </c>
      <c r="F24" s="114">
        <v>360</v>
      </c>
      <c r="G24" s="114">
        <v>314</v>
      </c>
      <c r="H24" s="140">
        <v>383</v>
      </c>
      <c r="I24" s="115">
        <v>-40</v>
      </c>
      <c r="J24" s="116">
        <v>-10.443864229765014</v>
      </c>
    </row>
    <row r="25" spans="1:15" s="110" customFormat="1" ht="24.95" customHeight="1" x14ac:dyDescent="0.2">
      <c r="A25" s="193" t="s">
        <v>222</v>
      </c>
      <c r="B25" s="204" t="s">
        <v>159</v>
      </c>
      <c r="C25" s="113">
        <v>5.9787059787059791</v>
      </c>
      <c r="D25" s="115">
        <v>219</v>
      </c>
      <c r="E25" s="114">
        <v>234</v>
      </c>
      <c r="F25" s="114">
        <v>231</v>
      </c>
      <c r="G25" s="114">
        <v>306</v>
      </c>
      <c r="H25" s="140">
        <v>720</v>
      </c>
      <c r="I25" s="115">
        <v>-501</v>
      </c>
      <c r="J25" s="116">
        <v>-69.583333333333329</v>
      </c>
    </row>
    <row r="26" spans="1:15" s="110" customFormat="1" ht="24.95" customHeight="1" x14ac:dyDescent="0.2">
      <c r="A26" s="201">
        <v>782.78300000000002</v>
      </c>
      <c r="B26" s="203" t="s">
        <v>160</v>
      </c>
      <c r="C26" s="113">
        <v>5.4054054054054053</v>
      </c>
      <c r="D26" s="115">
        <v>198</v>
      </c>
      <c r="E26" s="114">
        <v>203</v>
      </c>
      <c r="F26" s="114">
        <v>255</v>
      </c>
      <c r="G26" s="114">
        <v>264</v>
      </c>
      <c r="H26" s="140">
        <v>251</v>
      </c>
      <c r="I26" s="115">
        <v>-53</v>
      </c>
      <c r="J26" s="116">
        <v>-21.115537848605577</v>
      </c>
    </row>
    <row r="27" spans="1:15" s="110" customFormat="1" ht="24.95" customHeight="1" x14ac:dyDescent="0.2">
      <c r="A27" s="193" t="s">
        <v>161</v>
      </c>
      <c r="B27" s="199" t="s">
        <v>162</v>
      </c>
      <c r="C27" s="113">
        <v>2.5935025935025937</v>
      </c>
      <c r="D27" s="115">
        <v>95</v>
      </c>
      <c r="E27" s="114">
        <v>72</v>
      </c>
      <c r="F27" s="114">
        <v>123</v>
      </c>
      <c r="G27" s="114">
        <v>75</v>
      </c>
      <c r="H27" s="140">
        <v>90</v>
      </c>
      <c r="I27" s="115">
        <v>5</v>
      </c>
      <c r="J27" s="116">
        <v>5.5555555555555554</v>
      </c>
    </row>
    <row r="28" spans="1:15" s="110" customFormat="1" ht="24.95" customHeight="1" x14ac:dyDescent="0.2">
      <c r="A28" s="193" t="s">
        <v>163</v>
      </c>
      <c r="B28" s="199" t="s">
        <v>164</v>
      </c>
      <c r="C28" s="113">
        <v>1.911001911001911</v>
      </c>
      <c r="D28" s="115">
        <v>70</v>
      </c>
      <c r="E28" s="114">
        <v>55</v>
      </c>
      <c r="F28" s="114">
        <v>174</v>
      </c>
      <c r="G28" s="114">
        <v>57</v>
      </c>
      <c r="H28" s="140">
        <v>74</v>
      </c>
      <c r="I28" s="115">
        <v>-4</v>
      </c>
      <c r="J28" s="116">
        <v>-5.4054054054054053</v>
      </c>
    </row>
    <row r="29" spans="1:15" s="110" customFormat="1" ht="24.95" customHeight="1" x14ac:dyDescent="0.2">
      <c r="A29" s="193">
        <v>86</v>
      </c>
      <c r="B29" s="199" t="s">
        <v>165</v>
      </c>
      <c r="C29" s="113">
        <v>9.3093093093093096</v>
      </c>
      <c r="D29" s="115">
        <v>341</v>
      </c>
      <c r="E29" s="114">
        <v>285</v>
      </c>
      <c r="F29" s="114">
        <v>339</v>
      </c>
      <c r="G29" s="114">
        <v>255</v>
      </c>
      <c r="H29" s="140">
        <v>308</v>
      </c>
      <c r="I29" s="115">
        <v>33</v>
      </c>
      <c r="J29" s="116">
        <v>10.714285714285714</v>
      </c>
    </row>
    <row r="30" spans="1:15" s="110" customFormat="1" ht="24.95" customHeight="1" x14ac:dyDescent="0.2">
      <c r="A30" s="193">
        <v>87.88</v>
      </c>
      <c r="B30" s="204" t="s">
        <v>166</v>
      </c>
      <c r="C30" s="113">
        <v>5.0232050232050236</v>
      </c>
      <c r="D30" s="115">
        <v>184</v>
      </c>
      <c r="E30" s="114">
        <v>168</v>
      </c>
      <c r="F30" s="114">
        <v>295</v>
      </c>
      <c r="G30" s="114">
        <v>164</v>
      </c>
      <c r="H30" s="140">
        <v>180</v>
      </c>
      <c r="I30" s="115">
        <v>4</v>
      </c>
      <c r="J30" s="116">
        <v>2.2222222222222223</v>
      </c>
    </row>
    <row r="31" spans="1:15" s="110" customFormat="1" ht="24.95" customHeight="1" x14ac:dyDescent="0.2">
      <c r="A31" s="193" t="s">
        <v>167</v>
      </c>
      <c r="B31" s="199" t="s">
        <v>168</v>
      </c>
      <c r="C31" s="113">
        <v>3.8220038220038219</v>
      </c>
      <c r="D31" s="115">
        <v>140</v>
      </c>
      <c r="E31" s="114">
        <v>170</v>
      </c>
      <c r="F31" s="114">
        <v>189</v>
      </c>
      <c r="G31" s="114">
        <v>114</v>
      </c>
      <c r="H31" s="140">
        <v>136</v>
      </c>
      <c r="I31" s="115">
        <v>4</v>
      </c>
      <c r="J31" s="116">
        <v>2.9411764705882355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0.5187005187005187</v>
      </c>
      <c r="D34" s="115">
        <v>19</v>
      </c>
      <c r="E34" s="114">
        <v>121</v>
      </c>
      <c r="F34" s="114">
        <v>82</v>
      </c>
      <c r="G34" s="114">
        <v>58</v>
      </c>
      <c r="H34" s="140">
        <v>15</v>
      </c>
      <c r="I34" s="115">
        <v>4</v>
      </c>
      <c r="J34" s="116">
        <v>26.666666666666668</v>
      </c>
    </row>
    <row r="35" spans="1:10" s="110" customFormat="1" ht="24.95" customHeight="1" x14ac:dyDescent="0.2">
      <c r="A35" s="292" t="s">
        <v>171</v>
      </c>
      <c r="B35" s="293" t="s">
        <v>172</v>
      </c>
      <c r="C35" s="113">
        <v>17.745017745017744</v>
      </c>
      <c r="D35" s="115">
        <v>650</v>
      </c>
      <c r="E35" s="114">
        <v>602</v>
      </c>
      <c r="F35" s="114">
        <v>650</v>
      </c>
      <c r="G35" s="114">
        <v>552</v>
      </c>
      <c r="H35" s="140">
        <v>694</v>
      </c>
      <c r="I35" s="115">
        <v>-44</v>
      </c>
      <c r="J35" s="116">
        <v>-6.3400576368876083</v>
      </c>
    </row>
    <row r="36" spans="1:10" s="110" customFormat="1" ht="24.95" customHeight="1" x14ac:dyDescent="0.2">
      <c r="A36" s="294" t="s">
        <v>173</v>
      </c>
      <c r="B36" s="295" t="s">
        <v>174</v>
      </c>
      <c r="C36" s="125">
        <v>81.73628173628174</v>
      </c>
      <c r="D36" s="143">
        <v>2994</v>
      </c>
      <c r="E36" s="144">
        <v>3204</v>
      </c>
      <c r="F36" s="144">
        <v>3441</v>
      </c>
      <c r="G36" s="144">
        <v>2661</v>
      </c>
      <c r="H36" s="145">
        <v>3791</v>
      </c>
      <c r="I36" s="143">
        <v>-797</v>
      </c>
      <c r="J36" s="146">
        <v>-21.023476655236085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3663</v>
      </c>
      <c r="F11" s="264">
        <v>3927</v>
      </c>
      <c r="G11" s="264">
        <v>4173</v>
      </c>
      <c r="H11" s="264">
        <v>3271</v>
      </c>
      <c r="I11" s="265">
        <v>4500</v>
      </c>
      <c r="J11" s="263">
        <v>-837</v>
      </c>
      <c r="K11" s="266">
        <v>-18.600000000000001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22.194922194922196</v>
      </c>
      <c r="E13" s="115">
        <v>813</v>
      </c>
      <c r="F13" s="114">
        <v>1227</v>
      </c>
      <c r="G13" s="114">
        <v>1107</v>
      </c>
      <c r="H13" s="114">
        <v>931</v>
      </c>
      <c r="I13" s="140">
        <v>915</v>
      </c>
      <c r="J13" s="115">
        <v>-102</v>
      </c>
      <c r="K13" s="116">
        <v>-11.147540983606557</v>
      </c>
    </row>
    <row r="14" spans="1:17" ht="15.95" customHeight="1" x14ac:dyDescent="0.2">
      <c r="A14" s="306" t="s">
        <v>230</v>
      </c>
      <c r="B14" s="307"/>
      <c r="C14" s="308"/>
      <c r="D14" s="113">
        <v>58.340158340158339</v>
      </c>
      <c r="E14" s="115">
        <v>2137</v>
      </c>
      <c r="F14" s="114">
        <v>2081</v>
      </c>
      <c r="G14" s="114">
        <v>2352</v>
      </c>
      <c r="H14" s="114">
        <v>1773</v>
      </c>
      <c r="I14" s="140">
        <v>2844</v>
      </c>
      <c r="J14" s="115">
        <v>-707</v>
      </c>
      <c r="K14" s="116">
        <v>-24.859353023909986</v>
      </c>
    </row>
    <row r="15" spans="1:17" ht="15.95" customHeight="1" x14ac:dyDescent="0.2">
      <c r="A15" s="306" t="s">
        <v>231</v>
      </c>
      <c r="B15" s="307"/>
      <c r="C15" s="308"/>
      <c r="D15" s="113">
        <v>9.4185094185094194</v>
      </c>
      <c r="E15" s="115">
        <v>345</v>
      </c>
      <c r="F15" s="114">
        <v>329</v>
      </c>
      <c r="G15" s="114">
        <v>353</v>
      </c>
      <c r="H15" s="114">
        <v>290</v>
      </c>
      <c r="I15" s="140">
        <v>373</v>
      </c>
      <c r="J15" s="115">
        <v>-28</v>
      </c>
      <c r="K15" s="116">
        <v>-7.5067024128686324</v>
      </c>
    </row>
    <row r="16" spans="1:17" ht="15.95" customHeight="1" x14ac:dyDescent="0.2">
      <c r="A16" s="306" t="s">
        <v>232</v>
      </c>
      <c r="B16" s="307"/>
      <c r="C16" s="308"/>
      <c r="D16" s="113">
        <v>10.046410046410047</v>
      </c>
      <c r="E16" s="115">
        <v>368</v>
      </c>
      <c r="F16" s="114">
        <v>289</v>
      </c>
      <c r="G16" s="114">
        <v>360</v>
      </c>
      <c r="H16" s="114">
        <v>275</v>
      </c>
      <c r="I16" s="140">
        <v>367</v>
      </c>
      <c r="J16" s="115">
        <v>1</v>
      </c>
      <c r="K16" s="116">
        <v>0.27247956403269757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0.35490035490035488</v>
      </c>
      <c r="E18" s="115">
        <v>13</v>
      </c>
      <c r="F18" s="114">
        <v>111</v>
      </c>
      <c r="G18" s="114">
        <v>75</v>
      </c>
      <c r="H18" s="114">
        <v>52</v>
      </c>
      <c r="I18" s="140">
        <v>12</v>
      </c>
      <c r="J18" s="115">
        <v>1</v>
      </c>
      <c r="K18" s="116">
        <v>8.3333333333333339</v>
      </c>
    </row>
    <row r="19" spans="1:11" ht="14.1" customHeight="1" x14ac:dyDescent="0.2">
      <c r="A19" s="306" t="s">
        <v>235</v>
      </c>
      <c r="B19" s="307" t="s">
        <v>236</v>
      </c>
      <c r="C19" s="308"/>
      <c r="D19" s="113">
        <v>0.19110019110019111</v>
      </c>
      <c r="E19" s="115">
        <v>7</v>
      </c>
      <c r="F19" s="114">
        <v>108</v>
      </c>
      <c r="G19" s="114">
        <v>74</v>
      </c>
      <c r="H19" s="114">
        <v>48</v>
      </c>
      <c r="I19" s="140">
        <v>10</v>
      </c>
      <c r="J19" s="115">
        <v>-3</v>
      </c>
      <c r="K19" s="116">
        <v>-30</v>
      </c>
    </row>
    <row r="20" spans="1:11" ht="14.1" customHeight="1" x14ac:dyDescent="0.2">
      <c r="A20" s="306">
        <v>12</v>
      </c>
      <c r="B20" s="307" t="s">
        <v>237</v>
      </c>
      <c r="C20" s="308"/>
      <c r="D20" s="113">
        <v>1.1466011466011465</v>
      </c>
      <c r="E20" s="115">
        <v>42</v>
      </c>
      <c r="F20" s="114">
        <v>57</v>
      </c>
      <c r="G20" s="114">
        <v>32</v>
      </c>
      <c r="H20" s="114">
        <v>50</v>
      </c>
      <c r="I20" s="140">
        <v>27</v>
      </c>
      <c r="J20" s="115">
        <v>15</v>
      </c>
      <c r="K20" s="116">
        <v>55.555555555555557</v>
      </c>
    </row>
    <row r="21" spans="1:11" ht="14.1" customHeight="1" x14ac:dyDescent="0.2">
      <c r="A21" s="306">
        <v>21</v>
      </c>
      <c r="B21" s="307" t="s">
        <v>238</v>
      </c>
      <c r="C21" s="308"/>
      <c r="D21" s="113">
        <v>0.32760032760032759</v>
      </c>
      <c r="E21" s="115">
        <v>12</v>
      </c>
      <c r="F21" s="114">
        <v>22</v>
      </c>
      <c r="G21" s="114" t="s">
        <v>513</v>
      </c>
      <c r="H21" s="114">
        <v>6</v>
      </c>
      <c r="I21" s="140">
        <v>7</v>
      </c>
      <c r="J21" s="115">
        <v>5</v>
      </c>
      <c r="K21" s="116">
        <v>71.428571428571431</v>
      </c>
    </row>
    <row r="22" spans="1:11" ht="14.1" customHeight="1" x14ac:dyDescent="0.2">
      <c r="A22" s="306">
        <v>22</v>
      </c>
      <c r="B22" s="307" t="s">
        <v>239</v>
      </c>
      <c r="C22" s="308"/>
      <c r="D22" s="113">
        <v>1.3377013377013378</v>
      </c>
      <c r="E22" s="115">
        <v>49</v>
      </c>
      <c r="F22" s="114">
        <v>59</v>
      </c>
      <c r="G22" s="114">
        <v>82</v>
      </c>
      <c r="H22" s="114">
        <v>62</v>
      </c>
      <c r="I22" s="140">
        <v>144</v>
      </c>
      <c r="J22" s="115">
        <v>-95</v>
      </c>
      <c r="K22" s="116">
        <v>-65.972222222222229</v>
      </c>
    </row>
    <row r="23" spans="1:11" ht="14.1" customHeight="1" x14ac:dyDescent="0.2">
      <c r="A23" s="306">
        <v>23</v>
      </c>
      <c r="B23" s="307" t="s">
        <v>240</v>
      </c>
      <c r="C23" s="308"/>
      <c r="D23" s="113">
        <v>1.0101010101010102</v>
      </c>
      <c r="E23" s="115">
        <v>37</v>
      </c>
      <c r="F23" s="114">
        <v>24</v>
      </c>
      <c r="G23" s="114">
        <v>35</v>
      </c>
      <c r="H23" s="114">
        <v>47</v>
      </c>
      <c r="I23" s="140">
        <v>34</v>
      </c>
      <c r="J23" s="115">
        <v>3</v>
      </c>
      <c r="K23" s="116">
        <v>8.8235294117647065</v>
      </c>
    </row>
    <row r="24" spans="1:11" ht="14.1" customHeight="1" x14ac:dyDescent="0.2">
      <c r="A24" s="306">
        <v>24</v>
      </c>
      <c r="B24" s="307" t="s">
        <v>241</v>
      </c>
      <c r="C24" s="308"/>
      <c r="D24" s="113">
        <v>1.7199017199017199</v>
      </c>
      <c r="E24" s="115">
        <v>63</v>
      </c>
      <c r="F24" s="114">
        <v>62</v>
      </c>
      <c r="G24" s="114">
        <v>66</v>
      </c>
      <c r="H24" s="114">
        <v>44</v>
      </c>
      <c r="I24" s="140">
        <v>84</v>
      </c>
      <c r="J24" s="115">
        <v>-21</v>
      </c>
      <c r="K24" s="116">
        <v>-25</v>
      </c>
    </row>
    <row r="25" spans="1:11" ht="14.1" customHeight="1" x14ac:dyDescent="0.2">
      <c r="A25" s="306">
        <v>25</v>
      </c>
      <c r="B25" s="307" t="s">
        <v>242</v>
      </c>
      <c r="C25" s="308"/>
      <c r="D25" s="113">
        <v>3.5763035763035762</v>
      </c>
      <c r="E25" s="115">
        <v>131</v>
      </c>
      <c r="F25" s="114">
        <v>142</v>
      </c>
      <c r="G25" s="114">
        <v>124</v>
      </c>
      <c r="H25" s="114">
        <v>101</v>
      </c>
      <c r="I25" s="140">
        <v>139</v>
      </c>
      <c r="J25" s="115">
        <v>-8</v>
      </c>
      <c r="K25" s="116">
        <v>-5.7553956834532372</v>
      </c>
    </row>
    <row r="26" spans="1:11" ht="14.1" customHeight="1" x14ac:dyDescent="0.2">
      <c r="A26" s="306">
        <v>26</v>
      </c>
      <c r="B26" s="307" t="s">
        <v>243</v>
      </c>
      <c r="C26" s="308"/>
      <c r="D26" s="113">
        <v>2.1840021840021842</v>
      </c>
      <c r="E26" s="115">
        <v>80</v>
      </c>
      <c r="F26" s="114">
        <v>75</v>
      </c>
      <c r="G26" s="114">
        <v>57</v>
      </c>
      <c r="H26" s="114">
        <v>39</v>
      </c>
      <c r="I26" s="140">
        <v>64</v>
      </c>
      <c r="J26" s="115">
        <v>16</v>
      </c>
      <c r="K26" s="116">
        <v>25</v>
      </c>
    </row>
    <row r="27" spans="1:11" ht="14.1" customHeight="1" x14ac:dyDescent="0.2">
      <c r="A27" s="306">
        <v>27</v>
      </c>
      <c r="B27" s="307" t="s">
        <v>244</v>
      </c>
      <c r="C27" s="308"/>
      <c r="D27" s="113">
        <v>1.4196014196014195</v>
      </c>
      <c r="E27" s="115">
        <v>52</v>
      </c>
      <c r="F27" s="114">
        <v>46</v>
      </c>
      <c r="G27" s="114">
        <v>44</v>
      </c>
      <c r="H27" s="114">
        <v>51</v>
      </c>
      <c r="I27" s="140">
        <v>76</v>
      </c>
      <c r="J27" s="115">
        <v>-24</v>
      </c>
      <c r="K27" s="116">
        <v>-31.578947368421051</v>
      </c>
    </row>
    <row r="28" spans="1:11" ht="14.1" customHeight="1" x14ac:dyDescent="0.2">
      <c r="A28" s="306">
        <v>28</v>
      </c>
      <c r="B28" s="307" t="s">
        <v>245</v>
      </c>
      <c r="C28" s="308"/>
      <c r="D28" s="113">
        <v>0.3003003003003003</v>
      </c>
      <c r="E28" s="115">
        <v>11</v>
      </c>
      <c r="F28" s="114" t="s">
        <v>513</v>
      </c>
      <c r="G28" s="114">
        <v>8</v>
      </c>
      <c r="H28" s="114">
        <v>7</v>
      </c>
      <c r="I28" s="140" t="s">
        <v>513</v>
      </c>
      <c r="J28" s="115" t="s">
        <v>513</v>
      </c>
      <c r="K28" s="116" t="s">
        <v>513</v>
      </c>
    </row>
    <row r="29" spans="1:11" ht="14.1" customHeight="1" x14ac:dyDescent="0.2">
      <c r="A29" s="306">
        <v>29</v>
      </c>
      <c r="B29" s="307" t="s">
        <v>246</v>
      </c>
      <c r="C29" s="308"/>
      <c r="D29" s="113">
        <v>4.8867048867048863</v>
      </c>
      <c r="E29" s="115">
        <v>179</v>
      </c>
      <c r="F29" s="114">
        <v>165</v>
      </c>
      <c r="G29" s="114">
        <v>203</v>
      </c>
      <c r="H29" s="114">
        <v>175</v>
      </c>
      <c r="I29" s="140">
        <v>235</v>
      </c>
      <c r="J29" s="115">
        <v>-56</v>
      </c>
      <c r="K29" s="116">
        <v>-23.829787234042552</v>
      </c>
    </row>
    <row r="30" spans="1:11" ht="14.1" customHeight="1" x14ac:dyDescent="0.2">
      <c r="A30" s="306" t="s">
        <v>247</v>
      </c>
      <c r="B30" s="307" t="s">
        <v>248</v>
      </c>
      <c r="C30" s="308"/>
      <c r="D30" s="113">
        <v>1.911001911001911</v>
      </c>
      <c r="E30" s="115">
        <v>70</v>
      </c>
      <c r="F30" s="114" t="s">
        <v>513</v>
      </c>
      <c r="G30" s="114">
        <v>84</v>
      </c>
      <c r="H30" s="114">
        <v>73</v>
      </c>
      <c r="I30" s="140" t="s">
        <v>513</v>
      </c>
      <c r="J30" s="115" t="s">
        <v>513</v>
      </c>
      <c r="K30" s="116" t="s">
        <v>513</v>
      </c>
    </row>
    <row r="31" spans="1:11" ht="14.1" customHeight="1" x14ac:dyDescent="0.2">
      <c r="A31" s="306" t="s">
        <v>249</v>
      </c>
      <c r="B31" s="307" t="s">
        <v>250</v>
      </c>
      <c r="C31" s="308"/>
      <c r="D31" s="113">
        <v>2.9757029757029758</v>
      </c>
      <c r="E31" s="115">
        <v>109</v>
      </c>
      <c r="F31" s="114">
        <v>96</v>
      </c>
      <c r="G31" s="114">
        <v>119</v>
      </c>
      <c r="H31" s="114">
        <v>102</v>
      </c>
      <c r="I31" s="140">
        <v>137</v>
      </c>
      <c r="J31" s="115">
        <v>-28</v>
      </c>
      <c r="K31" s="116">
        <v>-20.437956204379564</v>
      </c>
    </row>
    <row r="32" spans="1:11" ht="14.1" customHeight="1" x14ac:dyDescent="0.2">
      <c r="A32" s="306">
        <v>31</v>
      </c>
      <c r="B32" s="307" t="s">
        <v>251</v>
      </c>
      <c r="C32" s="308"/>
      <c r="D32" s="113">
        <v>0.92820092820092825</v>
      </c>
      <c r="E32" s="115">
        <v>34</v>
      </c>
      <c r="F32" s="114">
        <v>20</v>
      </c>
      <c r="G32" s="114">
        <v>26</v>
      </c>
      <c r="H32" s="114">
        <v>17</v>
      </c>
      <c r="I32" s="140">
        <v>35</v>
      </c>
      <c r="J32" s="115">
        <v>-1</v>
      </c>
      <c r="K32" s="116">
        <v>-2.8571428571428572</v>
      </c>
    </row>
    <row r="33" spans="1:11" ht="14.1" customHeight="1" x14ac:dyDescent="0.2">
      <c r="A33" s="306">
        <v>32</v>
      </c>
      <c r="B33" s="307" t="s">
        <v>252</v>
      </c>
      <c r="C33" s="308"/>
      <c r="D33" s="113">
        <v>1.8018018018018018</v>
      </c>
      <c r="E33" s="115">
        <v>66</v>
      </c>
      <c r="F33" s="114">
        <v>93</v>
      </c>
      <c r="G33" s="114">
        <v>90</v>
      </c>
      <c r="H33" s="114">
        <v>65</v>
      </c>
      <c r="I33" s="140">
        <v>89</v>
      </c>
      <c r="J33" s="115">
        <v>-23</v>
      </c>
      <c r="K33" s="116">
        <v>-25.842696629213481</v>
      </c>
    </row>
    <row r="34" spans="1:11" ht="14.1" customHeight="1" x14ac:dyDescent="0.2">
      <c r="A34" s="306">
        <v>33</v>
      </c>
      <c r="B34" s="307" t="s">
        <v>253</v>
      </c>
      <c r="C34" s="308"/>
      <c r="D34" s="113">
        <v>1.9656019656019657</v>
      </c>
      <c r="E34" s="115">
        <v>72</v>
      </c>
      <c r="F34" s="114">
        <v>120</v>
      </c>
      <c r="G34" s="114">
        <v>82</v>
      </c>
      <c r="H34" s="114">
        <v>65</v>
      </c>
      <c r="I34" s="140">
        <v>98</v>
      </c>
      <c r="J34" s="115">
        <v>-26</v>
      </c>
      <c r="K34" s="116">
        <v>-26.530612244897959</v>
      </c>
    </row>
    <row r="35" spans="1:11" ht="14.1" customHeight="1" x14ac:dyDescent="0.2">
      <c r="A35" s="306">
        <v>34</v>
      </c>
      <c r="B35" s="307" t="s">
        <v>254</v>
      </c>
      <c r="C35" s="308"/>
      <c r="D35" s="113">
        <v>2.3205023205023205</v>
      </c>
      <c r="E35" s="115">
        <v>85</v>
      </c>
      <c r="F35" s="114">
        <v>46</v>
      </c>
      <c r="G35" s="114">
        <v>68</v>
      </c>
      <c r="H35" s="114">
        <v>61</v>
      </c>
      <c r="I35" s="140">
        <v>58</v>
      </c>
      <c r="J35" s="115">
        <v>27</v>
      </c>
      <c r="K35" s="116">
        <v>46.551724137931032</v>
      </c>
    </row>
    <row r="36" spans="1:11" ht="14.1" customHeight="1" x14ac:dyDescent="0.2">
      <c r="A36" s="306">
        <v>41</v>
      </c>
      <c r="B36" s="307" t="s">
        <v>255</v>
      </c>
      <c r="C36" s="308"/>
      <c r="D36" s="113">
        <v>0.68250068250068252</v>
      </c>
      <c r="E36" s="115">
        <v>25</v>
      </c>
      <c r="F36" s="114">
        <v>24</v>
      </c>
      <c r="G36" s="114">
        <v>27</v>
      </c>
      <c r="H36" s="114">
        <v>14</v>
      </c>
      <c r="I36" s="140">
        <v>16</v>
      </c>
      <c r="J36" s="115">
        <v>9</v>
      </c>
      <c r="K36" s="116">
        <v>56.25</v>
      </c>
    </row>
    <row r="37" spans="1:11" ht="14.1" customHeight="1" x14ac:dyDescent="0.2">
      <c r="A37" s="306">
        <v>42</v>
      </c>
      <c r="B37" s="307" t="s">
        <v>256</v>
      </c>
      <c r="C37" s="308"/>
      <c r="D37" s="113">
        <v>8.1900081900081897E-2</v>
      </c>
      <c r="E37" s="115">
        <v>3</v>
      </c>
      <c r="F37" s="114" t="s">
        <v>513</v>
      </c>
      <c r="G37" s="114">
        <v>0</v>
      </c>
      <c r="H37" s="114" t="s">
        <v>513</v>
      </c>
      <c r="I37" s="140" t="s">
        <v>513</v>
      </c>
      <c r="J37" s="115" t="s">
        <v>513</v>
      </c>
      <c r="K37" s="116" t="s">
        <v>513</v>
      </c>
    </row>
    <row r="38" spans="1:11" ht="14.1" customHeight="1" x14ac:dyDescent="0.2">
      <c r="A38" s="306">
        <v>43</v>
      </c>
      <c r="B38" s="307" t="s">
        <v>257</v>
      </c>
      <c r="C38" s="308"/>
      <c r="D38" s="113">
        <v>2.375102375102375</v>
      </c>
      <c r="E38" s="115">
        <v>87</v>
      </c>
      <c r="F38" s="114">
        <v>86</v>
      </c>
      <c r="G38" s="114">
        <v>107</v>
      </c>
      <c r="H38" s="114">
        <v>87</v>
      </c>
      <c r="I38" s="140">
        <v>79</v>
      </c>
      <c r="J38" s="115">
        <v>8</v>
      </c>
      <c r="K38" s="116">
        <v>10.126582278481013</v>
      </c>
    </row>
    <row r="39" spans="1:11" ht="14.1" customHeight="1" x14ac:dyDescent="0.2">
      <c r="A39" s="306">
        <v>51</v>
      </c>
      <c r="B39" s="307" t="s">
        <v>258</v>
      </c>
      <c r="C39" s="308"/>
      <c r="D39" s="113">
        <v>7.6440076440076439</v>
      </c>
      <c r="E39" s="115">
        <v>280</v>
      </c>
      <c r="F39" s="114">
        <v>528</v>
      </c>
      <c r="G39" s="114">
        <v>273</v>
      </c>
      <c r="H39" s="114">
        <v>313</v>
      </c>
      <c r="I39" s="140">
        <v>344</v>
      </c>
      <c r="J39" s="115">
        <v>-64</v>
      </c>
      <c r="K39" s="116">
        <v>-18.604651162790699</v>
      </c>
    </row>
    <row r="40" spans="1:11" ht="14.1" customHeight="1" x14ac:dyDescent="0.2">
      <c r="A40" s="306" t="s">
        <v>259</v>
      </c>
      <c r="B40" s="307" t="s">
        <v>260</v>
      </c>
      <c r="C40" s="308"/>
      <c r="D40" s="113">
        <v>7.3983073983073986</v>
      </c>
      <c r="E40" s="115">
        <v>271</v>
      </c>
      <c r="F40" s="114">
        <v>518</v>
      </c>
      <c r="G40" s="114">
        <v>260</v>
      </c>
      <c r="H40" s="114">
        <v>302</v>
      </c>
      <c r="I40" s="140">
        <v>331</v>
      </c>
      <c r="J40" s="115">
        <v>-60</v>
      </c>
      <c r="K40" s="116">
        <v>-18.126888217522659</v>
      </c>
    </row>
    <row r="41" spans="1:11" ht="14.1" customHeight="1" x14ac:dyDescent="0.2">
      <c r="A41" s="306"/>
      <c r="B41" s="307" t="s">
        <v>261</v>
      </c>
      <c r="C41" s="308"/>
      <c r="D41" s="113">
        <v>6.4155064155064156</v>
      </c>
      <c r="E41" s="115">
        <v>235</v>
      </c>
      <c r="F41" s="114">
        <v>477</v>
      </c>
      <c r="G41" s="114">
        <v>224</v>
      </c>
      <c r="H41" s="114">
        <v>258</v>
      </c>
      <c r="I41" s="140">
        <v>272</v>
      </c>
      <c r="J41" s="115">
        <v>-37</v>
      </c>
      <c r="K41" s="116">
        <v>-13.602941176470589</v>
      </c>
    </row>
    <row r="42" spans="1:11" ht="14.1" customHeight="1" x14ac:dyDescent="0.2">
      <c r="A42" s="306">
        <v>52</v>
      </c>
      <c r="B42" s="307" t="s">
        <v>262</v>
      </c>
      <c r="C42" s="308"/>
      <c r="D42" s="113">
        <v>5.7330057330057329</v>
      </c>
      <c r="E42" s="115">
        <v>210</v>
      </c>
      <c r="F42" s="114">
        <v>163</v>
      </c>
      <c r="G42" s="114">
        <v>184</v>
      </c>
      <c r="H42" s="114">
        <v>178</v>
      </c>
      <c r="I42" s="140">
        <v>334</v>
      </c>
      <c r="J42" s="115">
        <v>-124</v>
      </c>
      <c r="K42" s="116">
        <v>-37.125748502994014</v>
      </c>
    </row>
    <row r="43" spans="1:11" ht="14.1" customHeight="1" x14ac:dyDescent="0.2">
      <c r="A43" s="306" t="s">
        <v>263</v>
      </c>
      <c r="B43" s="307" t="s">
        <v>264</v>
      </c>
      <c r="C43" s="308"/>
      <c r="D43" s="113">
        <v>5.4054054054054053</v>
      </c>
      <c r="E43" s="115">
        <v>198</v>
      </c>
      <c r="F43" s="114">
        <v>154</v>
      </c>
      <c r="G43" s="114">
        <v>169</v>
      </c>
      <c r="H43" s="114">
        <v>170</v>
      </c>
      <c r="I43" s="140">
        <v>316</v>
      </c>
      <c r="J43" s="115">
        <v>-118</v>
      </c>
      <c r="K43" s="116">
        <v>-37.341772151898731</v>
      </c>
    </row>
    <row r="44" spans="1:11" ht="14.1" customHeight="1" x14ac:dyDescent="0.2">
      <c r="A44" s="306">
        <v>53</v>
      </c>
      <c r="B44" s="307" t="s">
        <v>265</v>
      </c>
      <c r="C44" s="308"/>
      <c r="D44" s="113">
        <v>0.79170079170079166</v>
      </c>
      <c r="E44" s="115">
        <v>29</v>
      </c>
      <c r="F44" s="114">
        <v>34</v>
      </c>
      <c r="G44" s="114">
        <v>48</v>
      </c>
      <c r="H44" s="114">
        <v>102</v>
      </c>
      <c r="I44" s="140">
        <v>502</v>
      </c>
      <c r="J44" s="115">
        <v>-473</v>
      </c>
      <c r="K44" s="116">
        <v>-94.223107569721122</v>
      </c>
    </row>
    <row r="45" spans="1:11" ht="14.1" customHeight="1" x14ac:dyDescent="0.2">
      <c r="A45" s="306" t="s">
        <v>266</v>
      </c>
      <c r="B45" s="307" t="s">
        <v>267</v>
      </c>
      <c r="C45" s="308"/>
      <c r="D45" s="113">
        <v>0.76440076440076443</v>
      </c>
      <c r="E45" s="115">
        <v>28</v>
      </c>
      <c r="F45" s="114">
        <v>33</v>
      </c>
      <c r="G45" s="114">
        <v>48</v>
      </c>
      <c r="H45" s="114">
        <v>102</v>
      </c>
      <c r="I45" s="140">
        <v>502</v>
      </c>
      <c r="J45" s="115">
        <v>-474</v>
      </c>
      <c r="K45" s="116">
        <v>-94.422310756972109</v>
      </c>
    </row>
    <row r="46" spans="1:11" ht="14.1" customHeight="1" x14ac:dyDescent="0.2">
      <c r="A46" s="306">
        <v>54</v>
      </c>
      <c r="B46" s="307" t="s">
        <v>268</v>
      </c>
      <c r="C46" s="308"/>
      <c r="D46" s="113">
        <v>3.4671034671034673</v>
      </c>
      <c r="E46" s="115">
        <v>127</v>
      </c>
      <c r="F46" s="114">
        <v>149</v>
      </c>
      <c r="G46" s="114">
        <v>149</v>
      </c>
      <c r="H46" s="114">
        <v>122</v>
      </c>
      <c r="I46" s="140">
        <v>127</v>
      </c>
      <c r="J46" s="115">
        <v>0</v>
      </c>
      <c r="K46" s="116">
        <v>0</v>
      </c>
    </row>
    <row r="47" spans="1:11" ht="14.1" customHeight="1" x14ac:dyDescent="0.2">
      <c r="A47" s="306">
        <v>61</v>
      </c>
      <c r="B47" s="307" t="s">
        <v>269</v>
      </c>
      <c r="C47" s="308"/>
      <c r="D47" s="113">
        <v>2.839202839202839</v>
      </c>
      <c r="E47" s="115">
        <v>104</v>
      </c>
      <c r="F47" s="114">
        <v>72</v>
      </c>
      <c r="G47" s="114">
        <v>88</v>
      </c>
      <c r="H47" s="114">
        <v>94</v>
      </c>
      <c r="I47" s="140">
        <v>97</v>
      </c>
      <c r="J47" s="115">
        <v>7</v>
      </c>
      <c r="K47" s="116">
        <v>7.2164948453608249</v>
      </c>
    </row>
    <row r="48" spans="1:11" ht="14.1" customHeight="1" x14ac:dyDescent="0.2">
      <c r="A48" s="306">
        <v>62</v>
      </c>
      <c r="B48" s="307" t="s">
        <v>270</v>
      </c>
      <c r="C48" s="308"/>
      <c r="D48" s="113">
        <v>10.92001092001092</v>
      </c>
      <c r="E48" s="115">
        <v>400</v>
      </c>
      <c r="F48" s="114">
        <v>395</v>
      </c>
      <c r="G48" s="114">
        <v>477</v>
      </c>
      <c r="H48" s="114">
        <v>291</v>
      </c>
      <c r="I48" s="140">
        <v>361</v>
      </c>
      <c r="J48" s="115">
        <v>39</v>
      </c>
      <c r="K48" s="116">
        <v>10.803324099722992</v>
      </c>
    </row>
    <row r="49" spans="1:11" ht="14.1" customHeight="1" x14ac:dyDescent="0.2">
      <c r="A49" s="306">
        <v>63</v>
      </c>
      <c r="B49" s="307" t="s">
        <v>271</v>
      </c>
      <c r="C49" s="308"/>
      <c r="D49" s="113">
        <v>3.9312039312039313</v>
      </c>
      <c r="E49" s="115">
        <v>144</v>
      </c>
      <c r="F49" s="114">
        <v>178</v>
      </c>
      <c r="G49" s="114">
        <v>197</v>
      </c>
      <c r="H49" s="114">
        <v>159</v>
      </c>
      <c r="I49" s="140">
        <v>173</v>
      </c>
      <c r="J49" s="115">
        <v>-29</v>
      </c>
      <c r="K49" s="116">
        <v>-16.76300578034682</v>
      </c>
    </row>
    <row r="50" spans="1:11" ht="14.1" customHeight="1" x14ac:dyDescent="0.2">
      <c r="A50" s="306" t="s">
        <v>272</v>
      </c>
      <c r="B50" s="307" t="s">
        <v>273</v>
      </c>
      <c r="C50" s="308"/>
      <c r="D50" s="113">
        <v>0.43680043680043679</v>
      </c>
      <c r="E50" s="115">
        <v>16</v>
      </c>
      <c r="F50" s="114">
        <v>16</v>
      </c>
      <c r="G50" s="114">
        <v>35</v>
      </c>
      <c r="H50" s="114">
        <v>16</v>
      </c>
      <c r="I50" s="140">
        <v>13</v>
      </c>
      <c r="J50" s="115">
        <v>3</v>
      </c>
      <c r="K50" s="116">
        <v>23.076923076923077</v>
      </c>
    </row>
    <row r="51" spans="1:11" ht="14.1" customHeight="1" x14ac:dyDescent="0.2">
      <c r="A51" s="306" t="s">
        <v>274</v>
      </c>
      <c r="B51" s="307" t="s">
        <v>275</v>
      </c>
      <c r="C51" s="308"/>
      <c r="D51" s="113">
        <v>3.3306033306033305</v>
      </c>
      <c r="E51" s="115">
        <v>122</v>
      </c>
      <c r="F51" s="114">
        <v>151</v>
      </c>
      <c r="G51" s="114">
        <v>153</v>
      </c>
      <c r="H51" s="114">
        <v>135</v>
      </c>
      <c r="I51" s="140">
        <v>157</v>
      </c>
      <c r="J51" s="115">
        <v>-35</v>
      </c>
      <c r="K51" s="116">
        <v>-22.29299363057325</v>
      </c>
    </row>
    <row r="52" spans="1:11" ht="14.1" customHeight="1" x14ac:dyDescent="0.2">
      <c r="A52" s="306">
        <v>71</v>
      </c>
      <c r="B52" s="307" t="s">
        <v>276</v>
      </c>
      <c r="C52" s="308"/>
      <c r="D52" s="113">
        <v>10.647010647010648</v>
      </c>
      <c r="E52" s="115">
        <v>390</v>
      </c>
      <c r="F52" s="114">
        <v>356</v>
      </c>
      <c r="G52" s="114">
        <v>441</v>
      </c>
      <c r="H52" s="114">
        <v>379</v>
      </c>
      <c r="I52" s="140">
        <v>466</v>
      </c>
      <c r="J52" s="115">
        <v>-76</v>
      </c>
      <c r="K52" s="116">
        <v>-16.309012875536482</v>
      </c>
    </row>
    <row r="53" spans="1:11" ht="14.1" customHeight="1" x14ac:dyDescent="0.2">
      <c r="A53" s="306" t="s">
        <v>277</v>
      </c>
      <c r="B53" s="307" t="s">
        <v>278</v>
      </c>
      <c r="C53" s="308"/>
      <c r="D53" s="113">
        <v>3.2214032214032216</v>
      </c>
      <c r="E53" s="115">
        <v>118</v>
      </c>
      <c r="F53" s="114">
        <v>106</v>
      </c>
      <c r="G53" s="114">
        <v>136</v>
      </c>
      <c r="H53" s="114">
        <v>123</v>
      </c>
      <c r="I53" s="140">
        <v>157</v>
      </c>
      <c r="J53" s="115">
        <v>-39</v>
      </c>
      <c r="K53" s="116">
        <v>-24.840764331210192</v>
      </c>
    </row>
    <row r="54" spans="1:11" ht="14.1" customHeight="1" x14ac:dyDescent="0.2">
      <c r="A54" s="306" t="s">
        <v>279</v>
      </c>
      <c r="B54" s="307" t="s">
        <v>280</v>
      </c>
      <c r="C54" s="308"/>
      <c r="D54" s="113">
        <v>6.3063063063063067</v>
      </c>
      <c r="E54" s="115">
        <v>231</v>
      </c>
      <c r="F54" s="114">
        <v>225</v>
      </c>
      <c r="G54" s="114">
        <v>275</v>
      </c>
      <c r="H54" s="114">
        <v>228</v>
      </c>
      <c r="I54" s="140">
        <v>273</v>
      </c>
      <c r="J54" s="115">
        <v>-42</v>
      </c>
      <c r="K54" s="116">
        <v>-15.384615384615385</v>
      </c>
    </row>
    <row r="55" spans="1:11" ht="14.1" customHeight="1" x14ac:dyDescent="0.2">
      <c r="A55" s="306">
        <v>72</v>
      </c>
      <c r="B55" s="307" t="s">
        <v>281</v>
      </c>
      <c r="C55" s="308"/>
      <c r="D55" s="113">
        <v>2.2386022386022386</v>
      </c>
      <c r="E55" s="115">
        <v>82</v>
      </c>
      <c r="F55" s="114">
        <v>68</v>
      </c>
      <c r="G55" s="114">
        <v>77</v>
      </c>
      <c r="H55" s="114">
        <v>46</v>
      </c>
      <c r="I55" s="140">
        <v>66</v>
      </c>
      <c r="J55" s="115">
        <v>16</v>
      </c>
      <c r="K55" s="116">
        <v>24.242424242424242</v>
      </c>
    </row>
    <row r="56" spans="1:11" ht="14.1" customHeight="1" x14ac:dyDescent="0.2">
      <c r="A56" s="306" t="s">
        <v>282</v>
      </c>
      <c r="B56" s="307" t="s">
        <v>283</v>
      </c>
      <c r="C56" s="308"/>
      <c r="D56" s="113">
        <v>0.60060060060060061</v>
      </c>
      <c r="E56" s="115">
        <v>22</v>
      </c>
      <c r="F56" s="114">
        <v>22</v>
      </c>
      <c r="G56" s="114">
        <v>15</v>
      </c>
      <c r="H56" s="114">
        <v>9</v>
      </c>
      <c r="I56" s="140">
        <v>22</v>
      </c>
      <c r="J56" s="115">
        <v>0</v>
      </c>
      <c r="K56" s="116">
        <v>0</v>
      </c>
    </row>
    <row r="57" spans="1:11" ht="14.1" customHeight="1" x14ac:dyDescent="0.2">
      <c r="A57" s="306" t="s">
        <v>284</v>
      </c>
      <c r="B57" s="307" t="s">
        <v>285</v>
      </c>
      <c r="C57" s="308"/>
      <c r="D57" s="113">
        <v>0.92820092820092825</v>
      </c>
      <c r="E57" s="115">
        <v>34</v>
      </c>
      <c r="F57" s="114">
        <v>25</v>
      </c>
      <c r="G57" s="114">
        <v>35</v>
      </c>
      <c r="H57" s="114">
        <v>25</v>
      </c>
      <c r="I57" s="140">
        <v>28</v>
      </c>
      <c r="J57" s="115">
        <v>6</v>
      </c>
      <c r="K57" s="116">
        <v>21.428571428571427</v>
      </c>
    </row>
    <row r="58" spans="1:11" ht="14.1" customHeight="1" x14ac:dyDescent="0.2">
      <c r="A58" s="306">
        <v>73</v>
      </c>
      <c r="B58" s="307" t="s">
        <v>286</v>
      </c>
      <c r="C58" s="308"/>
      <c r="D58" s="113">
        <v>1.2012012012012012</v>
      </c>
      <c r="E58" s="115">
        <v>44</v>
      </c>
      <c r="F58" s="114">
        <v>51</v>
      </c>
      <c r="G58" s="114">
        <v>64</v>
      </c>
      <c r="H58" s="114">
        <v>57</v>
      </c>
      <c r="I58" s="140">
        <v>66</v>
      </c>
      <c r="J58" s="115">
        <v>-22</v>
      </c>
      <c r="K58" s="116">
        <v>-33.333333333333336</v>
      </c>
    </row>
    <row r="59" spans="1:11" ht="14.1" customHeight="1" x14ac:dyDescent="0.2">
      <c r="A59" s="306" t="s">
        <v>287</v>
      </c>
      <c r="B59" s="307" t="s">
        <v>288</v>
      </c>
      <c r="C59" s="308"/>
      <c r="D59" s="113">
        <v>0.95550095550095548</v>
      </c>
      <c r="E59" s="115">
        <v>35</v>
      </c>
      <c r="F59" s="114">
        <v>30</v>
      </c>
      <c r="G59" s="114">
        <v>43</v>
      </c>
      <c r="H59" s="114">
        <v>32</v>
      </c>
      <c r="I59" s="140">
        <v>46</v>
      </c>
      <c r="J59" s="115">
        <v>-11</v>
      </c>
      <c r="K59" s="116">
        <v>-23.913043478260871</v>
      </c>
    </row>
    <row r="60" spans="1:11" ht="14.1" customHeight="1" x14ac:dyDescent="0.2">
      <c r="A60" s="306">
        <v>81</v>
      </c>
      <c r="B60" s="307" t="s">
        <v>289</v>
      </c>
      <c r="C60" s="308"/>
      <c r="D60" s="113">
        <v>9.6369096369096372</v>
      </c>
      <c r="E60" s="115">
        <v>353</v>
      </c>
      <c r="F60" s="114">
        <v>300</v>
      </c>
      <c r="G60" s="114">
        <v>339</v>
      </c>
      <c r="H60" s="114">
        <v>242</v>
      </c>
      <c r="I60" s="140">
        <v>307</v>
      </c>
      <c r="J60" s="115">
        <v>46</v>
      </c>
      <c r="K60" s="116">
        <v>14.983713355048859</v>
      </c>
    </row>
    <row r="61" spans="1:11" ht="14.1" customHeight="1" x14ac:dyDescent="0.2">
      <c r="A61" s="306" t="s">
        <v>290</v>
      </c>
      <c r="B61" s="307" t="s">
        <v>291</v>
      </c>
      <c r="C61" s="308"/>
      <c r="D61" s="113">
        <v>3.9585039585039583</v>
      </c>
      <c r="E61" s="115">
        <v>145</v>
      </c>
      <c r="F61" s="114">
        <v>119</v>
      </c>
      <c r="G61" s="114">
        <v>142</v>
      </c>
      <c r="H61" s="114">
        <v>76</v>
      </c>
      <c r="I61" s="140">
        <v>131</v>
      </c>
      <c r="J61" s="115">
        <v>14</v>
      </c>
      <c r="K61" s="116">
        <v>10.687022900763358</v>
      </c>
    </row>
    <row r="62" spans="1:11" ht="14.1" customHeight="1" x14ac:dyDescent="0.2">
      <c r="A62" s="306" t="s">
        <v>292</v>
      </c>
      <c r="B62" s="307" t="s">
        <v>293</v>
      </c>
      <c r="C62" s="308"/>
      <c r="D62" s="113">
        <v>2.7027027027027026</v>
      </c>
      <c r="E62" s="115">
        <v>99</v>
      </c>
      <c r="F62" s="114">
        <v>94</v>
      </c>
      <c r="G62" s="114">
        <v>106</v>
      </c>
      <c r="H62" s="114">
        <v>84</v>
      </c>
      <c r="I62" s="140">
        <v>67</v>
      </c>
      <c r="J62" s="115">
        <v>32</v>
      </c>
      <c r="K62" s="116">
        <v>47.761194029850749</v>
      </c>
    </row>
    <row r="63" spans="1:11" ht="14.1" customHeight="1" x14ac:dyDescent="0.2">
      <c r="A63" s="306"/>
      <c r="B63" s="307" t="s">
        <v>294</v>
      </c>
      <c r="C63" s="308"/>
      <c r="D63" s="113">
        <v>2.3205023205023205</v>
      </c>
      <c r="E63" s="115">
        <v>85</v>
      </c>
      <c r="F63" s="114">
        <v>72</v>
      </c>
      <c r="G63" s="114">
        <v>86</v>
      </c>
      <c r="H63" s="114">
        <v>76</v>
      </c>
      <c r="I63" s="140">
        <v>57</v>
      </c>
      <c r="J63" s="115">
        <v>28</v>
      </c>
      <c r="K63" s="116">
        <v>49.122807017543863</v>
      </c>
    </row>
    <row r="64" spans="1:11" ht="14.1" customHeight="1" x14ac:dyDescent="0.2">
      <c r="A64" s="306" t="s">
        <v>295</v>
      </c>
      <c r="B64" s="307" t="s">
        <v>296</v>
      </c>
      <c r="C64" s="308"/>
      <c r="D64" s="113">
        <v>1.2831012831012831</v>
      </c>
      <c r="E64" s="115">
        <v>47</v>
      </c>
      <c r="F64" s="114">
        <v>40</v>
      </c>
      <c r="G64" s="114">
        <v>41</v>
      </c>
      <c r="H64" s="114">
        <v>33</v>
      </c>
      <c r="I64" s="140">
        <v>50</v>
      </c>
      <c r="J64" s="115">
        <v>-3</v>
      </c>
      <c r="K64" s="116">
        <v>-6</v>
      </c>
    </row>
    <row r="65" spans="1:11" ht="14.1" customHeight="1" x14ac:dyDescent="0.2">
      <c r="A65" s="306" t="s">
        <v>297</v>
      </c>
      <c r="B65" s="307" t="s">
        <v>298</v>
      </c>
      <c r="C65" s="308"/>
      <c r="D65" s="113">
        <v>0.57330057330057327</v>
      </c>
      <c r="E65" s="115">
        <v>21</v>
      </c>
      <c r="F65" s="114">
        <v>15</v>
      </c>
      <c r="G65" s="114">
        <v>20</v>
      </c>
      <c r="H65" s="114">
        <v>19</v>
      </c>
      <c r="I65" s="140">
        <v>21</v>
      </c>
      <c r="J65" s="115">
        <v>0</v>
      </c>
      <c r="K65" s="116">
        <v>0</v>
      </c>
    </row>
    <row r="66" spans="1:11" ht="14.1" customHeight="1" x14ac:dyDescent="0.2">
      <c r="A66" s="306">
        <v>82</v>
      </c>
      <c r="B66" s="307" t="s">
        <v>299</v>
      </c>
      <c r="C66" s="308"/>
      <c r="D66" s="113">
        <v>3.2214032214032216</v>
      </c>
      <c r="E66" s="115">
        <v>118</v>
      </c>
      <c r="F66" s="114">
        <v>103</v>
      </c>
      <c r="G66" s="114">
        <v>163</v>
      </c>
      <c r="H66" s="114">
        <v>107</v>
      </c>
      <c r="I66" s="140">
        <v>137</v>
      </c>
      <c r="J66" s="115">
        <v>-19</v>
      </c>
      <c r="K66" s="116">
        <v>-13.868613138686131</v>
      </c>
    </row>
    <row r="67" spans="1:11" ht="14.1" customHeight="1" x14ac:dyDescent="0.2">
      <c r="A67" s="306" t="s">
        <v>300</v>
      </c>
      <c r="B67" s="307" t="s">
        <v>301</v>
      </c>
      <c r="C67" s="308"/>
      <c r="D67" s="113">
        <v>1.8564018564018565</v>
      </c>
      <c r="E67" s="115">
        <v>68</v>
      </c>
      <c r="F67" s="114">
        <v>66</v>
      </c>
      <c r="G67" s="114">
        <v>107</v>
      </c>
      <c r="H67" s="114">
        <v>71</v>
      </c>
      <c r="I67" s="140">
        <v>90</v>
      </c>
      <c r="J67" s="115">
        <v>-22</v>
      </c>
      <c r="K67" s="116">
        <v>-24.444444444444443</v>
      </c>
    </row>
    <row r="68" spans="1:11" ht="14.1" customHeight="1" x14ac:dyDescent="0.2">
      <c r="A68" s="306" t="s">
        <v>302</v>
      </c>
      <c r="B68" s="307" t="s">
        <v>303</v>
      </c>
      <c r="C68" s="308"/>
      <c r="D68" s="113">
        <v>0.95550095550095548</v>
      </c>
      <c r="E68" s="115">
        <v>35</v>
      </c>
      <c r="F68" s="114">
        <v>25</v>
      </c>
      <c r="G68" s="114">
        <v>32</v>
      </c>
      <c r="H68" s="114">
        <v>26</v>
      </c>
      <c r="I68" s="140">
        <v>31</v>
      </c>
      <c r="J68" s="115">
        <v>4</v>
      </c>
      <c r="K68" s="116">
        <v>12.903225806451612</v>
      </c>
    </row>
    <row r="69" spans="1:11" ht="14.1" customHeight="1" x14ac:dyDescent="0.2">
      <c r="A69" s="306">
        <v>83</v>
      </c>
      <c r="B69" s="307" t="s">
        <v>304</v>
      </c>
      <c r="C69" s="308"/>
      <c r="D69" s="113">
        <v>3.6036036036036037</v>
      </c>
      <c r="E69" s="115">
        <v>132</v>
      </c>
      <c r="F69" s="114">
        <v>99</v>
      </c>
      <c r="G69" s="114">
        <v>257</v>
      </c>
      <c r="H69" s="114">
        <v>96</v>
      </c>
      <c r="I69" s="140">
        <v>109</v>
      </c>
      <c r="J69" s="115">
        <v>23</v>
      </c>
      <c r="K69" s="116">
        <v>21.100917431192659</v>
      </c>
    </row>
    <row r="70" spans="1:11" ht="14.1" customHeight="1" x14ac:dyDescent="0.2">
      <c r="A70" s="306" t="s">
        <v>305</v>
      </c>
      <c r="B70" s="307" t="s">
        <v>306</v>
      </c>
      <c r="C70" s="308"/>
      <c r="D70" s="113">
        <v>3.0576030576030577</v>
      </c>
      <c r="E70" s="115">
        <v>112</v>
      </c>
      <c r="F70" s="114">
        <v>83</v>
      </c>
      <c r="G70" s="114">
        <v>244</v>
      </c>
      <c r="H70" s="114">
        <v>78</v>
      </c>
      <c r="I70" s="140">
        <v>95</v>
      </c>
      <c r="J70" s="115">
        <v>17</v>
      </c>
      <c r="K70" s="116">
        <v>17.894736842105264</v>
      </c>
    </row>
    <row r="71" spans="1:11" ht="14.1" customHeight="1" x14ac:dyDescent="0.2">
      <c r="A71" s="306"/>
      <c r="B71" s="307" t="s">
        <v>307</v>
      </c>
      <c r="C71" s="308"/>
      <c r="D71" s="113">
        <v>1.7745017745017746</v>
      </c>
      <c r="E71" s="115">
        <v>65</v>
      </c>
      <c r="F71" s="114">
        <v>46</v>
      </c>
      <c r="G71" s="114">
        <v>180</v>
      </c>
      <c r="H71" s="114">
        <v>53</v>
      </c>
      <c r="I71" s="140">
        <v>65</v>
      </c>
      <c r="J71" s="115">
        <v>0</v>
      </c>
      <c r="K71" s="116">
        <v>0</v>
      </c>
    </row>
    <row r="72" spans="1:11" ht="14.1" customHeight="1" x14ac:dyDescent="0.2">
      <c r="A72" s="306">
        <v>84</v>
      </c>
      <c r="B72" s="307" t="s">
        <v>308</v>
      </c>
      <c r="C72" s="308"/>
      <c r="D72" s="113">
        <v>1.173901173901174</v>
      </c>
      <c r="E72" s="115">
        <v>43</v>
      </c>
      <c r="F72" s="114">
        <v>39</v>
      </c>
      <c r="G72" s="114">
        <v>108</v>
      </c>
      <c r="H72" s="114">
        <v>35</v>
      </c>
      <c r="I72" s="140">
        <v>65</v>
      </c>
      <c r="J72" s="115">
        <v>-22</v>
      </c>
      <c r="K72" s="116">
        <v>-33.846153846153847</v>
      </c>
    </row>
    <row r="73" spans="1:11" ht="14.1" customHeight="1" x14ac:dyDescent="0.2">
      <c r="A73" s="306" t="s">
        <v>309</v>
      </c>
      <c r="B73" s="307" t="s">
        <v>310</v>
      </c>
      <c r="C73" s="308"/>
      <c r="D73" s="113">
        <v>0.19110019110019111</v>
      </c>
      <c r="E73" s="115">
        <v>7</v>
      </c>
      <c r="F73" s="114">
        <v>7</v>
      </c>
      <c r="G73" s="114">
        <v>43</v>
      </c>
      <c r="H73" s="114" t="s">
        <v>513</v>
      </c>
      <c r="I73" s="140">
        <v>8</v>
      </c>
      <c r="J73" s="115">
        <v>-1</v>
      </c>
      <c r="K73" s="116">
        <v>-12.5</v>
      </c>
    </row>
    <row r="74" spans="1:11" ht="14.1" customHeight="1" x14ac:dyDescent="0.2">
      <c r="A74" s="306" t="s">
        <v>311</v>
      </c>
      <c r="B74" s="307" t="s">
        <v>312</v>
      </c>
      <c r="C74" s="308"/>
      <c r="D74" s="113" t="s">
        <v>513</v>
      </c>
      <c r="E74" s="115" t="s">
        <v>513</v>
      </c>
      <c r="F74" s="114">
        <v>10</v>
      </c>
      <c r="G74" s="114">
        <v>19</v>
      </c>
      <c r="H74" s="114">
        <v>4</v>
      </c>
      <c r="I74" s="140">
        <v>3</v>
      </c>
      <c r="J74" s="115" t="s">
        <v>513</v>
      </c>
      <c r="K74" s="116" t="s">
        <v>513</v>
      </c>
    </row>
    <row r="75" spans="1:11" ht="14.1" customHeight="1" x14ac:dyDescent="0.2">
      <c r="A75" s="306" t="s">
        <v>313</v>
      </c>
      <c r="B75" s="307" t="s">
        <v>314</v>
      </c>
      <c r="C75" s="308"/>
      <c r="D75" s="113">
        <v>8.1900081900081897E-2</v>
      </c>
      <c r="E75" s="115">
        <v>3</v>
      </c>
      <c r="F75" s="114" t="s">
        <v>513</v>
      </c>
      <c r="G75" s="114" t="s">
        <v>513</v>
      </c>
      <c r="H75" s="114">
        <v>3</v>
      </c>
      <c r="I75" s="140" t="s">
        <v>513</v>
      </c>
      <c r="J75" s="115" t="s">
        <v>513</v>
      </c>
      <c r="K75" s="116" t="s">
        <v>513</v>
      </c>
    </row>
    <row r="76" spans="1:11" ht="14.1" customHeight="1" x14ac:dyDescent="0.2">
      <c r="A76" s="306">
        <v>91</v>
      </c>
      <c r="B76" s="307" t="s">
        <v>315</v>
      </c>
      <c r="C76" s="308"/>
      <c r="D76" s="113">
        <v>0.35490035490035488</v>
      </c>
      <c r="E76" s="115">
        <v>13</v>
      </c>
      <c r="F76" s="114">
        <v>12</v>
      </c>
      <c r="G76" s="114">
        <v>18</v>
      </c>
      <c r="H76" s="114">
        <v>12</v>
      </c>
      <c r="I76" s="140">
        <v>14</v>
      </c>
      <c r="J76" s="115">
        <v>-1</v>
      </c>
      <c r="K76" s="116">
        <v>-7.1428571428571432</v>
      </c>
    </row>
    <row r="77" spans="1:11" ht="14.1" customHeight="1" x14ac:dyDescent="0.2">
      <c r="A77" s="306">
        <v>92</v>
      </c>
      <c r="B77" s="307" t="s">
        <v>316</v>
      </c>
      <c r="C77" s="308"/>
      <c r="D77" s="113">
        <v>2.1840021840021842</v>
      </c>
      <c r="E77" s="115">
        <v>80</v>
      </c>
      <c r="F77" s="114">
        <v>63</v>
      </c>
      <c r="G77" s="114">
        <v>66</v>
      </c>
      <c r="H77" s="114">
        <v>41</v>
      </c>
      <c r="I77" s="140">
        <v>67</v>
      </c>
      <c r="J77" s="115">
        <v>13</v>
      </c>
      <c r="K77" s="116">
        <v>19.402985074626866</v>
      </c>
    </row>
    <row r="78" spans="1:11" ht="14.1" customHeight="1" x14ac:dyDescent="0.2">
      <c r="A78" s="306">
        <v>93</v>
      </c>
      <c r="B78" s="307" t="s">
        <v>317</v>
      </c>
      <c r="C78" s="308"/>
      <c r="D78" s="113">
        <v>0.32760032760032759</v>
      </c>
      <c r="E78" s="115">
        <v>12</v>
      </c>
      <c r="F78" s="114">
        <v>6</v>
      </c>
      <c r="G78" s="114">
        <v>5</v>
      </c>
      <c r="H78" s="114">
        <v>6</v>
      </c>
      <c r="I78" s="140">
        <v>7</v>
      </c>
      <c r="J78" s="115">
        <v>5</v>
      </c>
      <c r="K78" s="116">
        <v>71.428571428571431</v>
      </c>
    </row>
    <row r="79" spans="1:11" ht="14.1" customHeight="1" x14ac:dyDescent="0.2">
      <c r="A79" s="306">
        <v>94</v>
      </c>
      <c r="B79" s="307" t="s">
        <v>318</v>
      </c>
      <c r="C79" s="308"/>
      <c r="D79" s="113">
        <v>1.6653016653016652</v>
      </c>
      <c r="E79" s="115">
        <v>61</v>
      </c>
      <c r="F79" s="114">
        <v>151</v>
      </c>
      <c r="G79" s="114">
        <v>88</v>
      </c>
      <c r="H79" s="114">
        <v>44</v>
      </c>
      <c r="I79" s="140">
        <v>53</v>
      </c>
      <c r="J79" s="115">
        <v>8</v>
      </c>
      <c r="K79" s="116">
        <v>15.09433962264151</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t="s">
        <v>513</v>
      </c>
      <c r="G81" s="144" t="s">
        <v>513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39270</v>
      </c>
      <c r="C10" s="114">
        <v>20673</v>
      </c>
      <c r="D10" s="114">
        <v>18597</v>
      </c>
      <c r="E10" s="114">
        <v>30735</v>
      </c>
      <c r="F10" s="114">
        <v>8260</v>
      </c>
      <c r="G10" s="114">
        <v>4972</v>
      </c>
      <c r="H10" s="114">
        <v>10030</v>
      </c>
      <c r="I10" s="115">
        <v>8427</v>
      </c>
      <c r="J10" s="114">
        <v>5448</v>
      </c>
      <c r="K10" s="114">
        <v>2979</v>
      </c>
      <c r="L10" s="422">
        <v>2832</v>
      </c>
      <c r="M10" s="423">
        <v>3152</v>
      </c>
    </row>
    <row r="11" spans="1:13" ht="11.1" customHeight="1" x14ac:dyDescent="0.2">
      <c r="A11" s="421" t="s">
        <v>387</v>
      </c>
      <c r="B11" s="115">
        <v>39103</v>
      </c>
      <c r="C11" s="114">
        <v>20724</v>
      </c>
      <c r="D11" s="114">
        <v>18379</v>
      </c>
      <c r="E11" s="114">
        <v>30627</v>
      </c>
      <c r="F11" s="114">
        <v>8205</v>
      </c>
      <c r="G11" s="114">
        <v>4847</v>
      </c>
      <c r="H11" s="114">
        <v>10079</v>
      </c>
      <c r="I11" s="115">
        <v>8425</v>
      </c>
      <c r="J11" s="114">
        <v>5403</v>
      </c>
      <c r="K11" s="114">
        <v>3022</v>
      </c>
      <c r="L11" s="422">
        <v>2792</v>
      </c>
      <c r="M11" s="423">
        <v>2769</v>
      </c>
    </row>
    <row r="12" spans="1:13" ht="11.1" customHeight="1" x14ac:dyDescent="0.2">
      <c r="A12" s="421" t="s">
        <v>388</v>
      </c>
      <c r="B12" s="115">
        <v>39940</v>
      </c>
      <c r="C12" s="114">
        <v>21328</v>
      </c>
      <c r="D12" s="114">
        <v>18612</v>
      </c>
      <c r="E12" s="114">
        <v>31431</v>
      </c>
      <c r="F12" s="114">
        <v>8234</v>
      </c>
      <c r="G12" s="114">
        <v>5310</v>
      </c>
      <c r="H12" s="114">
        <v>10239</v>
      </c>
      <c r="I12" s="115">
        <v>8542</v>
      </c>
      <c r="J12" s="114">
        <v>5364</v>
      </c>
      <c r="K12" s="114">
        <v>3178</v>
      </c>
      <c r="L12" s="422">
        <v>4436</v>
      </c>
      <c r="M12" s="423">
        <v>3794</v>
      </c>
    </row>
    <row r="13" spans="1:13" s="110" customFormat="1" ht="11.1" customHeight="1" x14ac:dyDescent="0.2">
      <c r="A13" s="421" t="s">
        <v>389</v>
      </c>
      <c r="B13" s="115">
        <v>39412</v>
      </c>
      <c r="C13" s="114">
        <v>20919</v>
      </c>
      <c r="D13" s="114">
        <v>18493</v>
      </c>
      <c r="E13" s="114">
        <v>30826</v>
      </c>
      <c r="F13" s="114">
        <v>8312</v>
      </c>
      <c r="G13" s="114">
        <v>5114</v>
      </c>
      <c r="H13" s="114">
        <v>10155</v>
      </c>
      <c r="I13" s="115">
        <v>8824</v>
      </c>
      <c r="J13" s="114">
        <v>5611</v>
      </c>
      <c r="K13" s="114">
        <v>3213</v>
      </c>
      <c r="L13" s="422">
        <v>2917</v>
      </c>
      <c r="M13" s="423">
        <v>3767</v>
      </c>
    </row>
    <row r="14" spans="1:13" ht="15" customHeight="1" x14ac:dyDescent="0.2">
      <c r="A14" s="421" t="s">
        <v>390</v>
      </c>
      <c r="B14" s="115">
        <v>39314</v>
      </c>
      <c r="C14" s="114">
        <v>20878</v>
      </c>
      <c r="D14" s="114">
        <v>18436</v>
      </c>
      <c r="E14" s="114">
        <v>29914</v>
      </c>
      <c r="F14" s="114">
        <v>9149</v>
      </c>
      <c r="G14" s="114">
        <v>4925</v>
      </c>
      <c r="H14" s="114">
        <v>10244</v>
      </c>
      <c r="I14" s="115">
        <v>8888</v>
      </c>
      <c r="J14" s="114">
        <v>5590</v>
      </c>
      <c r="K14" s="114">
        <v>3298</v>
      </c>
      <c r="L14" s="422">
        <v>2836</v>
      </c>
      <c r="M14" s="423">
        <v>3034</v>
      </c>
    </row>
    <row r="15" spans="1:13" ht="11.1" customHeight="1" x14ac:dyDescent="0.2">
      <c r="A15" s="421" t="s">
        <v>387</v>
      </c>
      <c r="B15" s="115">
        <v>39831</v>
      </c>
      <c r="C15" s="114">
        <v>21241</v>
      </c>
      <c r="D15" s="114">
        <v>18590</v>
      </c>
      <c r="E15" s="114">
        <v>30211</v>
      </c>
      <c r="F15" s="114">
        <v>9372</v>
      </c>
      <c r="G15" s="114">
        <v>4830</v>
      </c>
      <c r="H15" s="114">
        <v>10501</v>
      </c>
      <c r="I15" s="115">
        <v>8959</v>
      </c>
      <c r="J15" s="114">
        <v>5603</v>
      </c>
      <c r="K15" s="114">
        <v>3356</v>
      </c>
      <c r="L15" s="422">
        <v>3169</v>
      </c>
      <c r="M15" s="423">
        <v>2808</v>
      </c>
    </row>
    <row r="16" spans="1:13" ht="11.1" customHeight="1" x14ac:dyDescent="0.2">
      <c r="A16" s="421" t="s">
        <v>388</v>
      </c>
      <c r="B16" s="115">
        <v>40707</v>
      </c>
      <c r="C16" s="114">
        <v>21743</v>
      </c>
      <c r="D16" s="114">
        <v>18964</v>
      </c>
      <c r="E16" s="114">
        <v>31108</v>
      </c>
      <c r="F16" s="114">
        <v>9560</v>
      </c>
      <c r="G16" s="114">
        <v>5415</v>
      </c>
      <c r="H16" s="114">
        <v>10674</v>
      </c>
      <c r="I16" s="115">
        <v>8912</v>
      </c>
      <c r="J16" s="114">
        <v>5493</v>
      </c>
      <c r="K16" s="114">
        <v>3419</v>
      </c>
      <c r="L16" s="422">
        <v>4399</v>
      </c>
      <c r="M16" s="423">
        <v>3736</v>
      </c>
    </row>
    <row r="17" spans="1:13" s="110" customFormat="1" ht="11.1" customHeight="1" x14ac:dyDescent="0.2">
      <c r="A17" s="421" t="s">
        <v>389</v>
      </c>
      <c r="B17" s="115">
        <v>40705</v>
      </c>
      <c r="C17" s="114">
        <v>21540</v>
      </c>
      <c r="D17" s="114">
        <v>19165</v>
      </c>
      <c r="E17" s="114">
        <v>30980</v>
      </c>
      <c r="F17" s="114">
        <v>9713</v>
      </c>
      <c r="G17" s="114">
        <v>5318</v>
      </c>
      <c r="H17" s="114">
        <v>10813</v>
      </c>
      <c r="I17" s="115">
        <v>9004</v>
      </c>
      <c r="J17" s="114">
        <v>5592</v>
      </c>
      <c r="K17" s="114">
        <v>3412</v>
      </c>
      <c r="L17" s="422">
        <v>2455</v>
      </c>
      <c r="M17" s="423">
        <v>3016</v>
      </c>
    </row>
    <row r="18" spans="1:13" ht="15" customHeight="1" x14ac:dyDescent="0.2">
      <c r="A18" s="421" t="s">
        <v>391</v>
      </c>
      <c r="B18" s="115">
        <v>40883</v>
      </c>
      <c r="C18" s="114">
        <v>21691</v>
      </c>
      <c r="D18" s="114">
        <v>19192</v>
      </c>
      <c r="E18" s="114">
        <v>30925</v>
      </c>
      <c r="F18" s="114">
        <v>9945</v>
      </c>
      <c r="G18" s="114">
        <v>5140</v>
      </c>
      <c r="H18" s="114">
        <v>11059</v>
      </c>
      <c r="I18" s="115">
        <v>8915</v>
      </c>
      <c r="J18" s="114">
        <v>5553</v>
      </c>
      <c r="K18" s="114">
        <v>3362</v>
      </c>
      <c r="L18" s="422">
        <v>3485</v>
      </c>
      <c r="M18" s="423">
        <v>3505</v>
      </c>
    </row>
    <row r="19" spans="1:13" ht="11.1" customHeight="1" x14ac:dyDescent="0.2">
      <c r="A19" s="421" t="s">
        <v>387</v>
      </c>
      <c r="B19" s="115">
        <v>41247</v>
      </c>
      <c r="C19" s="114">
        <v>22022</v>
      </c>
      <c r="D19" s="114">
        <v>19225</v>
      </c>
      <c r="E19" s="114">
        <v>31147</v>
      </c>
      <c r="F19" s="114">
        <v>10088</v>
      </c>
      <c r="G19" s="114">
        <v>4999</v>
      </c>
      <c r="H19" s="114">
        <v>11363</v>
      </c>
      <c r="I19" s="115">
        <v>9054</v>
      </c>
      <c r="J19" s="114">
        <v>5588</v>
      </c>
      <c r="K19" s="114">
        <v>3466</v>
      </c>
      <c r="L19" s="422">
        <v>2827</v>
      </c>
      <c r="M19" s="423">
        <v>2526</v>
      </c>
    </row>
    <row r="20" spans="1:13" ht="11.1" customHeight="1" x14ac:dyDescent="0.2">
      <c r="A20" s="421" t="s">
        <v>388</v>
      </c>
      <c r="B20" s="115">
        <v>41707</v>
      </c>
      <c r="C20" s="114">
        <v>22200</v>
      </c>
      <c r="D20" s="114">
        <v>19507</v>
      </c>
      <c r="E20" s="114">
        <v>31653</v>
      </c>
      <c r="F20" s="114">
        <v>10048</v>
      </c>
      <c r="G20" s="114">
        <v>5401</v>
      </c>
      <c r="H20" s="114">
        <v>11536</v>
      </c>
      <c r="I20" s="115">
        <v>9171</v>
      </c>
      <c r="J20" s="114">
        <v>5560</v>
      </c>
      <c r="K20" s="114">
        <v>3611</v>
      </c>
      <c r="L20" s="422">
        <v>4175</v>
      </c>
      <c r="M20" s="423">
        <v>3819</v>
      </c>
    </row>
    <row r="21" spans="1:13" s="110" customFormat="1" ht="11.1" customHeight="1" x14ac:dyDescent="0.2">
      <c r="A21" s="421" t="s">
        <v>389</v>
      </c>
      <c r="B21" s="115">
        <v>40894</v>
      </c>
      <c r="C21" s="114">
        <v>21534</v>
      </c>
      <c r="D21" s="114">
        <v>19360</v>
      </c>
      <c r="E21" s="114">
        <v>31012</v>
      </c>
      <c r="F21" s="114">
        <v>9876</v>
      </c>
      <c r="G21" s="114">
        <v>5119</v>
      </c>
      <c r="H21" s="114">
        <v>11554</v>
      </c>
      <c r="I21" s="115">
        <v>9130</v>
      </c>
      <c r="J21" s="114">
        <v>5544</v>
      </c>
      <c r="K21" s="114">
        <v>3586</v>
      </c>
      <c r="L21" s="422">
        <v>2208</v>
      </c>
      <c r="M21" s="423">
        <v>2906</v>
      </c>
    </row>
    <row r="22" spans="1:13" ht="15" customHeight="1" x14ac:dyDescent="0.2">
      <c r="A22" s="421" t="s">
        <v>392</v>
      </c>
      <c r="B22" s="115">
        <v>40560</v>
      </c>
      <c r="C22" s="114">
        <v>21218</v>
      </c>
      <c r="D22" s="114">
        <v>19342</v>
      </c>
      <c r="E22" s="114">
        <v>30625</v>
      </c>
      <c r="F22" s="114">
        <v>9913</v>
      </c>
      <c r="G22" s="114">
        <v>4848</v>
      </c>
      <c r="H22" s="114">
        <v>11554</v>
      </c>
      <c r="I22" s="115">
        <v>9035</v>
      </c>
      <c r="J22" s="114">
        <v>5495</v>
      </c>
      <c r="K22" s="114">
        <v>3540</v>
      </c>
      <c r="L22" s="422">
        <v>2820</v>
      </c>
      <c r="M22" s="423">
        <v>2928</v>
      </c>
    </row>
    <row r="23" spans="1:13" ht="11.1" customHeight="1" x14ac:dyDescent="0.2">
      <c r="A23" s="421" t="s">
        <v>387</v>
      </c>
      <c r="B23" s="115">
        <v>40776</v>
      </c>
      <c r="C23" s="114">
        <v>21386</v>
      </c>
      <c r="D23" s="114">
        <v>19390</v>
      </c>
      <c r="E23" s="114">
        <v>30740</v>
      </c>
      <c r="F23" s="114">
        <v>10011</v>
      </c>
      <c r="G23" s="114">
        <v>4694</v>
      </c>
      <c r="H23" s="114">
        <v>11744</v>
      </c>
      <c r="I23" s="115">
        <v>9132</v>
      </c>
      <c r="J23" s="114">
        <v>5566</v>
      </c>
      <c r="K23" s="114">
        <v>3566</v>
      </c>
      <c r="L23" s="422">
        <v>2777</v>
      </c>
      <c r="M23" s="423">
        <v>2609</v>
      </c>
    </row>
    <row r="24" spans="1:13" ht="11.1" customHeight="1" x14ac:dyDescent="0.2">
      <c r="A24" s="421" t="s">
        <v>388</v>
      </c>
      <c r="B24" s="115">
        <v>41714</v>
      </c>
      <c r="C24" s="114">
        <v>21849</v>
      </c>
      <c r="D24" s="114">
        <v>19865</v>
      </c>
      <c r="E24" s="114">
        <v>31360</v>
      </c>
      <c r="F24" s="114">
        <v>10091</v>
      </c>
      <c r="G24" s="114">
        <v>5266</v>
      </c>
      <c r="H24" s="114">
        <v>11989</v>
      </c>
      <c r="I24" s="115">
        <v>9193</v>
      </c>
      <c r="J24" s="114">
        <v>5558</v>
      </c>
      <c r="K24" s="114">
        <v>3635</v>
      </c>
      <c r="L24" s="422">
        <v>4330</v>
      </c>
      <c r="M24" s="423">
        <v>3532</v>
      </c>
    </row>
    <row r="25" spans="1:13" s="110" customFormat="1" ht="11.1" customHeight="1" x14ac:dyDescent="0.2">
      <c r="A25" s="421" t="s">
        <v>389</v>
      </c>
      <c r="B25" s="115">
        <v>41807</v>
      </c>
      <c r="C25" s="114">
        <v>21805</v>
      </c>
      <c r="D25" s="114">
        <v>20002</v>
      </c>
      <c r="E25" s="114">
        <v>31295</v>
      </c>
      <c r="F25" s="114">
        <v>10248</v>
      </c>
      <c r="G25" s="114">
        <v>5140</v>
      </c>
      <c r="H25" s="114">
        <v>12167</v>
      </c>
      <c r="I25" s="115">
        <v>9197</v>
      </c>
      <c r="J25" s="114">
        <v>5568</v>
      </c>
      <c r="K25" s="114">
        <v>3629</v>
      </c>
      <c r="L25" s="422">
        <v>2763</v>
      </c>
      <c r="M25" s="423">
        <v>2901</v>
      </c>
    </row>
    <row r="26" spans="1:13" ht="15" customHeight="1" x14ac:dyDescent="0.2">
      <c r="A26" s="421" t="s">
        <v>393</v>
      </c>
      <c r="B26" s="115">
        <v>42033</v>
      </c>
      <c r="C26" s="114">
        <v>22022</v>
      </c>
      <c r="D26" s="114">
        <v>20011</v>
      </c>
      <c r="E26" s="114">
        <v>31342</v>
      </c>
      <c r="F26" s="114">
        <v>10428</v>
      </c>
      <c r="G26" s="114">
        <v>4971</v>
      </c>
      <c r="H26" s="114">
        <v>12354</v>
      </c>
      <c r="I26" s="115">
        <v>9317</v>
      </c>
      <c r="J26" s="114">
        <v>5586</v>
      </c>
      <c r="K26" s="114">
        <v>3731</v>
      </c>
      <c r="L26" s="422">
        <v>3238</v>
      </c>
      <c r="M26" s="423">
        <v>3118</v>
      </c>
    </row>
    <row r="27" spans="1:13" ht="11.1" customHeight="1" x14ac:dyDescent="0.2">
      <c r="A27" s="421" t="s">
        <v>387</v>
      </c>
      <c r="B27" s="115">
        <v>42383</v>
      </c>
      <c r="C27" s="114">
        <v>22334</v>
      </c>
      <c r="D27" s="114">
        <v>20049</v>
      </c>
      <c r="E27" s="114">
        <v>31468</v>
      </c>
      <c r="F27" s="114">
        <v>10649</v>
      </c>
      <c r="G27" s="114">
        <v>4975</v>
      </c>
      <c r="H27" s="114">
        <v>12490</v>
      </c>
      <c r="I27" s="115">
        <v>9529</v>
      </c>
      <c r="J27" s="114">
        <v>5739</v>
      </c>
      <c r="K27" s="114">
        <v>3790</v>
      </c>
      <c r="L27" s="422">
        <v>2831</v>
      </c>
      <c r="M27" s="423">
        <v>2512</v>
      </c>
    </row>
    <row r="28" spans="1:13" ht="11.1" customHeight="1" x14ac:dyDescent="0.2">
      <c r="A28" s="421" t="s">
        <v>388</v>
      </c>
      <c r="B28" s="115">
        <v>43286</v>
      </c>
      <c r="C28" s="114">
        <v>22905</v>
      </c>
      <c r="D28" s="114">
        <v>20381</v>
      </c>
      <c r="E28" s="114">
        <v>32389</v>
      </c>
      <c r="F28" s="114">
        <v>10875</v>
      </c>
      <c r="G28" s="114">
        <v>5246</v>
      </c>
      <c r="H28" s="114">
        <v>12689</v>
      </c>
      <c r="I28" s="115">
        <v>9446</v>
      </c>
      <c r="J28" s="114">
        <v>5609</v>
      </c>
      <c r="K28" s="114">
        <v>3837</v>
      </c>
      <c r="L28" s="422">
        <v>4345</v>
      </c>
      <c r="M28" s="423">
        <v>3753</v>
      </c>
    </row>
    <row r="29" spans="1:13" s="110" customFormat="1" ht="11.1" customHeight="1" x14ac:dyDescent="0.2">
      <c r="A29" s="421" t="s">
        <v>389</v>
      </c>
      <c r="B29" s="115">
        <v>44145</v>
      </c>
      <c r="C29" s="114">
        <v>23276</v>
      </c>
      <c r="D29" s="114">
        <v>20869</v>
      </c>
      <c r="E29" s="114">
        <v>32861</v>
      </c>
      <c r="F29" s="114">
        <v>11269</v>
      </c>
      <c r="G29" s="114">
        <v>5191</v>
      </c>
      <c r="H29" s="114">
        <v>13291</v>
      </c>
      <c r="I29" s="115">
        <v>9588</v>
      </c>
      <c r="J29" s="114">
        <v>5733</v>
      </c>
      <c r="K29" s="114">
        <v>3855</v>
      </c>
      <c r="L29" s="422">
        <v>3086</v>
      </c>
      <c r="M29" s="423">
        <v>3371</v>
      </c>
    </row>
    <row r="30" spans="1:13" ht="15" customHeight="1" x14ac:dyDescent="0.2">
      <c r="A30" s="421" t="s">
        <v>394</v>
      </c>
      <c r="B30" s="115">
        <v>44287</v>
      </c>
      <c r="C30" s="114">
        <v>23266</v>
      </c>
      <c r="D30" s="114">
        <v>21021</v>
      </c>
      <c r="E30" s="114">
        <v>32841</v>
      </c>
      <c r="F30" s="114">
        <v>11435</v>
      </c>
      <c r="G30" s="114">
        <v>5150</v>
      </c>
      <c r="H30" s="114">
        <v>13294</v>
      </c>
      <c r="I30" s="115">
        <v>9572</v>
      </c>
      <c r="J30" s="114">
        <v>5726</v>
      </c>
      <c r="K30" s="114">
        <v>3846</v>
      </c>
      <c r="L30" s="422">
        <v>3744</v>
      </c>
      <c r="M30" s="423">
        <v>2974</v>
      </c>
    </row>
    <row r="31" spans="1:13" ht="11.1" customHeight="1" x14ac:dyDescent="0.2">
      <c r="A31" s="421" t="s">
        <v>387</v>
      </c>
      <c r="B31" s="115">
        <v>45081</v>
      </c>
      <c r="C31" s="114">
        <v>23840</v>
      </c>
      <c r="D31" s="114">
        <v>21241</v>
      </c>
      <c r="E31" s="114">
        <v>33324</v>
      </c>
      <c r="F31" s="114">
        <v>11748</v>
      </c>
      <c r="G31" s="114">
        <v>5092</v>
      </c>
      <c r="H31" s="114">
        <v>13640</v>
      </c>
      <c r="I31" s="115">
        <v>9662</v>
      </c>
      <c r="J31" s="114">
        <v>5797</v>
      </c>
      <c r="K31" s="114">
        <v>3865</v>
      </c>
      <c r="L31" s="422">
        <v>3466</v>
      </c>
      <c r="M31" s="423">
        <v>2764</v>
      </c>
    </row>
    <row r="32" spans="1:13" ht="11.1" customHeight="1" x14ac:dyDescent="0.2">
      <c r="A32" s="421" t="s">
        <v>388</v>
      </c>
      <c r="B32" s="115">
        <v>45936</v>
      </c>
      <c r="C32" s="114">
        <v>24212</v>
      </c>
      <c r="D32" s="114">
        <v>21724</v>
      </c>
      <c r="E32" s="114">
        <v>34060</v>
      </c>
      <c r="F32" s="114">
        <v>11870</v>
      </c>
      <c r="G32" s="114">
        <v>5544</v>
      </c>
      <c r="H32" s="114">
        <v>13803</v>
      </c>
      <c r="I32" s="115">
        <v>9562</v>
      </c>
      <c r="J32" s="114">
        <v>5625</v>
      </c>
      <c r="K32" s="114">
        <v>3937</v>
      </c>
      <c r="L32" s="422">
        <v>4913</v>
      </c>
      <c r="M32" s="423">
        <v>4152</v>
      </c>
    </row>
    <row r="33" spans="1:13" s="110" customFormat="1" ht="11.1" customHeight="1" x14ac:dyDescent="0.2">
      <c r="A33" s="421" t="s">
        <v>389</v>
      </c>
      <c r="B33" s="115">
        <v>45749</v>
      </c>
      <c r="C33" s="114">
        <v>23937</v>
      </c>
      <c r="D33" s="114">
        <v>21812</v>
      </c>
      <c r="E33" s="114">
        <v>33687</v>
      </c>
      <c r="F33" s="114">
        <v>12058</v>
      </c>
      <c r="G33" s="114">
        <v>5394</v>
      </c>
      <c r="H33" s="114">
        <v>13893</v>
      </c>
      <c r="I33" s="115">
        <v>9707</v>
      </c>
      <c r="J33" s="114">
        <v>5800</v>
      </c>
      <c r="K33" s="114">
        <v>3907</v>
      </c>
      <c r="L33" s="422">
        <v>3291</v>
      </c>
      <c r="M33" s="423">
        <v>3589</v>
      </c>
    </row>
    <row r="34" spans="1:13" ht="15" customHeight="1" x14ac:dyDescent="0.2">
      <c r="A34" s="421" t="s">
        <v>395</v>
      </c>
      <c r="B34" s="115">
        <v>45973</v>
      </c>
      <c r="C34" s="114">
        <v>24092</v>
      </c>
      <c r="D34" s="114">
        <v>21881</v>
      </c>
      <c r="E34" s="114">
        <v>33758</v>
      </c>
      <c r="F34" s="114">
        <v>12213</v>
      </c>
      <c r="G34" s="114">
        <v>5257</v>
      </c>
      <c r="H34" s="114">
        <v>14064</v>
      </c>
      <c r="I34" s="115">
        <v>9504</v>
      </c>
      <c r="J34" s="114">
        <v>5639</v>
      </c>
      <c r="K34" s="114">
        <v>3865</v>
      </c>
      <c r="L34" s="422">
        <v>3661</v>
      </c>
      <c r="M34" s="423">
        <v>3326</v>
      </c>
    </row>
    <row r="35" spans="1:13" ht="11.1" customHeight="1" x14ac:dyDescent="0.2">
      <c r="A35" s="421" t="s">
        <v>387</v>
      </c>
      <c r="B35" s="115">
        <v>46218</v>
      </c>
      <c r="C35" s="114">
        <v>24326</v>
      </c>
      <c r="D35" s="114">
        <v>21892</v>
      </c>
      <c r="E35" s="114">
        <v>33817</v>
      </c>
      <c r="F35" s="114">
        <v>12399</v>
      </c>
      <c r="G35" s="114">
        <v>5118</v>
      </c>
      <c r="H35" s="114">
        <v>14241</v>
      </c>
      <c r="I35" s="115">
        <v>9623</v>
      </c>
      <c r="J35" s="114">
        <v>5681</v>
      </c>
      <c r="K35" s="114">
        <v>3942</v>
      </c>
      <c r="L35" s="422">
        <v>3390</v>
      </c>
      <c r="M35" s="423">
        <v>3142</v>
      </c>
    </row>
    <row r="36" spans="1:13" ht="11.1" customHeight="1" x14ac:dyDescent="0.2">
      <c r="A36" s="421" t="s">
        <v>388</v>
      </c>
      <c r="B36" s="115">
        <v>47359</v>
      </c>
      <c r="C36" s="114">
        <v>25075</v>
      </c>
      <c r="D36" s="114">
        <v>22284</v>
      </c>
      <c r="E36" s="114">
        <v>34819</v>
      </c>
      <c r="F36" s="114">
        <v>12538</v>
      </c>
      <c r="G36" s="114">
        <v>5543</v>
      </c>
      <c r="H36" s="114">
        <v>14593</v>
      </c>
      <c r="I36" s="115">
        <v>9566</v>
      </c>
      <c r="J36" s="114">
        <v>5541</v>
      </c>
      <c r="K36" s="114">
        <v>4025</v>
      </c>
      <c r="L36" s="422">
        <v>4743</v>
      </c>
      <c r="M36" s="423">
        <v>4228</v>
      </c>
    </row>
    <row r="37" spans="1:13" s="110" customFormat="1" ht="11.1" customHeight="1" x14ac:dyDescent="0.2">
      <c r="A37" s="421" t="s">
        <v>389</v>
      </c>
      <c r="B37" s="115">
        <v>46937</v>
      </c>
      <c r="C37" s="114">
        <v>24690</v>
      </c>
      <c r="D37" s="114">
        <v>22247</v>
      </c>
      <c r="E37" s="114">
        <v>34310</v>
      </c>
      <c r="F37" s="114">
        <v>12626</v>
      </c>
      <c r="G37" s="114">
        <v>5393</v>
      </c>
      <c r="H37" s="114">
        <v>14644</v>
      </c>
      <c r="I37" s="115">
        <v>9721</v>
      </c>
      <c r="J37" s="114">
        <v>5679</v>
      </c>
      <c r="K37" s="114">
        <v>4042</v>
      </c>
      <c r="L37" s="422">
        <v>3041</v>
      </c>
      <c r="M37" s="423">
        <v>3557</v>
      </c>
    </row>
    <row r="38" spans="1:13" ht="15" customHeight="1" x14ac:dyDescent="0.2">
      <c r="A38" s="424" t="s">
        <v>396</v>
      </c>
      <c r="B38" s="115">
        <v>47218</v>
      </c>
      <c r="C38" s="114">
        <v>24880</v>
      </c>
      <c r="D38" s="114">
        <v>22338</v>
      </c>
      <c r="E38" s="114">
        <v>34423</v>
      </c>
      <c r="F38" s="114">
        <v>12795</v>
      </c>
      <c r="G38" s="114">
        <v>5328</v>
      </c>
      <c r="H38" s="114">
        <v>14742</v>
      </c>
      <c r="I38" s="115">
        <v>9948</v>
      </c>
      <c r="J38" s="114">
        <v>5891</v>
      </c>
      <c r="K38" s="114">
        <v>4057</v>
      </c>
      <c r="L38" s="422">
        <v>3776</v>
      </c>
      <c r="M38" s="423">
        <v>3558</v>
      </c>
    </row>
    <row r="39" spans="1:13" ht="11.1" customHeight="1" x14ac:dyDescent="0.2">
      <c r="A39" s="421" t="s">
        <v>387</v>
      </c>
      <c r="B39" s="115">
        <v>47669</v>
      </c>
      <c r="C39" s="114">
        <v>25250</v>
      </c>
      <c r="D39" s="114">
        <v>22419</v>
      </c>
      <c r="E39" s="114">
        <v>34595</v>
      </c>
      <c r="F39" s="114">
        <v>13074</v>
      </c>
      <c r="G39" s="114">
        <v>5300</v>
      </c>
      <c r="H39" s="114">
        <v>14949</v>
      </c>
      <c r="I39" s="115">
        <v>10146</v>
      </c>
      <c r="J39" s="114">
        <v>5978</v>
      </c>
      <c r="K39" s="114">
        <v>4168</v>
      </c>
      <c r="L39" s="422">
        <v>3615</v>
      </c>
      <c r="M39" s="423">
        <v>3436</v>
      </c>
    </row>
    <row r="40" spans="1:13" ht="11.1" customHeight="1" x14ac:dyDescent="0.2">
      <c r="A40" s="424" t="s">
        <v>388</v>
      </c>
      <c r="B40" s="115">
        <v>48288</v>
      </c>
      <c r="C40" s="114">
        <v>25521</v>
      </c>
      <c r="D40" s="114">
        <v>22767</v>
      </c>
      <c r="E40" s="114">
        <v>35133</v>
      </c>
      <c r="F40" s="114">
        <v>13155</v>
      </c>
      <c r="G40" s="114">
        <v>5805</v>
      </c>
      <c r="H40" s="114">
        <v>15064</v>
      </c>
      <c r="I40" s="115">
        <v>10051</v>
      </c>
      <c r="J40" s="114">
        <v>5752</v>
      </c>
      <c r="K40" s="114">
        <v>4299</v>
      </c>
      <c r="L40" s="422">
        <v>6318</v>
      </c>
      <c r="M40" s="423">
        <v>5687</v>
      </c>
    </row>
    <row r="41" spans="1:13" s="110" customFormat="1" ht="11.1" customHeight="1" x14ac:dyDescent="0.2">
      <c r="A41" s="421" t="s">
        <v>389</v>
      </c>
      <c r="B41" s="115">
        <v>47938</v>
      </c>
      <c r="C41" s="114">
        <v>25163</v>
      </c>
      <c r="D41" s="114">
        <v>22775</v>
      </c>
      <c r="E41" s="114">
        <v>34666</v>
      </c>
      <c r="F41" s="114">
        <v>13272</v>
      </c>
      <c r="G41" s="114">
        <v>5612</v>
      </c>
      <c r="H41" s="114">
        <v>15235</v>
      </c>
      <c r="I41" s="115">
        <v>10039</v>
      </c>
      <c r="J41" s="114">
        <v>5768</v>
      </c>
      <c r="K41" s="114">
        <v>4271</v>
      </c>
      <c r="L41" s="422">
        <v>3338</v>
      </c>
      <c r="M41" s="423">
        <v>3775</v>
      </c>
    </row>
    <row r="42" spans="1:13" ht="15" customHeight="1" x14ac:dyDescent="0.2">
      <c r="A42" s="421" t="s">
        <v>397</v>
      </c>
      <c r="B42" s="115">
        <v>48226</v>
      </c>
      <c r="C42" s="114">
        <v>25369</v>
      </c>
      <c r="D42" s="114">
        <v>22857</v>
      </c>
      <c r="E42" s="114">
        <v>34846</v>
      </c>
      <c r="F42" s="114">
        <v>13380</v>
      </c>
      <c r="G42" s="114">
        <v>5444</v>
      </c>
      <c r="H42" s="114">
        <v>15475</v>
      </c>
      <c r="I42" s="115">
        <v>10032</v>
      </c>
      <c r="J42" s="114">
        <v>5762</v>
      </c>
      <c r="K42" s="114">
        <v>4270</v>
      </c>
      <c r="L42" s="422">
        <v>4431</v>
      </c>
      <c r="M42" s="423">
        <v>4164</v>
      </c>
    </row>
    <row r="43" spans="1:13" ht="11.1" customHeight="1" x14ac:dyDescent="0.2">
      <c r="A43" s="421" t="s">
        <v>387</v>
      </c>
      <c r="B43" s="115">
        <v>48472</v>
      </c>
      <c r="C43" s="114">
        <v>25619</v>
      </c>
      <c r="D43" s="114">
        <v>22853</v>
      </c>
      <c r="E43" s="114">
        <v>34909</v>
      </c>
      <c r="F43" s="114">
        <v>13563</v>
      </c>
      <c r="G43" s="114">
        <v>5359</v>
      </c>
      <c r="H43" s="114">
        <v>15729</v>
      </c>
      <c r="I43" s="115">
        <v>10226</v>
      </c>
      <c r="J43" s="114">
        <v>5840</v>
      </c>
      <c r="K43" s="114">
        <v>4386</v>
      </c>
      <c r="L43" s="422">
        <v>3650</v>
      </c>
      <c r="M43" s="423">
        <v>3390</v>
      </c>
    </row>
    <row r="44" spans="1:13" ht="11.1" customHeight="1" x14ac:dyDescent="0.2">
      <c r="A44" s="421" t="s">
        <v>388</v>
      </c>
      <c r="B44" s="115">
        <v>48927</v>
      </c>
      <c r="C44" s="114">
        <v>25769</v>
      </c>
      <c r="D44" s="114">
        <v>23158</v>
      </c>
      <c r="E44" s="114">
        <v>35305</v>
      </c>
      <c r="F44" s="114">
        <v>13622</v>
      </c>
      <c r="G44" s="114">
        <v>5796</v>
      </c>
      <c r="H44" s="114">
        <v>15815</v>
      </c>
      <c r="I44" s="115">
        <v>10268</v>
      </c>
      <c r="J44" s="114">
        <v>5744</v>
      </c>
      <c r="K44" s="114">
        <v>4524</v>
      </c>
      <c r="L44" s="422">
        <v>5106</v>
      </c>
      <c r="M44" s="423">
        <v>4675</v>
      </c>
    </row>
    <row r="45" spans="1:13" s="110" customFormat="1" ht="11.1" customHeight="1" x14ac:dyDescent="0.2">
      <c r="A45" s="421" t="s">
        <v>389</v>
      </c>
      <c r="B45" s="115">
        <v>48586</v>
      </c>
      <c r="C45" s="114">
        <v>25440</v>
      </c>
      <c r="D45" s="114">
        <v>23146</v>
      </c>
      <c r="E45" s="114">
        <v>34897</v>
      </c>
      <c r="F45" s="114">
        <v>13689</v>
      </c>
      <c r="G45" s="114">
        <v>5611</v>
      </c>
      <c r="H45" s="114">
        <v>15868</v>
      </c>
      <c r="I45" s="115">
        <v>10305</v>
      </c>
      <c r="J45" s="114">
        <v>5773</v>
      </c>
      <c r="K45" s="114">
        <v>4532</v>
      </c>
      <c r="L45" s="422">
        <v>3467</v>
      </c>
      <c r="M45" s="423">
        <v>3894</v>
      </c>
    </row>
    <row r="46" spans="1:13" ht="15" customHeight="1" x14ac:dyDescent="0.2">
      <c r="A46" s="421" t="s">
        <v>398</v>
      </c>
      <c r="B46" s="115">
        <v>48832</v>
      </c>
      <c r="C46" s="114">
        <v>25545</v>
      </c>
      <c r="D46" s="114">
        <v>23287</v>
      </c>
      <c r="E46" s="114">
        <v>35305</v>
      </c>
      <c r="F46" s="114">
        <v>13527</v>
      </c>
      <c r="G46" s="114">
        <v>5510</v>
      </c>
      <c r="H46" s="114">
        <v>16026</v>
      </c>
      <c r="I46" s="115">
        <v>10314</v>
      </c>
      <c r="J46" s="114">
        <v>5708</v>
      </c>
      <c r="K46" s="114">
        <v>4606</v>
      </c>
      <c r="L46" s="422">
        <v>4562</v>
      </c>
      <c r="M46" s="423">
        <v>4500</v>
      </c>
    </row>
    <row r="47" spans="1:13" ht="11.1" customHeight="1" x14ac:dyDescent="0.2">
      <c r="A47" s="421" t="s">
        <v>387</v>
      </c>
      <c r="B47" s="115">
        <v>48770</v>
      </c>
      <c r="C47" s="114">
        <v>25538</v>
      </c>
      <c r="D47" s="114">
        <v>23232</v>
      </c>
      <c r="E47" s="114">
        <v>35133</v>
      </c>
      <c r="F47" s="114">
        <v>13637</v>
      </c>
      <c r="G47" s="114">
        <v>5325</v>
      </c>
      <c r="H47" s="114">
        <v>16092</v>
      </c>
      <c r="I47" s="115">
        <v>10306</v>
      </c>
      <c r="J47" s="114">
        <v>5619</v>
      </c>
      <c r="K47" s="114">
        <v>4687</v>
      </c>
      <c r="L47" s="422">
        <v>3382</v>
      </c>
      <c r="M47" s="423">
        <v>3271</v>
      </c>
    </row>
    <row r="48" spans="1:13" ht="11.1" customHeight="1" x14ac:dyDescent="0.2">
      <c r="A48" s="421" t="s">
        <v>388</v>
      </c>
      <c r="B48" s="115">
        <v>49651</v>
      </c>
      <c r="C48" s="114">
        <v>26028</v>
      </c>
      <c r="D48" s="114">
        <v>23623</v>
      </c>
      <c r="E48" s="114">
        <v>35735</v>
      </c>
      <c r="F48" s="114">
        <v>13916</v>
      </c>
      <c r="G48" s="114">
        <v>5754</v>
      </c>
      <c r="H48" s="114">
        <v>16305</v>
      </c>
      <c r="I48" s="115">
        <v>10125</v>
      </c>
      <c r="J48" s="114">
        <v>5373</v>
      </c>
      <c r="K48" s="114">
        <v>4752</v>
      </c>
      <c r="L48" s="422">
        <v>4850</v>
      </c>
      <c r="M48" s="423">
        <v>4173</v>
      </c>
    </row>
    <row r="49" spans="1:17" s="110" customFormat="1" ht="11.1" customHeight="1" x14ac:dyDescent="0.2">
      <c r="A49" s="421" t="s">
        <v>389</v>
      </c>
      <c r="B49" s="115">
        <v>49341</v>
      </c>
      <c r="C49" s="114">
        <v>25749</v>
      </c>
      <c r="D49" s="114">
        <v>23592</v>
      </c>
      <c r="E49" s="114">
        <v>35376</v>
      </c>
      <c r="F49" s="114">
        <v>13965</v>
      </c>
      <c r="G49" s="114">
        <v>5578</v>
      </c>
      <c r="H49" s="114">
        <v>16331</v>
      </c>
      <c r="I49" s="115">
        <v>10196</v>
      </c>
      <c r="J49" s="114">
        <v>5456</v>
      </c>
      <c r="K49" s="114">
        <v>4740</v>
      </c>
      <c r="L49" s="422">
        <v>3540</v>
      </c>
      <c r="M49" s="423">
        <v>3927</v>
      </c>
    </row>
    <row r="50" spans="1:17" ht="15" customHeight="1" x14ac:dyDescent="0.2">
      <c r="A50" s="421" t="s">
        <v>399</v>
      </c>
      <c r="B50" s="143">
        <v>49660</v>
      </c>
      <c r="C50" s="144">
        <v>26070</v>
      </c>
      <c r="D50" s="144">
        <v>23590</v>
      </c>
      <c r="E50" s="144">
        <v>35602</v>
      </c>
      <c r="F50" s="144">
        <v>14058</v>
      </c>
      <c r="G50" s="144">
        <v>5436</v>
      </c>
      <c r="H50" s="144">
        <v>16480</v>
      </c>
      <c r="I50" s="143">
        <v>10030</v>
      </c>
      <c r="J50" s="144">
        <v>5286</v>
      </c>
      <c r="K50" s="144">
        <v>4744</v>
      </c>
      <c r="L50" s="425">
        <v>3730</v>
      </c>
      <c r="M50" s="426">
        <v>3663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1.6956094364351244</v>
      </c>
      <c r="C6" s="479">
        <f>'Tabelle 3.3'!J11</f>
        <v>-2.7535388791933295</v>
      </c>
      <c r="D6" s="480">
        <f t="shared" ref="D6:E9" si="0">IF(OR(AND(B6&gt;=-50,B6&lt;=50),ISNUMBER(B6)=FALSE),B6,"")</f>
        <v>1.6956094364351244</v>
      </c>
      <c r="E6" s="480">
        <f t="shared" si="0"/>
        <v>-2.7535388791933295</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1.6956094364351244</v>
      </c>
      <c r="C14" s="479">
        <f>'Tabelle 3.3'!J11</f>
        <v>-2.7535388791933295</v>
      </c>
      <c r="D14" s="480">
        <f>IF(OR(AND(B14&gt;=-50,B14&lt;=50),ISNUMBER(B14)=FALSE),B14,"")</f>
        <v>1.6956094364351244</v>
      </c>
      <c r="E14" s="480">
        <f>IF(OR(AND(C14&gt;=-50,C14&lt;=50),ISNUMBER(C14)=FALSE),C14,"")</f>
        <v>-2.7535388791933295</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-4.117647058823529</v>
      </c>
      <c r="C15" s="479">
        <f>'Tabelle 3.3'!J12</f>
        <v>0</v>
      </c>
      <c r="D15" s="480">
        <f t="shared" ref="D15:E45" si="3">IF(OR(AND(B15&gt;=-50,B15&lt;=50),ISNUMBER(B15)=FALSE),B15,"")</f>
        <v>-4.117647058823529</v>
      </c>
      <c r="E15" s="480">
        <f t="shared" si="3"/>
        <v>0</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-3.4883720930232558</v>
      </c>
      <c r="C16" s="479">
        <f>'Tabelle 3.3'!J13</f>
        <v>-14.634146341463415</v>
      </c>
      <c r="D16" s="480">
        <f t="shared" si="3"/>
        <v>-3.4883720930232558</v>
      </c>
      <c r="E16" s="480">
        <f t="shared" si="3"/>
        <v>-14.634146341463415</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6.562910181886368E-2</v>
      </c>
      <c r="C17" s="479">
        <f>'Tabelle 3.3'!J14</f>
        <v>-9.0909090909090917</v>
      </c>
      <c r="D17" s="480">
        <f t="shared" si="3"/>
        <v>6.562910181886368E-2</v>
      </c>
      <c r="E17" s="480">
        <f t="shared" si="3"/>
        <v>-9.0909090909090917</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0.44642857142857145</v>
      </c>
      <c r="C18" s="479">
        <f>'Tabelle 3.3'!J15</f>
        <v>6.0150375939849621</v>
      </c>
      <c r="D18" s="480">
        <f t="shared" si="3"/>
        <v>0.44642857142857145</v>
      </c>
      <c r="E18" s="480">
        <f t="shared" si="3"/>
        <v>6.0150375939849621</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0.64054819007895125</v>
      </c>
      <c r="C19" s="479">
        <f>'Tabelle 3.3'!J16</f>
        <v>-12.918660287081339</v>
      </c>
      <c r="D19" s="480">
        <f t="shared" si="3"/>
        <v>0.64054819007895125</v>
      </c>
      <c r="E19" s="480">
        <f t="shared" si="3"/>
        <v>-12.918660287081339</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-1.6098121885779992</v>
      </c>
      <c r="C20" s="479">
        <f>'Tabelle 3.3'!J17</f>
        <v>-27.692307692307693</v>
      </c>
      <c r="D20" s="480">
        <f t="shared" si="3"/>
        <v>-1.6098121885779992</v>
      </c>
      <c r="E20" s="480">
        <f t="shared" si="3"/>
        <v>-27.692307692307693</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4.2001787310098306</v>
      </c>
      <c r="C21" s="479">
        <f>'Tabelle 3.3'!J18</f>
        <v>5.5194805194805197</v>
      </c>
      <c r="D21" s="480">
        <f t="shared" si="3"/>
        <v>4.2001787310098306</v>
      </c>
      <c r="E21" s="480">
        <f t="shared" si="3"/>
        <v>5.5194805194805197</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8.4697168797037392</v>
      </c>
      <c r="C22" s="479">
        <f>'Tabelle 3.3'!J19</f>
        <v>12.514092446448704</v>
      </c>
      <c r="D22" s="480">
        <f t="shared" si="3"/>
        <v>8.4697168797037392</v>
      </c>
      <c r="E22" s="480">
        <f t="shared" si="3"/>
        <v>12.514092446448704</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-7.5349301397205588</v>
      </c>
      <c r="C23" s="479">
        <f>'Tabelle 3.3'!J20</f>
        <v>-33.493589743589745</v>
      </c>
      <c r="D23" s="480">
        <f t="shared" si="3"/>
        <v>-7.5349301397205588</v>
      </c>
      <c r="E23" s="480">
        <f t="shared" si="3"/>
        <v>-33.493589743589745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2.8550512445095166</v>
      </c>
      <c r="C24" s="479">
        <f>'Tabelle 3.3'!J21</f>
        <v>-4.7226386806596699</v>
      </c>
      <c r="D24" s="480">
        <f t="shared" si="3"/>
        <v>2.8550512445095166</v>
      </c>
      <c r="E24" s="480">
        <f t="shared" si="3"/>
        <v>-4.7226386806596699</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-0.25622254758418739</v>
      </c>
      <c r="C25" s="479">
        <f>'Tabelle 3.3'!J22</f>
        <v>-0.53191489361702127</v>
      </c>
      <c r="D25" s="480">
        <f t="shared" si="3"/>
        <v>-0.25622254758418739</v>
      </c>
      <c r="E25" s="480">
        <f t="shared" si="3"/>
        <v>-0.53191489361702127</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0.24721878862793573</v>
      </c>
      <c r="C26" s="479">
        <f>'Tabelle 3.3'!J23</f>
        <v>8.695652173913043</v>
      </c>
      <c r="D26" s="480">
        <f t="shared" si="3"/>
        <v>0.24721878862793573</v>
      </c>
      <c r="E26" s="480">
        <f t="shared" si="3"/>
        <v>8.695652173913043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1.6579819990525817</v>
      </c>
      <c r="C27" s="479">
        <f>'Tabelle 3.3'!J24</f>
        <v>-5.344694035631294</v>
      </c>
      <c r="D27" s="480">
        <f t="shared" si="3"/>
        <v>1.6579819990525817</v>
      </c>
      <c r="E27" s="480">
        <f t="shared" si="3"/>
        <v>-5.344694035631294</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-12.149532710280374</v>
      </c>
      <c r="C28" s="479">
        <f>'Tabelle 3.3'!J25</f>
        <v>-5.3136531365313653</v>
      </c>
      <c r="D28" s="480">
        <f t="shared" si="3"/>
        <v>-12.149532710280374</v>
      </c>
      <c r="E28" s="480">
        <f t="shared" si="3"/>
        <v>-5.3136531365313653</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-18.063314711359403</v>
      </c>
      <c r="C29" s="479">
        <f>'Tabelle 3.3'!J26</f>
        <v>-37.037037037037038</v>
      </c>
      <c r="D29" s="480">
        <f t="shared" si="3"/>
        <v>-18.063314711359403</v>
      </c>
      <c r="E29" s="480">
        <f t="shared" si="3"/>
        <v>-37.037037037037038</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7.4781482680479119</v>
      </c>
      <c r="C30" s="479">
        <f>'Tabelle 3.3'!J27</f>
        <v>-29.518072289156628</v>
      </c>
      <c r="D30" s="480">
        <f t="shared" si="3"/>
        <v>7.4781482680479119</v>
      </c>
      <c r="E30" s="480">
        <f t="shared" si="3"/>
        <v>-29.518072289156628</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-1.6172506738544474</v>
      </c>
      <c r="C31" s="479">
        <f>'Tabelle 3.3'!J28</f>
        <v>0.81300813008130079</v>
      </c>
      <c r="D31" s="480">
        <f t="shared" si="3"/>
        <v>-1.6172506738544474</v>
      </c>
      <c r="E31" s="480">
        <f t="shared" si="3"/>
        <v>0.81300813008130079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1.4300518134715026</v>
      </c>
      <c r="C32" s="479">
        <f>'Tabelle 3.3'!J29</f>
        <v>-2.8241335044929397</v>
      </c>
      <c r="D32" s="480">
        <f t="shared" si="3"/>
        <v>1.4300518134715026</v>
      </c>
      <c r="E32" s="480">
        <f t="shared" si="3"/>
        <v>-2.8241335044929397</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5.861949358307319</v>
      </c>
      <c r="C33" s="479">
        <f>'Tabelle 3.3'!J30</f>
        <v>5.0955414012738851</v>
      </c>
      <c r="D33" s="480">
        <f t="shared" si="3"/>
        <v>5.861949358307319</v>
      </c>
      <c r="E33" s="480">
        <f t="shared" si="3"/>
        <v>5.0955414012738851</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-1.4880952380952381</v>
      </c>
      <c r="C34" s="479">
        <f>'Tabelle 3.3'!J31</f>
        <v>-7.6687116564417179E-2</v>
      </c>
      <c r="D34" s="480">
        <f t="shared" si="3"/>
        <v>-1.4880952380952381</v>
      </c>
      <c r="E34" s="480">
        <f t="shared" si="3"/>
        <v>-7.6687116564417179E-2</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-4.117647058823529</v>
      </c>
      <c r="C37" s="479">
        <f>'Tabelle 3.3'!J34</f>
        <v>0</v>
      </c>
      <c r="D37" s="480">
        <f t="shared" si="3"/>
        <v>-4.117647058823529</v>
      </c>
      <c r="E37" s="480">
        <f t="shared" si="3"/>
        <v>0</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0.64496775161241937</v>
      </c>
      <c r="C38" s="479">
        <f>'Tabelle 3.3'!J35</f>
        <v>-3.4391534391534391</v>
      </c>
      <c r="D38" s="480">
        <f t="shared" si="3"/>
        <v>0.64496775161241937</v>
      </c>
      <c r="E38" s="480">
        <f t="shared" si="3"/>
        <v>-3.4391534391534391</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2.12013134057971</v>
      </c>
      <c r="C39" s="479">
        <f>'Tabelle 3.3'!J36</f>
        <v>-2.709799390820292</v>
      </c>
      <c r="D39" s="480">
        <f t="shared" si="3"/>
        <v>2.12013134057971</v>
      </c>
      <c r="E39" s="480">
        <f t="shared" si="3"/>
        <v>-2.709799390820292</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2.12013134057971</v>
      </c>
      <c r="C45" s="479">
        <f>'Tabelle 3.3'!J36</f>
        <v>-2.709799390820292</v>
      </c>
      <c r="D45" s="480">
        <f t="shared" si="3"/>
        <v>2.12013134057971</v>
      </c>
      <c r="E45" s="480">
        <f t="shared" si="3"/>
        <v>-2.709799390820292</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42033</v>
      </c>
      <c r="C51" s="486">
        <v>5586</v>
      </c>
      <c r="D51" s="486">
        <v>3731</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42383</v>
      </c>
      <c r="C52" s="486">
        <v>5739</v>
      </c>
      <c r="D52" s="486">
        <v>3790</v>
      </c>
      <c r="E52" s="487">
        <f t="shared" ref="E52:G70" si="11">IF($A$51=37802,IF(COUNTBLANK(B$51:B$70)&gt;0,#N/A,B52/B$51*100),IF(COUNTBLANK(B$51:B$75)&gt;0,#N/A,B52/B$51*100))</f>
        <v>100.83267908548046</v>
      </c>
      <c r="F52" s="487">
        <f t="shared" si="11"/>
        <v>102.73899033297529</v>
      </c>
      <c r="G52" s="487">
        <f t="shared" si="11"/>
        <v>101.5813454837845</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43286</v>
      </c>
      <c r="C53" s="486">
        <v>5609</v>
      </c>
      <c r="D53" s="486">
        <v>3837</v>
      </c>
      <c r="E53" s="487">
        <f t="shared" si="11"/>
        <v>102.98099112602004</v>
      </c>
      <c r="F53" s="487">
        <f t="shared" si="11"/>
        <v>100.41174364482634</v>
      </c>
      <c r="G53" s="487">
        <f t="shared" si="11"/>
        <v>102.84106137764675</v>
      </c>
      <c r="H53" s="488">
        <f>IF(ISERROR(L53)=TRUE,IF(MONTH(A53)=MONTH(MAX(A$51:A$75)),A53,""),"")</f>
        <v>41883</v>
      </c>
      <c r="I53" s="487">
        <f t="shared" si="12"/>
        <v>102.98099112602004</v>
      </c>
      <c r="J53" s="487">
        <f t="shared" si="10"/>
        <v>100.41174364482634</v>
      </c>
      <c r="K53" s="487">
        <f t="shared" si="10"/>
        <v>102.84106137764675</v>
      </c>
      <c r="L53" s="487" t="e">
        <f t="shared" si="13"/>
        <v>#N/A</v>
      </c>
    </row>
    <row r="54" spans="1:14" ht="15" customHeight="1" x14ac:dyDescent="0.2">
      <c r="A54" s="489" t="s">
        <v>462</v>
      </c>
      <c r="B54" s="486">
        <v>44145</v>
      </c>
      <c r="C54" s="486">
        <v>5733</v>
      </c>
      <c r="D54" s="486">
        <v>3855</v>
      </c>
      <c r="E54" s="487">
        <f t="shared" si="11"/>
        <v>105.0246235100992</v>
      </c>
      <c r="F54" s="487">
        <f t="shared" si="11"/>
        <v>102.63157894736842</v>
      </c>
      <c r="G54" s="487">
        <f t="shared" si="11"/>
        <v>103.32350576253016</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44287</v>
      </c>
      <c r="C55" s="486">
        <v>5726</v>
      </c>
      <c r="D55" s="486">
        <v>3846</v>
      </c>
      <c r="E55" s="487">
        <f t="shared" si="11"/>
        <v>105.36245331049415</v>
      </c>
      <c r="F55" s="487">
        <f t="shared" si="11"/>
        <v>102.50626566416041</v>
      </c>
      <c r="G55" s="487">
        <f t="shared" si="11"/>
        <v>103.08228357008844</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45081</v>
      </c>
      <c r="C56" s="486">
        <v>5797</v>
      </c>
      <c r="D56" s="486">
        <v>3865</v>
      </c>
      <c r="E56" s="487">
        <f t="shared" si="11"/>
        <v>107.25144529298409</v>
      </c>
      <c r="F56" s="487">
        <f t="shared" si="11"/>
        <v>103.77730039384174</v>
      </c>
      <c r="G56" s="487">
        <f t="shared" si="11"/>
        <v>103.59153042079872</v>
      </c>
      <c r="H56" s="488" t="str">
        <f t="shared" si="14"/>
        <v/>
      </c>
      <c r="I56" s="487" t="str">
        <f t="shared" si="12"/>
        <v/>
      </c>
      <c r="J56" s="487" t="str">
        <f t="shared" si="10"/>
        <v/>
      </c>
      <c r="K56" s="487" t="str">
        <f t="shared" si="10"/>
        <v/>
      </c>
      <c r="L56" s="487" t="e">
        <f t="shared" si="13"/>
        <v>#N/A</v>
      </c>
    </row>
    <row r="57" spans="1:14" ht="15" customHeight="1" x14ac:dyDescent="0.2">
      <c r="A57" s="489">
        <v>42248</v>
      </c>
      <c r="B57" s="486">
        <v>45936</v>
      </c>
      <c r="C57" s="486">
        <v>5625</v>
      </c>
      <c r="D57" s="486">
        <v>3937</v>
      </c>
      <c r="E57" s="487">
        <f t="shared" si="11"/>
        <v>109.28556134465776</v>
      </c>
      <c r="F57" s="487">
        <f t="shared" si="11"/>
        <v>100.69817400644467</v>
      </c>
      <c r="G57" s="487">
        <f t="shared" si="11"/>
        <v>105.52130796033235</v>
      </c>
      <c r="H57" s="488">
        <f t="shared" si="14"/>
        <v>42248</v>
      </c>
      <c r="I57" s="487">
        <f t="shared" si="12"/>
        <v>109.28556134465776</v>
      </c>
      <c r="J57" s="487">
        <f t="shared" si="10"/>
        <v>100.69817400644467</v>
      </c>
      <c r="K57" s="487">
        <f t="shared" si="10"/>
        <v>105.52130796033235</v>
      </c>
      <c r="L57" s="487" t="e">
        <f t="shared" si="13"/>
        <v>#N/A</v>
      </c>
    </row>
    <row r="58" spans="1:14" ht="15" customHeight="1" x14ac:dyDescent="0.2">
      <c r="A58" s="489" t="s">
        <v>465</v>
      </c>
      <c r="B58" s="486">
        <v>45749</v>
      </c>
      <c r="C58" s="486">
        <v>5800</v>
      </c>
      <c r="D58" s="486">
        <v>3907</v>
      </c>
      <c r="E58" s="487">
        <f t="shared" si="11"/>
        <v>108.84067280470107</v>
      </c>
      <c r="F58" s="487">
        <f t="shared" si="11"/>
        <v>103.83100608664519</v>
      </c>
      <c r="G58" s="487">
        <f t="shared" si="11"/>
        <v>104.71723398552666</v>
      </c>
      <c r="H58" s="488" t="str">
        <f t="shared" si="14"/>
        <v/>
      </c>
      <c r="I58" s="487" t="str">
        <f t="shared" si="12"/>
        <v/>
      </c>
      <c r="J58" s="487" t="str">
        <f t="shared" si="10"/>
        <v/>
      </c>
      <c r="K58" s="487" t="str">
        <f t="shared" si="10"/>
        <v/>
      </c>
      <c r="L58" s="487" t="e">
        <f t="shared" si="13"/>
        <v>#N/A</v>
      </c>
    </row>
    <row r="59" spans="1:14" ht="15" customHeight="1" x14ac:dyDescent="0.2">
      <c r="A59" s="489" t="s">
        <v>466</v>
      </c>
      <c r="B59" s="486">
        <v>45973</v>
      </c>
      <c r="C59" s="486">
        <v>5639</v>
      </c>
      <c r="D59" s="486">
        <v>3865</v>
      </c>
      <c r="E59" s="487">
        <f t="shared" si="11"/>
        <v>109.37358741940857</v>
      </c>
      <c r="F59" s="487">
        <f t="shared" si="11"/>
        <v>100.94880057286073</v>
      </c>
      <c r="G59" s="487">
        <f t="shared" si="11"/>
        <v>103.59153042079872</v>
      </c>
      <c r="H59" s="488" t="str">
        <f t="shared" si="14"/>
        <v/>
      </c>
      <c r="I59" s="487" t="str">
        <f t="shared" si="12"/>
        <v/>
      </c>
      <c r="J59" s="487" t="str">
        <f t="shared" si="10"/>
        <v/>
      </c>
      <c r="K59" s="487" t="str">
        <f t="shared" si="10"/>
        <v/>
      </c>
      <c r="L59" s="487" t="e">
        <f t="shared" si="13"/>
        <v>#N/A</v>
      </c>
    </row>
    <row r="60" spans="1:14" ht="15" customHeight="1" x14ac:dyDescent="0.2">
      <c r="A60" s="489" t="s">
        <v>467</v>
      </c>
      <c r="B60" s="486">
        <v>46218</v>
      </c>
      <c r="C60" s="486">
        <v>5681</v>
      </c>
      <c r="D60" s="486">
        <v>3942</v>
      </c>
      <c r="E60" s="487">
        <f t="shared" si="11"/>
        <v>109.95646277924489</v>
      </c>
      <c r="F60" s="487">
        <f t="shared" si="11"/>
        <v>101.70068027210884</v>
      </c>
      <c r="G60" s="487">
        <f t="shared" si="11"/>
        <v>105.65532028946663</v>
      </c>
      <c r="H60" s="488" t="str">
        <f t="shared" si="14"/>
        <v/>
      </c>
      <c r="I60" s="487" t="str">
        <f t="shared" si="12"/>
        <v/>
      </c>
      <c r="J60" s="487" t="str">
        <f t="shared" si="10"/>
        <v/>
      </c>
      <c r="K60" s="487" t="str">
        <f t="shared" si="10"/>
        <v/>
      </c>
      <c r="L60" s="487" t="e">
        <f t="shared" si="13"/>
        <v>#N/A</v>
      </c>
    </row>
    <row r="61" spans="1:14" ht="15" customHeight="1" x14ac:dyDescent="0.2">
      <c r="A61" s="489">
        <v>42614</v>
      </c>
      <c r="B61" s="486">
        <v>47359</v>
      </c>
      <c r="C61" s="486">
        <v>5541</v>
      </c>
      <c r="D61" s="486">
        <v>4025</v>
      </c>
      <c r="E61" s="487">
        <f t="shared" si="11"/>
        <v>112.67099659791116</v>
      </c>
      <c r="F61" s="487">
        <f t="shared" si="11"/>
        <v>99.194414607948445</v>
      </c>
      <c r="G61" s="487">
        <f t="shared" si="11"/>
        <v>107.87992495309568</v>
      </c>
      <c r="H61" s="488">
        <f t="shared" si="14"/>
        <v>42614</v>
      </c>
      <c r="I61" s="487">
        <f t="shared" si="12"/>
        <v>112.67099659791116</v>
      </c>
      <c r="J61" s="487">
        <f t="shared" si="10"/>
        <v>99.194414607948445</v>
      </c>
      <c r="K61" s="487">
        <f t="shared" si="10"/>
        <v>107.87992495309568</v>
      </c>
      <c r="L61" s="487" t="e">
        <f t="shared" si="13"/>
        <v>#N/A</v>
      </c>
    </row>
    <row r="62" spans="1:14" ht="15" customHeight="1" x14ac:dyDescent="0.2">
      <c r="A62" s="489" t="s">
        <v>468</v>
      </c>
      <c r="B62" s="486">
        <v>46937</v>
      </c>
      <c r="C62" s="486">
        <v>5679</v>
      </c>
      <c r="D62" s="486">
        <v>4042</v>
      </c>
      <c r="E62" s="487">
        <f t="shared" si="11"/>
        <v>111.66702352913187</v>
      </c>
      <c r="F62" s="487">
        <f t="shared" si="11"/>
        <v>101.66487647690656</v>
      </c>
      <c r="G62" s="487">
        <f t="shared" si="11"/>
        <v>108.33556687215224</v>
      </c>
      <c r="H62" s="488" t="str">
        <f t="shared" si="14"/>
        <v/>
      </c>
      <c r="I62" s="487" t="str">
        <f t="shared" si="12"/>
        <v/>
      </c>
      <c r="J62" s="487" t="str">
        <f t="shared" si="10"/>
        <v/>
      </c>
      <c r="K62" s="487" t="str">
        <f t="shared" si="10"/>
        <v/>
      </c>
      <c r="L62" s="487" t="e">
        <f t="shared" si="13"/>
        <v>#N/A</v>
      </c>
    </row>
    <row r="63" spans="1:14" ht="15" customHeight="1" x14ac:dyDescent="0.2">
      <c r="A63" s="489" t="s">
        <v>469</v>
      </c>
      <c r="B63" s="486">
        <v>47218</v>
      </c>
      <c r="C63" s="486">
        <v>5891</v>
      </c>
      <c r="D63" s="486">
        <v>4057</v>
      </c>
      <c r="E63" s="487">
        <f t="shared" si="11"/>
        <v>112.3355458806176</v>
      </c>
      <c r="F63" s="487">
        <f t="shared" si="11"/>
        <v>105.46007876834945</v>
      </c>
      <c r="G63" s="487">
        <f t="shared" si="11"/>
        <v>108.73760385955509</v>
      </c>
      <c r="H63" s="488" t="str">
        <f t="shared" si="14"/>
        <v/>
      </c>
      <c r="I63" s="487" t="str">
        <f t="shared" si="12"/>
        <v/>
      </c>
      <c r="J63" s="487" t="str">
        <f t="shared" si="10"/>
        <v/>
      </c>
      <c r="K63" s="487" t="str">
        <f t="shared" si="10"/>
        <v/>
      </c>
      <c r="L63" s="487" t="e">
        <f t="shared" si="13"/>
        <v>#N/A</v>
      </c>
    </row>
    <row r="64" spans="1:14" ht="15" customHeight="1" x14ac:dyDescent="0.2">
      <c r="A64" s="489" t="s">
        <v>470</v>
      </c>
      <c r="B64" s="486">
        <v>47669</v>
      </c>
      <c r="C64" s="486">
        <v>5978</v>
      </c>
      <c r="D64" s="486">
        <v>4168</v>
      </c>
      <c r="E64" s="487">
        <f t="shared" si="11"/>
        <v>113.40851235933671</v>
      </c>
      <c r="F64" s="487">
        <f t="shared" si="11"/>
        <v>107.01754385964912</v>
      </c>
      <c r="G64" s="487">
        <f t="shared" si="11"/>
        <v>111.7126775663361</v>
      </c>
      <c r="H64" s="488" t="str">
        <f t="shared" si="14"/>
        <v/>
      </c>
      <c r="I64" s="487" t="str">
        <f t="shared" si="12"/>
        <v/>
      </c>
      <c r="J64" s="487" t="str">
        <f t="shared" si="10"/>
        <v/>
      </c>
      <c r="K64" s="487" t="str">
        <f t="shared" si="10"/>
        <v/>
      </c>
      <c r="L64" s="487" t="e">
        <f t="shared" si="13"/>
        <v>#N/A</v>
      </c>
    </row>
    <row r="65" spans="1:12" ht="15" customHeight="1" x14ac:dyDescent="0.2">
      <c r="A65" s="489">
        <v>42979</v>
      </c>
      <c r="B65" s="486">
        <v>48288</v>
      </c>
      <c r="C65" s="486">
        <v>5752</v>
      </c>
      <c r="D65" s="486">
        <v>4299</v>
      </c>
      <c r="E65" s="487">
        <f t="shared" si="11"/>
        <v>114.88116479908643</v>
      </c>
      <c r="F65" s="487">
        <f t="shared" si="11"/>
        <v>102.97171500179019</v>
      </c>
      <c r="G65" s="487">
        <f t="shared" si="11"/>
        <v>115.22380058965425</v>
      </c>
      <c r="H65" s="488">
        <f t="shared" si="14"/>
        <v>42979</v>
      </c>
      <c r="I65" s="487">
        <f t="shared" si="12"/>
        <v>114.88116479908643</v>
      </c>
      <c r="J65" s="487">
        <f t="shared" si="10"/>
        <v>102.97171500179019</v>
      </c>
      <c r="K65" s="487">
        <f t="shared" si="10"/>
        <v>115.22380058965425</v>
      </c>
      <c r="L65" s="487" t="e">
        <f t="shared" si="13"/>
        <v>#N/A</v>
      </c>
    </row>
    <row r="66" spans="1:12" ht="15" customHeight="1" x14ac:dyDescent="0.2">
      <c r="A66" s="489" t="s">
        <v>471</v>
      </c>
      <c r="B66" s="486">
        <v>47938</v>
      </c>
      <c r="C66" s="486">
        <v>5768</v>
      </c>
      <c r="D66" s="486">
        <v>4271</v>
      </c>
      <c r="E66" s="487">
        <f t="shared" si="11"/>
        <v>114.04848571360597</v>
      </c>
      <c r="F66" s="487">
        <f t="shared" si="11"/>
        <v>103.25814536340852</v>
      </c>
      <c r="G66" s="487">
        <f t="shared" si="11"/>
        <v>114.47333154650228</v>
      </c>
      <c r="H66" s="488" t="str">
        <f t="shared" si="14"/>
        <v/>
      </c>
      <c r="I66" s="487" t="str">
        <f t="shared" si="12"/>
        <v/>
      </c>
      <c r="J66" s="487" t="str">
        <f t="shared" si="10"/>
        <v/>
      </c>
      <c r="K66" s="487" t="str">
        <f t="shared" si="10"/>
        <v/>
      </c>
      <c r="L66" s="487" t="e">
        <f t="shared" si="13"/>
        <v>#N/A</v>
      </c>
    </row>
    <row r="67" spans="1:12" ht="15" customHeight="1" x14ac:dyDescent="0.2">
      <c r="A67" s="489" t="s">
        <v>472</v>
      </c>
      <c r="B67" s="486">
        <v>48226</v>
      </c>
      <c r="C67" s="486">
        <v>5762</v>
      </c>
      <c r="D67" s="486">
        <v>4270</v>
      </c>
      <c r="E67" s="487">
        <f t="shared" si="11"/>
        <v>114.73366164680132</v>
      </c>
      <c r="F67" s="487">
        <f t="shared" si="11"/>
        <v>103.15073397780165</v>
      </c>
      <c r="G67" s="487">
        <f t="shared" si="11"/>
        <v>114.44652908067543</v>
      </c>
      <c r="H67" s="488" t="str">
        <f t="shared" si="14"/>
        <v/>
      </c>
      <c r="I67" s="487" t="str">
        <f t="shared" si="12"/>
        <v/>
      </c>
      <c r="J67" s="487" t="str">
        <f t="shared" si="12"/>
        <v/>
      </c>
      <c r="K67" s="487" t="str">
        <f t="shared" si="12"/>
        <v/>
      </c>
      <c r="L67" s="487" t="e">
        <f t="shared" si="13"/>
        <v>#N/A</v>
      </c>
    </row>
    <row r="68" spans="1:12" ht="15" customHeight="1" x14ac:dyDescent="0.2">
      <c r="A68" s="489" t="s">
        <v>473</v>
      </c>
      <c r="B68" s="486">
        <v>48472</v>
      </c>
      <c r="C68" s="486">
        <v>5840</v>
      </c>
      <c r="D68" s="486">
        <v>4386</v>
      </c>
      <c r="E68" s="487">
        <f t="shared" si="11"/>
        <v>115.31891608973901</v>
      </c>
      <c r="F68" s="487">
        <f t="shared" si="11"/>
        <v>104.547081990691</v>
      </c>
      <c r="G68" s="487">
        <f t="shared" si="11"/>
        <v>117.55561511659072</v>
      </c>
      <c r="H68" s="488" t="str">
        <f t="shared" si="14"/>
        <v/>
      </c>
      <c r="I68" s="487" t="str">
        <f t="shared" si="12"/>
        <v/>
      </c>
      <c r="J68" s="487" t="str">
        <f t="shared" si="12"/>
        <v/>
      </c>
      <c r="K68" s="487" t="str">
        <f t="shared" si="12"/>
        <v/>
      </c>
      <c r="L68" s="487" t="e">
        <f t="shared" si="13"/>
        <v>#N/A</v>
      </c>
    </row>
    <row r="69" spans="1:12" ht="15" customHeight="1" x14ac:dyDescent="0.2">
      <c r="A69" s="489">
        <v>43344</v>
      </c>
      <c r="B69" s="486">
        <v>48927</v>
      </c>
      <c r="C69" s="486">
        <v>5744</v>
      </c>
      <c r="D69" s="486">
        <v>4524</v>
      </c>
      <c r="E69" s="487">
        <f t="shared" si="11"/>
        <v>116.40139890086361</v>
      </c>
      <c r="F69" s="487">
        <f t="shared" si="11"/>
        <v>102.82849982098104</v>
      </c>
      <c r="G69" s="487">
        <f t="shared" si="11"/>
        <v>121.25435540069687</v>
      </c>
      <c r="H69" s="488">
        <f t="shared" si="14"/>
        <v>43344</v>
      </c>
      <c r="I69" s="487">
        <f t="shared" si="12"/>
        <v>116.40139890086361</v>
      </c>
      <c r="J69" s="487">
        <f t="shared" si="12"/>
        <v>102.82849982098104</v>
      </c>
      <c r="K69" s="487">
        <f t="shared" si="12"/>
        <v>121.25435540069687</v>
      </c>
      <c r="L69" s="487" t="e">
        <f t="shared" si="13"/>
        <v>#N/A</v>
      </c>
    </row>
    <row r="70" spans="1:12" ht="15" customHeight="1" x14ac:dyDescent="0.2">
      <c r="A70" s="489" t="s">
        <v>474</v>
      </c>
      <c r="B70" s="486">
        <v>48586</v>
      </c>
      <c r="C70" s="486">
        <v>5773</v>
      </c>
      <c r="D70" s="486">
        <v>4532</v>
      </c>
      <c r="E70" s="487">
        <f t="shared" si="11"/>
        <v>115.5901315632955</v>
      </c>
      <c r="F70" s="487">
        <f t="shared" si="11"/>
        <v>103.34765485141423</v>
      </c>
      <c r="G70" s="487">
        <f t="shared" si="11"/>
        <v>121.46877512731172</v>
      </c>
      <c r="H70" s="488" t="str">
        <f t="shared" si="14"/>
        <v/>
      </c>
      <c r="I70" s="487" t="str">
        <f t="shared" si="12"/>
        <v/>
      </c>
      <c r="J70" s="487" t="str">
        <f t="shared" si="12"/>
        <v/>
      </c>
      <c r="K70" s="487" t="str">
        <f t="shared" si="12"/>
        <v/>
      </c>
      <c r="L70" s="487" t="e">
        <f t="shared" si="13"/>
        <v>#N/A</v>
      </c>
    </row>
    <row r="71" spans="1:12" ht="15" customHeight="1" x14ac:dyDescent="0.2">
      <c r="A71" s="489" t="s">
        <v>475</v>
      </c>
      <c r="B71" s="486">
        <v>48832</v>
      </c>
      <c r="C71" s="486">
        <v>5708</v>
      </c>
      <c r="D71" s="486">
        <v>4606</v>
      </c>
      <c r="E71" s="490">
        <f t="shared" ref="E71:G75" si="15">IF($A$51=37802,IF(COUNTBLANK(B$51:B$70)&gt;0,#N/A,IF(ISBLANK(B71)=FALSE,B71/B$51*100,#N/A)),IF(COUNTBLANK(B$51:B$75)&gt;0,#N/A,B71/B$51*100))</f>
        <v>116.17538600623321</v>
      </c>
      <c r="F71" s="490">
        <f t="shared" si="15"/>
        <v>102.18403150733977</v>
      </c>
      <c r="G71" s="490">
        <f t="shared" si="15"/>
        <v>123.45215759849906</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48770</v>
      </c>
      <c r="C72" s="486">
        <v>5619</v>
      </c>
      <c r="D72" s="486">
        <v>4687</v>
      </c>
      <c r="E72" s="490">
        <f t="shared" si="15"/>
        <v>116.0278828539481</v>
      </c>
      <c r="F72" s="490">
        <f t="shared" si="15"/>
        <v>100.59076262083781</v>
      </c>
      <c r="G72" s="490">
        <f t="shared" si="15"/>
        <v>125.6231573304744</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49651</v>
      </c>
      <c r="C73" s="486">
        <v>5373</v>
      </c>
      <c r="D73" s="486">
        <v>4752</v>
      </c>
      <c r="E73" s="490">
        <f t="shared" si="15"/>
        <v>118.12385506625746</v>
      </c>
      <c r="F73" s="490">
        <f t="shared" si="15"/>
        <v>96.18689581095596</v>
      </c>
      <c r="G73" s="490">
        <f t="shared" si="15"/>
        <v>127.36531760922006</v>
      </c>
      <c r="H73" s="491">
        <f>IF(A$51=37802,IF(ISERROR(L73)=TRUE,IF(ISBLANK(A73)=FALSE,IF(MONTH(A73)=MONTH(MAX(A$51:A$75)),A73,""),""),""),IF(ISERROR(L73)=TRUE,IF(MONTH(A73)=MONTH(MAX(A$51:A$75)),A73,""),""))</f>
        <v>43709</v>
      </c>
      <c r="I73" s="487">
        <f t="shared" si="12"/>
        <v>118.12385506625746</v>
      </c>
      <c r="J73" s="487">
        <f t="shared" si="12"/>
        <v>96.18689581095596</v>
      </c>
      <c r="K73" s="487">
        <f t="shared" si="12"/>
        <v>127.36531760922006</v>
      </c>
      <c r="L73" s="487" t="e">
        <f t="shared" si="13"/>
        <v>#N/A</v>
      </c>
    </row>
    <row r="74" spans="1:12" ht="15" customHeight="1" x14ac:dyDescent="0.2">
      <c r="A74" s="489" t="s">
        <v>477</v>
      </c>
      <c r="B74" s="486">
        <v>49341</v>
      </c>
      <c r="C74" s="486">
        <v>5456</v>
      </c>
      <c r="D74" s="486">
        <v>4740</v>
      </c>
      <c r="E74" s="490">
        <f t="shared" si="15"/>
        <v>117.38633930483191</v>
      </c>
      <c r="F74" s="490">
        <f t="shared" si="15"/>
        <v>97.672753311851054</v>
      </c>
      <c r="G74" s="490">
        <f t="shared" si="15"/>
        <v>127.04368801929778</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49660</v>
      </c>
      <c r="C75" s="492">
        <v>5286</v>
      </c>
      <c r="D75" s="492">
        <v>4744</v>
      </c>
      <c r="E75" s="490">
        <f t="shared" si="15"/>
        <v>118.14526681416982</v>
      </c>
      <c r="F75" s="490">
        <f t="shared" si="15"/>
        <v>94.629430719656284</v>
      </c>
      <c r="G75" s="490">
        <f t="shared" si="15"/>
        <v>127.15089788260521</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118.12385506625746</v>
      </c>
      <c r="J77" s="487">
        <f>IF(J75&lt;&gt;"",J75,IF(J74&lt;&gt;"",J74,IF(J73&lt;&gt;"",J73,IF(J72&lt;&gt;"",J72,IF(J71&lt;&gt;"",J71,IF(J70&lt;&gt;"",J70,""))))))</f>
        <v>96.18689581095596</v>
      </c>
      <c r="K77" s="487">
        <f>IF(K75&lt;&gt;"",K75,IF(K74&lt;&gt;"",K74,IF(K73&lt;&gt;"",K73,IF(K72&lt;&gt;"",K72,IF(K71&lt;&gt;"",K71,IF(K70&lt;&gt;"",K70,""))))))</f>
        <v>127.36531760922006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+18,1%</v>
      </c>
      <c r="J79" s="487" t="str">
        <f>"GeB - ausschließlich: "&amp;IF(J77&gt;100,"+","")&amp;TEXT(J77-100,"0,0")&amp;"%"</f>
        <v>GeB - ausschließlich: -3,8%</v>
      </c>
      <c r="K79" s="487" t="str">
        <f>"GeB - im Nebenjob: "&amp;IF(K77&gt;100,"+","")&amp;TEXT(K77-100,"0,0")&amp;"%"</f>
        <v>GeB - im Nebenjob: +27,4%</v>
      </c>
    </row>
    <row r="81" spans="9:9" ht="15" customHeight="1" x14ac:dyDescent="0.2">
      <c r="I81" s="487" t="str">
        <f>IF(ISERROR(HLOOKUP(1,I$78:K$79,2,FALSE)),"",HLOOKUP(1,I$78:K$79,2,FALSE))</f>
        <v>GeB - im Nebenjob: +27,4%</v>
      </c>
    </row>
    <row r="82" spans="9:9" ht="15" customHeight="1" x14ac:dyDescent="0.2">
      <c r="I82" s="487" t="str">
        <f>IF(ISERROR(HLOOKUP(2,I$78:K$79,2,FALSE)),"",HLOOKUP(2,I$78:K$79,2,FALSE))</f>
        <v>SvB: +18,1%</v>
      </c>
    </row>
    <row r="83" spans="9:9" ht="15" customHeight="1" x14ac:dyDescent="0.2">
      <c r="I83" s="487" t="str">
        <f>IF(ISERROR(HLOOKUP(3,I$78:K$79,2,FALSE)),"",HLOOKUP(3,I$78:K$79,2,FALSE))</f>
        <v>GeB - ausschließlich: -3,8%</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49660</v>
      </c>
      <c r="E12" s="114">
        <v>49341</v>
      </c>
      <c r="F12" s="114">
        <v>49651</v>
      </c>
      <c r="G12" s="114">
        <v>48770</v>
      </c>
      <c r="H12" s="114">
        <v>48832</v>
      </c>
      <c r="I12" s="115">
        <v>828</v>
      </c>
      <c r="J12" s="116">
        <v>1.6956094364351244</v>
      </c>
      <c r="N12" s="117"/>
    </row>
    <row r="13" spans="1:15" s="110" customFormat="1" ht="13.5" customHeight="1" x14ac:dyDescent="0.2">
      <c r="A13" s="118" t="s">
        <v>105</v>
      </c>
      <c r="B13" s="119" t="s">
        <v>106</v>
      </c>
      <c r="C13" s="113">
        <v>52.496979460330245</v>
      </c>
      <c r="D13" s="114">
        <v>26070</v>
      </c>
      <c r="E13" s="114">
        <v>25749</v>
      </c>
      <c r="F13" s="114">
        <v>26028</v>
      </c>
      <c r="G13" s="114">
        <v>25538</v>
      </c>
      <c r="H13" s="114">
        <v>25545</v>
      </c>
      <c r="I13" s="115">
        <v>525</v>
      </c>
      <c r="J13" s="116">
        <v>2.0551967116852614</v>
      </c>
    </row>
    <row r="14" spans="1:15" s="110" customFormat="1" ht="13.5" customHeight="1" x14ac:dyDescent="0.2">
      <c r="A14" s="120"/>
      <c r="B14" s="119" t="s">
        <v>107</v>
      </c>
      <c r="C14" s="113">
        <v>47.503020539669755</v>
      </c>
      <c r="D14" s="114">
        <v>23590</v>
      </c>
      <c r="E14" s="114">
        <v>23592</v>
      </c>
      <c r="F14" s="114">
        <v>23623</v>
      </c>
      <c r="G14" s="114">
        <v>23232</v>
      </c>
      <c r="H14" s="114">
        <v>23287</v>
      </c>
      <c r="I14" s="115">
        <v>303</v>
      </c>
      <c r="J14" s="116">
        <v>1.301155150942586</v>
      </c>
    </row>
    <row r="15" spans="1:15" s="110" customFormat="1" ht="13.5" customHeight="1" x14ac:dyDescent="0.2">
      <c r="A15" s="118" t="s">
        <v>105</v>
      </c>
      <c r="B15" s="121" t="s">
        <v>108</v>
      </c>
      <c r="C15" s="113">
        <v>10.94643576318969</v>
      </c>
      <c r="D15" s="114">
        <v>5436</v>
      </c>
      <c r="E15" s="114">
        <v>5578</v>
      </c>
      <c r="F15" s="114">
        <v>5754</v>
      </c>
      <c r="G15" s="114">
        <v>5325</v>
      </c>
      <c r="H15" s="114">
        <v>5510</v>
      </c>
      <c r="I15" s="115">
        <v>-74</v>
      </c>
      <c r="J15" s="116">
        <v>-1.3430127041742286</v>
      </c>
    </row>
    <row r="16" spans="1:15" s="110" customFormat="1" ht="13.5" customHeight="1" x14ac:dyDescent="0.2">
      <c r="A16" s="118"/>
      <c r="B16" s="121" t="s">
        <v>109</v>
      </c>
      <c r="C16" s="113">
        <v>68.18566250503423</v>
      </c>
      <c r="D16" s="114">
        <v>33861</v>
      </c>
      <c r="E16" s="114">
        <v>33597</v>
      </c>
      <c r="F16" s="114">
        <v>33820</v>
      </c>
      <c r="G16" s="114">
        <v>33552</v>
      </c>
      <c r="H16" s="114">
        <v>33479</v>
      </c>
      <c r="I16" s="115">
        <v>382</v>
      </c>
      <c r="J16" s="116">
        <v>1.1410137698258609</v>
      </c>
    </row>
    <row r="17" spans="1:10" s="110" customFormat="1" ht="13.5" customHeight="1" x14ac:dyDescent="0.2">
      <c r="A17" s="118"/>
      <c r="B17" s="121" t="s">
        <v>110</v>
      </c>
      <c r="C17" s="113">
        <v>19.816753926701569</v>
      </c>
      <c r="D17" s="114">
        <v>9841</v>
      </c>
      <c r="E17" s="114">
        <v>9676</v>
      </c>
      <c r="F17" s="114">
        <v>9611</v>
      </c>
      <c r="G17" s="114">
        <v>9461</v>
      </c>
      <c r="H17" s="114">
        <v>9402</v>
      </c>
      <c r="I17" s="115">
        <v>439</v>
      </c>
      <c r="J17" s="116">
        <v>4.6692193150393537</v>
      </c>
    </row>
    <row r="18" spans="1:10" s="110" customFormat="1" ht="13.5" customHeight="1" x14ac:dyDescent="0.2">
      <c r="A18" s="120"/>
      <c r="B18" s="121" t="s">
        <v>111</v>
      </c>
      <c r="C18" s="113">
        <v>1.0511478050745067</v>
      </c>
      <c r="D18" s="114">
        <v>522</v>
      </c>
      <c r="E18" s="114">
        <v>490</v>
      </c>
      <c r="F18" s="114">
        <v>466</v>
      </c>
      <c r="G18" s="114">
        <v>432</v>
      </c>
      <c r="H18" s="114">
        <v>441</v>
      </c>
      <c r="I18" s="115">
        <v>81</v>
      </c>
      <c r="J18" s="116">
        <v>18.367346938775512</v>
      </c>
    </row>
    <row r="19" spans="1:10" s="110" customFormat="1" ht="13.5" customHeight="1" x14ac:dyDescent="0.2">
      <c r="A19" s="120"/>
      <c r="B19" s="121" t="s">
        <v>112</v>
      </c>
      <c r="C19" s="113">
        <v>0.38461538461538464</v>
      </c>
      <c r="D19" s="114">
        <v>191</v>
      </c>
      <c r="E19" s="114">
        <v>165</v>
      </c>
      <c r="F19" s="114">
        <v>163</v>
      </c>
      <c r="G19" s="114">
        <v>134</v>
      </c>
      <c r="H19" s="114">
        <v>138</v>
      </c>
      <c r="I19" s="115">
        <v>53</v>
      </c>
      <c r="J19" s="116">
        <v>38.405797101449274</v>
      </c>
    </row>
    <row r="20" spans="1:10" s="110" customFormat="1" ht="13.5" customHeight="1" x14ac:dyDescent="0.2">
      <c r="A20" s="118" t="s">
        <v>113</v>
      </c>
      <c r="B20" s="122" t="s">
        <v>114</v>
      </c>
      <c r="C20" s="113">
        <v>71.691502215062428</v>
      </c>
      <c r="D20" s="114">
        <v>35602</v>
      </c>
      <c r="E20" s="114">
        <v>35376</v>
      </c>
      <c r="F20" s="114">
        <v>35735</v>
      </c>
      <c r="G20" s="114">
        <v>35133</v>
      </c>
      <c r="H20" s="114">
        <v>35305</v>
      </c>
      <c r="I20" s="115">
        <v>297</v>
      </c>
      <c r="J20" s="116">
        <v>0.8412406174762781</v>
      </c>
    </row>
    <row r="21" spans="1:10" s="110" customFormat="1" ht="13.5" customHeight="1" x14ac:dyDescent="0.2">
      <c r="A21" s="120"/>
      <c r="B21" s="122" t="s">
        <v>115</v>
      </c>
      <c r="C21" s="113">
        <v>28.308497784937575</v>
      </c>
      <c r="D21" s="114">
        <v>14058</v>
      </c>
      <c r="E21" s="114">
        <v>13965</v>
      </c>
      <c r="F21" s="114">
        <v>13916</v>
      </c>
      <c r="G21" s="114">
        <v>13637</v>
      </c>
      <c r="H21" s="114">
        <v>13527</v>
      </c>
      <c r="I21" s="115">
        <v>531</v>
      </c>
      <c r="J21" s="116">
        <v>3.9254823685961409</v>
      </c>
    </row>
    <row r="22" spans="1:10" s="110" customFormat="1" ht="13.5" customHeight="1" x14ac:dyDescent="0.2">
      <c r="A22" s="118" t="s">
        <v>113</v>
      </c>
      <c r="B22" s="122" t="s">
        <v>116</v>
      </c>
      <c r="C22" s="113">
        <v>84.051550543697147</v>
      </c>
      <c r="D22" s="114">
        <v>41740</v>
      </c>
      <c r="E22" s="114">
        <v>41788</v>
      </c>
      <c r="F22" s="114">
        <v>41960</v>
      </c>
      <c r="G22" s="114">
        <v>41212</v>
      </c>
      <c r="H22" s="114">
        <v>41439</v>
      </c>
      <c r="I22" s="115">
        <v>301</v>
      </c>
      <c r="J22" s="116">
        <v>0.72636887955790441</v>
      </c>
    </row>
    <row r="23" spans="1:10" s="110" customFormat="1" ht="13.5" customHeight="1" x14ac:dyDescent="0.2">
      <c r="A23" s="123"/>
      <c r="B23" s="124" t="s">
        <v>117</v>
      </c>
      <c r="C23" s="125">
        <v>15.894079742247282</v>
      </c>
      <c r="D23" s="114">
        <v>7893</v>
      </c>
      <c r="E23" s="114">
        <v>7529</v>
      </c>
      <c r="F23" s="114">
        <v>7669</v>
      </c>
      <c r="G23" s="114">
        <v>7535</v>
      </c>
      <c r="H23" s="114">
        <v>7371</v>
      </c>
      <c r="I23" s="115">
        <v>522</v>
      </c>
      <c r="J23" s="116">
        <v>7.0818070818070815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10030</v>
      </c>
      <c r="E26" s="114">
        <v>10196</v>
      </c>
      <c r="F26" s="114">
        <v>10125</v>
      </c>
      <c r="G26" s="114">
        <v>10306</v>
      </c>
      <c r="H26" s="140">
        <v>10314</v>
      </c>
      <c r="I26" s="115">
        <v>-284</v>
      </c>
      <c r="J26" s="116">
        <v>-2.7535388791933295</v>
      </c>
    </row>
    <row r="27" spans="1:10" s="110" customFormat="1" ht="13.5" customHeight="1" x14ac:dyDescent="0.2">
      <c r="A27" s="118" t="s">
        <v>105</v>
      </c>
      <c r="B27" s="119" t="s">
        <v>106</v>
      </c>
      <c r="C27" s="113">
        <v>42.183449651046857</v>
      </c>
      <c r="D27" s="115">
        <v>4231</v>
      </c>
      <c r="E27" s="114">
        <v>4215</v>
      </c>
      <c r="F27" s="114">
        <v>4210</v>
      </c>
      <c r="G27" s="114">
        <v>4243</v>
      </c>
      <c r="H27" s="140">
        <v>4298</v>
      </c>
      <c r="I27" s="115">
        <v>-67</v>
      </c>
      <c r="J27" s="116">
        <v>-1.5588645881805492</v>
      </c>
    </row>
    <row r="28" spans="1:10" s="110" customFormat="1" ht="13.5" customHeight="1" x14ac:dyDescent="0.2">
      <c r="A28" s="120"/>
      <c r="B28" s="119" t="s">
        <v>107</v>
      </c>
      <c r="C28" s="113">
        <v>57.816550348953143</v>
      </c>
      <c r="D28" s="115">
        <v>5799</v>
      </c>
      <c r="E28" s="114">
        <v>5981</v>
      </c>
      <c r="F28" s="114">
        <v>5915</v>
      </c>
      <c r="G28" s="114">
        <v>6063</v>
      </c>
      <c r="H28" s="140">
        <v>6016</v>
      </c>
      <c r="I28" s="115">
        <v>-217</v>
      </c>
      <c r="J28" s="116">
        <v>-3.6070478723404253</v>
      </c>
    </row>
    <row r="29" spans="1:10" s="110" customFormat="1" ht="13.5" customHeight="1" x14ac:dyDescent="0.2">
      <c r="A29" s="118" t="s">
        <v>105</v>
      </c>
      <c r="B29" s="121" t="s">
        <v>108</v>
      </c>
      <c r="C29" s="113">
        <v>18.733798604187438</v>
      </c>
      <c r="D29" s="115">
        <v>1879</v>
      </c>
      <c r="E29" s="114">
        <v>1887</v>
      </c>
      <c r="F29" s="114">
        <v>1813</v>
      </c>
      <c r="G29" s="114">
        <v>1960</v>
      </c>
      <c r="H29" s="140">
        <v>2049</v>
      </c>
      <c r="I29" s="115">
        <v>-170</v>
      </c>
      <c r="J29" s="116">
        <v>-8.2967301122498771</v>
      </c>
    </row>
    <row r="30" spans="1:10" s="110" customFormat="1" ht="13.5" customHeight="1" x14ac:dyDescent="0.2">
      <c r="A30" s="118"/>
      <c r="B30" s="121" t="s">
        <v>109</v>
      </c>
      <c r="C30" s="113">
        <v>51.764705882352942</v>
      </c>
      <c r="D30" s="115">
        <v>5192</v>
      </c>
      <c r="E30" s="114">
        <v>5313</v>
      </c>
      <c r="F30" s="114">
        <v>5352</v>
      </c>
      <c r="G30" s="114">
        <v>5360</v>
      </c>
      <c r="H30" s="140">
        <v>5288</v>
      </c>
      <c r="I30" s="115">
        <v>-96</v>
      </c>
      <c r="J30" s="116">
        <v>-1.8154311649016641</v>
      </c>
    </row>
    <row r="31" spans="1:10" s="110" customFormat="1" ht="13.5" customHeight="1" x14ac:dyDescent="0.2">
      <c r="A31" s="118"/>
      <c r="B31" s="121" t="s">
        <v>110</v>
      </c>
      <c r="C31" s="113">
        <v>16.111665004985046</v>
      </c>
      <c r="D31" s="115">
        <v>1616</v>
      </c>
      <c r="E31" s="114">
        <v>1646</v>
      </c>
      <c r="F31" s="114">
        <v>1638</v>
      </c>
      <c r="G31" s="114">
        <v>1665</v>
      </c>
      <c r="H31" s="140">
        <v>1671</v>
      </c>
      <c r="I31" s="115">
        <v>-55</v>
      </c>
      <c r="J31" s="116">
        <v>-3.2914422501496112</v>
      </c>
    </row>
    <row r="32" spans="1:10" s="110" customFormat="1" ht="13.5" customHeight="1" x14ac:dyDescent="0.2">
      <c r="A32" s="120"/>
      <c r="B32" s="121" t="s">
        <v>111</v>
      </c>
      <c r="C32" s="113">
        <v>13.389830508474576</v>
      </c>
      <c r="D32" s="115">
        <v>1343</v>
      </c>
      <c r="E32" s="114">
        <v>1350</v>
      </c>
      <c r="F32" s="114">
        <v>1322</v>
      </c>
      <c r="G32" s="114">
        <v>1321</v>
      </c>
      <c r="H32" s="140">
        <v>1306</v>
      </c>
      <c r="I32" s="115">
        <v>37</v>
      </c>
      <c r="J32" s="116">
        <v>2.8330781010719757</v>
      </c>
    </row>
    <row r="33" spans="1:10" s="110" customFormat="1" ht="13.5" customHeight="1" x14ac:dyDescent="0.2">
      <c r="A33" s="120"/>
      <c r="B33" s="121" t="s">
        <v>112</v>
      </c>
      <c r="C33" s="113">
        <v>1.415752741774676</v>
      </c>
      <c r="D33" s="115">
        <v>142</v>
      </c>
      <c r="E33" s="114">
        <v>130</v>
      </c>
      <c r="F33" s="114">
        <v>124</v>
      </c>
      <c r="G33" s="114">
        <v>113</v>
      </c>
      <c r="H33" s="140">
        <v>120</v>
      </c>
      <c r="I33" s="115">
        <v>22</v>
      </c>
      <c r="J33" s="116">
        <v>18.333333333333332</v>
      </c>
    </row>
    <row r="34" spans="1:10" s="110" customFormat="1" ht="13.5" customHeight="1" x14ac:dyDescent="0.2">
      <c r="A34" s="118" t="s">
        <v>113</v>
      </c>
      <c r="B34" s="122" t="s">
        <v>116</v>
      </c>
      <c r="C34" s="113">
        <v>80.059820538384841</v>
      </c>
      <c r="D34" s="115">
        <v>8030</v>
      </c>
      <c r="E34" s="114">
        <v>8186</v>
      </c>
      <c r="F34" s="114">
        <v>8159</v>
      </c>
      <c r="G34" s="114">
        <v>8279</v>
      </c>
      <c r="H34" s="140">
        <v>8345</v>
      </c>
      <c r="I34" s="115">
        <v>-315</v>
      </c>
      <c r="J34" s="116">
        <v>-3.7747153984421811</v>
      </c>
    </row>
    <row r="35" spans="1:10" s="110" customFormat="1" ht="13.5" customHeight="1" x14ac:dyDescent="0.2">
      <c r="A35" s="118"/>
      <c r="B35" s="119" t="s">
        <v>117</v>
      </c>
      <c r="C35" s="113">
        <v>19.601196410767695</v>
      </c>
      <c r="D35" s="115">
        <v>1966</v>
      </c>
      <c r="E35" s="114">
        <v>1981</v>
      </c>
      <c r="F35" s="114">
        <v>1929</v>
      </c>
      <c r="G35" s="114">
        <v>1994</v>
      </c>
      <c r="H35" s="140">
        <v>1936</v>
      </c>
      <c r="I35" s="115">
        <v>30</v>
      </c>
      <c r="J35" s="116">
        <v>1.5495867768595042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5286</v>
      </c>
      <c r="E37" s="114">
        <v>5456</v>
      </c>
      <c r="F37" s="114">
        <v>5373</v>
      </c>
      <c r="G37" s="114">
        <v>5619</v>
      </c>
      <c r="H37" s="140">
        <v>5708</v>
      </c>
      <c r="I37" s="115">
        <v>-422</v>
      </c>
      <c r="J37" s="116">
        <v>-7.3931324456902594</v>
      </c>
    </row>
    <row r="38" spans="1:10" s="110" customFormat="1" ht="13.5" customHeight="1" x14ac:dyDescent="0.2">
      <c r="A38" s="118" t="s">
        <v>105</v>
      </c>
      <c r="B38" s="119" t="s">
        <v>106</v>
      </c>
      <c r="C38" s="113">
        <v>40.541051835035944</v>
      </c>
      <c r="D38" s="115">
        <v>2143</v>
      </c>
      <c r="E38" s="114">
        <v>2164</v>
      </c>
      <c r="F38" s="114">
        <v>2126</v>
      </c>
      <c r="G38" s="114">
        <v>2209</v>
      </c>
      <c r="H38" s="140">
        <v>2316</v>
      </c>
      <c r="I38" s="115">
        <v>-173</v>
      </c>
      <c r="J38" s="116">
        <v>-7.4697754749568217</v>
      </c>
    </row>
    <row r="39" spans="1:10" s="110" customFormat="1" ht="13.5" customHeight="1" x14ac:dyDescent="0.2">
      <c r="A39" s="120"/>
      <c r="B39" s="119" t="s">
        <v>107</v>
      </c>
      <c r="C39" s="113">
        <v>59.458948164964056</v>
      </c>
      <c r="D39" s="115">
        <v>3143</v>
      </c>
      <c r="E39" s="114">
        <v>3292</v>
      </c>
      <c r="F39" s="114">
        <v>3247</v>
      </c>
      <c r="G39" s="114">
        <v>3410</v>
      </c>
      <c r="H39" s="140">
        <v>3392</v>
      </c>
      <c r="I39" s="115">
        <v>-249</v>
      </c>
      <c r="J39" s="116">
        <v>-7.3408018867924527</v>
      </c>
    </row>
    <row r="40" spans="1:10" s="110" customFormat="1" ht="13.5" customHeight="1" x14ac:dyDescent="0.2">
      <c r="A40" s="118" t="s">
        <v>105</v>
      </c>
      <c r="B40" s="121" t="s">
        <v>108</v>
      </c>
      <c r="C40" s="113">
        <v>24.366250472947407</v>
      </c>
      <c r="D40" s="115">
        <v>1288</v>
      </c>
      <c r="E40" s="114">
        <v>1328</v>
      </c>
      <c r="F40" s="114">
        <v>1250</v>
      </c>
      <c r="G40" s="114">
        <v>1430</v>
      </c>
      <c r="H40" s="140">
        <v>1510</v>
      </c>
      <c r="I40" s="115">
        <v>-222</v>
      </c>
      <c r="J40" s="116">
        <v>-14.701986754966887</v>
      </c>
    </row>
    <row r="41" spans="1:10" s="110" customFormat="1" ht="13.5" customHeight="1" x14ac:dyDescent="0.2">
      <c r="A41" s="118"/>
      <c r="B41" s="121" t="s">
        <v>109</v>
      </c>
      <c r="C41" s="113">
        <v>34.86568293605751</v>
      </c>
      <c r="D41" s="115">
        <v>1843</v>
      </c>
      <c r="E41" s="114">
        <v>1930</v>
      </c>
      <c r="F41" s="114">
        <v>1959</v>
      </c>
      <c r="G41" s="114">
        <v>1995</v>
      </c>
      <c r="H41" s="140">
        <v>1988</v>
      </c>
      <c r="I41" s="115">
        <v>-145</v>
      </c>
      <c r="J41" s="116">
        <v>-7.2937625754527167</v>
      </c>
    </row>
    <row r="42" spans="1:10" s="110" customFormat="1" ht="13.5" customHeight="1" x14ac:dyDescent="0.2">
      <c r="A42" s="118"/>
      <c r="B42" s="121" t="s">
        <v>110</v>
      </c>
      <c r="C42" s="113">
        <v>16.439651910707529</v>
      </c>
      <c r="D42" s="115">
        <v>869</v>
      </c>
      <c r="E42" s="114">
        <v>901</v>
      </c>
      <c r="F42" s="114">
        <v>895</v>
      </c>
      <c r="G42" s="114">
        <v>921</v>
      </c>
      <c r="H42" s="140">
        <v>947</v>
      </c>
      <c r="I42" s="115">
        <v>-78</v>
      </c>
      <c r="J42" s="116">
        <v>-8.2365364308342137</v>
      </c>
    </row>
    <row r="43" spans="1:10" s="110" customFormat="1" ht="13.5" customHeight="1" x14ac:dyDescent="0.2">
      <c r="A43" s="120"/>
      <c r="B43" s="121" t="s">
        <v>111</v>
      </c>
      <c r="C43" s="113">
        <v>24.328414680287551</v>
      </c>
      <c r="D43" s="115">
        <v>1286</v>
      </c>
      <c r="E43" s="114">
        <v>1297</v>
      </c>
      <c r="F43" s="114">
        <v>1269</v>
      </c>
      <c r="G43" s="114">
        <v>1273</v>
      </c>
      <c r="H43" s="140">
        <v>1263</v>
      </c>
      <c r="I43" s="115">
        <v>23</v>
      </c>
      <c r="J43" s="116">
        <v>1.8210609659540775</v>
      </c>
    </row>
    <row r="44" spans="1:10" s="110" customFormat="1" ht="13.5" customHeight="1" x14ac:dyDescent="0.2">
      <c r="A44" s="120"/>
      <c r="B44" s="121" t="s">
        <v>112</v>
      </c>
      <c r="C44" s="113">
        <v>2.4025728339008703</v>
      </c>
      <c r="D44" s="115">
        <v>127</v>
      </c>
      <c r="E44" s="114">
        <v>117</v>
      </c>
      <c r="F44" s="114">
        <v>110</v>
      </c>
      <c r="G44" s="114">
        <v>102</v>
      </c>
      <c r="H44" s="140">
        <v>110</v>
      </c>
      <c r="I44" s="115">
        <v>17</v>
      </c>
      <c r="J44" s="116">
        <v>15.454545454545455</v>
      </c>
    </row>
    <row r="45" spans="1:10" s="110" customFormat="1" ht="13.5" customHeight="1" x14ac:dyDescent="0.2">
      <c r="A45" s="118" t="s">
        <v>113</v>
      </c>
      <c r="B45" s="122" t="s">
        <v>116</v>
      </c>
      <c r="C45" s="113">
        <v>81.214528944381385</v>
      </c>
      <c r="D45" s="115">
        <v>4293</v>
      </c>
      <c r="E45" s="114">
        <v>4438</v>
      </c>
      <c r="F45" s="114">
        <v>4380</v>
      </c>
      <c r="G45" s="114">
        <v>4550</v>
      </c>
      <c r="H45" s="140">
        <v>4646</v>
      </c>
      <c r="I45" s="115">
        <v>-353</v>
      </c>
      <c r="J45" s="116">
        <v>-7.5979337064141195</v>
      </c>
    </row>
    <row r="46" spans="1:10" s="110" customFormat="1" ht="13.5" customHeight="1" x14ac:dyDescent="0.2">
      <c r="A46" s="118"/>
      <c r="B46" s="119" t="s">
        <v>117</v>
      </c>
      <c r="C46" s="113">
        <v>18.142262580401059</v>
      </c>
      <c r="D46" s="115">
        <v>959</v>
      </c>
      <c r="E46" s="114">
        <v>990</v>
      </c>
      <c r="F46" s="114">
        <v>957</v>
      </c>
      <c r="G46" s="114">
        <v>1037</v>
      </c>
      <c r="H46" s="140">
        <v>1031</v>
      </c>
      <c r="I46" s="115">
        <v>-72</v>
      </c>
      <c r="J46" s="116">
        <v>-6.9835111542192045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4744</v>
      </c>
      <c r="E48" s="114">
        <v>4740</v>
      </c>
      <c r="F48" s="114">
        <v>4752</v>
      </c>
      <c r="G48" s="114">
        <v>4687</v>
      </c>
      <c r="H48" s="140">
        <v>4606</v>
      </c>
      <c r="I48" s="115">
        <v>138</v>
      </c>
      <c r="J48" s="116">
        <v>2.9960920538428137</v>
      </c>
    </row>
    <row r="49" spans="1:12" s="110" customFormat="1" ht="13.5" customHeight="1" x14ac:dyDescent="0.2">
      <c r="A49" s="118" t="s">
        <v>105</v>
      </c>
      <c r="B49" s="119" t="s">
        <v>106</v>
      </c>
      <c r="C49" s="113">
        <v>44.013490725126474</v>
      </c>
      <c r="D49" s="115">
        <v>2088</v>
      </c>
      <c r="E49" s="114">
        <v>2051</v>
      </c>
      <c r="F49" s="114">
        <v>2084</v>
      </c>
      <c r="G49" s="114">
        <v>2034</v>
      </c>
      <c r="H49" s="140">
        <v>1982</v>
      </c>
      <c r="I49" s="115">
        <v>106</v>
      </c>
      <c r="J49" s="116">
        <v>5.3481331987891023</v>
      </c>
    </row>
    <row r="50" spans="1:12" s="110" customFormat="1" ht="13.5" customHeight="1" x14ac:dyDescent="0.2">
      <c r="A50" s="120"/>
      <c r="B50" s="119" t="s">
        <v>107</v>
      </c>
      <c r="C50" s="113">
        <v>55.986509274873526</v>
      </c>
      <c r="D50" s="115">
        <v>2656</v>
      </c>
      <c r="E50" s="114">
        <v>2689</v>
      </c>
      <c r="F50" s="114">
        <v>2668</v>
      </c>
      <c r="G50" s="114">
        <v>2653</v>
      </c>
      <c r="H50" s="140">
        <v>2624</v>
      </c>
      <c r="I50" s="115">
        <v>32</v>
      </c>
      <c r="J50" s="116">
        <v>1.2195121951219512</v>
      </c>
    </row>
    <row r="51" spans="1:12" s="110" customFormat="1" ht="13.5" customHeight="1" x14ac:dyDescent="0.2">
      <c r="A51" s="118" t="s">
        <v>105</v>
      </c>
      <c r="B51" s="121" t="s">
        <v>108</v>
      </c>
      <c r="C51" s="113">
        <v>12.457841483979763</v>
      </c>
      <c r="D51" s="115">
        <v>591</v>
      </c>
      <c r="E51" s="114">
        <v>559</v>
      </c>
      <c r="F51" s="114">
        <v>563</v>
      </c>
      <c r="G51" s="114">
        <v>530</v>
      </c>
      <c r="H51" s="140">
        <v>539</v>
      </c>
      <c r="I51" s="115">
        <v>52</v>
      </c>
      <c r="J51" s="116">
        <v>9.6474953617810755</v>
      </c>
    </row>
    <row r="52" spans="1:12" s="110" customFormat="1" ht="13.5" customHeight="1" x14ac:dyDescent="0.2">
      <c r="A52" s="118"/>
      <c r="B52" s="121" t="s">
        <v>109</v>
      </c>
      <c r="C52" s="113">
        <v>70.594435075885329</v>
      </c>
      <c r="D52" s="115">
        <v>3349</v>
      </c>
      <c r="E52" s="114">
        <v>3383</v>
      </c>
      <c r="F52" s="114">
        <v>3393</v>
      </c>
      <c r="G52" s="114">
        <v>3365</v>
      </c>
      <c r="H52" s="140">
        <v>3300</v>
      </c>
      <c r="I52" s="115">
        <v>49</v>
      </c>
      <c r="J52" s="116">
        <v>1.4848484848484849</v>
      </c>
    </row>
    <row r="53" spans="1:12" s="110" customFormat="1" ht="13.5" customHeight="1" x14ac:dyDescent="0.2">
      <c r="A53" s="118"/>
      <c r="B53" s="121" t="s">
        <v>110</v>
      </c>
      <c r="C53" s="113">
        <v>15.746205733558179</v>
      </c>
      <c r="D53" s="115">
        <v>747</v>
      </c>
      <c r="E53" s="114">
        <v>745</v>
      </c>
      <c r="F53" s="114">
        <v>743</v>
      </c>
      <c r="G53" s="114">
        <v>744</v>
      </c>
      <c r="H53" s="140">
        <v>724</v>
      </c>
      <c r="I53" s="115">
        <v>23</v>
      </c>
      <c r="J53" s="116">
        <v>3.1767955801104972</v>
      </c>
    </row>
    <row r="54" spans="1:12" s="110" customFormat="1" ht="13.5" customHeight="1" x14ac:dyDescent="0.2">
      <c r="A54" s="120"/>
      <c r="B54" s="121" t="s">
        <v>111</v>
      </c>
      <c r="C54" s="113">
        <v>1.2015177065767284</v>
      </c>
      <c r="D54" s="115">
        <v>57</v>
      </c>
      <c r="E54" s="114">
        <v>53</v>
      </c>
      <c r="F54" s="114">
        <v>53</v>
      </c>
      <c r="G54" s="114">
        <v>48</v>
      </c>
      <c r="H54" s="140">
        <v>43</v>
      </c>
      <c r="I54" s="115">
        <v>14</v>
      </c>
      <c r="J54" s="116">
        <v>32.558139534883722</v>
      </c>
    </row>
    <row r="55" spans="1:12" s="110" customFormat="1" ht="13.5" customHeight="1" x14ac:dyDescent="0.2">
      <c r="A55" s="120"/>
      <c r="B55" s="121" t="s">
        <v>112</v>
      </c>
      <c r="C55" s="113">
        <v>0.31618887015177066</v>
      </c>
      <c r="D55" s="115">
        <v>15</v>
      </c>
      <c r="E55" s="114">
        <v>13</v>
      </c>
      <c r="F55" s="114">
        <v>14</v>
      </c>
      <c r="G55" s="114">
        <v>11</v>
      </c>
      <c r="H55" s="140">
        <v>10</v>
      </c>
      <c r="I55" s="115">
        <v>5</v>
      </c>
      <c r="J55" s="116">
        <v>50</v>
      </c>
    </row>
    <row r="56" spans="1:12" s="110" customFormat="1" ht="13.5" customHeight="1" x14ac:dyDescent="0.2">
      <c r="A56" s="118" t="s">
        <v>113</v>
      </c>
      <c r="B56" s="122" t="s">
        <v>116</v>
      </c>
      <c r="C56" s="113">
        <v>78.773187183811132</v>
      </c>
      <c r="D56" s="115">
        <v>3737</v>
      </c>
      <c r="E56" s="114">
        <v>3748</v>
      </c>
      <c r="F56" s="114">
        <v>3779</v>
      </c>
      <c r="G56" s="114">
        <v>3729</v>
      </c>
      <c r="H56" s="140">
        <v>3699</v>
      </c>
      <c r="I56" s="115">
        <v>38</v>
      </c>
      <c r="J56" s="116">
        <v>1.0273046769397134</v>
      </c>
    </row>
    <row r="57" spans="1:12" s="110" customFormat="1" ht="13.5" customHeight="1" x14ac:dyDescent="0.2">
      <c r="A57" s="142"/>
      <c r="B57" s="124" t="s">
        <v>117</v>
      </c>
      <c r="C57" s="125">
        <v>21.226812816188872</v>
      </c>
      <c r="D57" s="143">
        <v>1007</v>
      </c>
      <c r="E57" s="144">
        <v>991</v>
      </c>
      <c r="F57" s="144">
        <v>972</v>
      </c>
      <c r="G57" s="144">
        <v>957</v>
      </c>
      <c r="H57" s="145">
        <v>905</v>
      </c>
      <c r="I57" s="143">
        <v>102</v>
      </c>
      <c r="J57" s="146">
        <v>11.270718232044199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49660</v>
      </c>
      <c r="E12" s="236">
        <v>49341</v>
      </c>
      <c r="F12" s="114">
        <v>49651</v>
      </c>
      <c r="G12" s="114">
        <v>48770</v>
      </c>
      <c r="H12" s="140">
        <v>48832</v>
      </c>
      <c r="I12" s="115">
        <v>828</v>
      </c>
      <c r="J12" s="116">
        <v>1.6956094364351244</v>
      </c>
    </row>
    <row r="13" spans="1:15" s="110" customFormat="1" ht="12" customHeight="1" x14ac:dyDescent="0.2">
      <c r="A13" s="118" t="s">
        <v>105</v>
      </c>
      <c r="B13" s="119" t="s">
        <v>106</v>
      </c>
      <c r="C13" s="113">
        <v>52.496979460330245</v>
      </c>
      <c r="D13" s="115">
        <v>26070</v>
      </c>
      <c r="E13" s="114">
        <v>25749</v>
      </c>
      <c r="F13" s="114">
        <v>26028</v>
      </c>
      <c r="G13" s="114">
        <v>25538</v>
      </c>
      <c r="H13" s="140">
        <v>25545</v>
      </c>
      <c r="I13" s="115">
        <v>525</v>
      </c>
      <c r="J13" s="116">
        <v>2.0551967116852614</v>
      </c>
    </row>
    <row r="14" spans="1:15" s="110" customFormat="1" ht="12" customHeight="1" x14ac:dyDescent="0.2">
      <c r="A14" s="118"/>
      <c r="B14" s="119" t="s">
        <v>107</v>
      </c>
      <c r="C14" s="113">
        <v>47.503020539669755</v>
      </c>
      <c r="D14" s="115">
        <v>23590</v>
      </c>
      <c r="E14" s="114">
        <v>23592</v>
      </c>
      <c r="F14" s="114">
        <v>23623</v>
      </c>
      <c r="G14" s="114">
        <v>23232</v>
      </c>
      <c r="H14" s="140">
        <v>23287</v>
      </c>
      <c r="I14" s="115">
        <v>303</v>
      </c>
      <c r="J14" s="116">
        <v>1.301155150942586</v>
      </c>
    </row>
    <row r="15" spans="1:15" s="110" customFormat="1" ht="12" customHeight="1" x14ac:dyDescent="0.2">
      <c r="A15" s="118" t="s">
        <v>105</v>
      </c>
      <c r="B15" s="121" t="s">
        <v>108</v>
      </c>
      <c r="C15" s="113">
        <v>10.94643576318969</v>
      </c>
      <c r="D15" s="115">
        <v>5436</v>
      </c>
      <c r="E15" s="114">
        <v>5578</v>
      </c>
      <c r="F15" s="114">
        <v>5754</v>
      </c>
      <c r="G15" s="114">
        <v>5325</v>
      </c>
      <c r="H15" s="140">
        <v>5510</v>
      </c>
      <c r="I15" s="115">
        <v>-74</v>
      </c>
      <c r="J15" s="116">
        <v>-1.3430127041742286</v>
      </c>
    </row>
    <row r="16" spans="1:15" s="110" customFormat="1" ht="12" customHeight="1" x14ac:dyDescent="0.2">
      <c r="A16" s="118"/>
      <c r="B16" s="121" t="s">
        <v>109</v>
      </c>
      <c r="C16" s="113">
        <v>68.18566250503423</v>
      </c>
      <c r="D16" s="115">
        <v>33861</v>
      </c>
      <c r="E16" s="114">
        <v>33597</v>
      </c>
      <c r="F16" s="114">
        <v>33820</v>
      </c>
      <c r="G16" s="114">
        <v>33552</v>
      </c>
      <c r="H16" s="140">
        <v>33479</v>
      </c>
      <c r="I16" s="115">
        <v>382</v>
      </c>
      <c r="J16" s="116">
        <v>1.1410137698258609</v>
      </c>
    </row>
    <row r="17" spans="1:10" s="110" customFormat="1" ht="12" customHeight="1" x14ac:dyDescent="0.2">
      <c r="A17" s="118"/>
      <c r="B17" s="121" t="s">
        <v>110</v>
      </c>
      <c r="C17" s="113">
        <v>19.816753926701569</v>
      </c>
      <c r="D17" s="115">
        <v>9841</v>
      </c>
      <c r="E17" s="114">
        <v>9676</v>
      </c>
      <c r="F17" s="114">
        <v>9611</v>
      </c>
      <c r="G17" s="114">
        <v>9461</v>
      </c>
      <c r="H17" s="140">
        <v>9402</v>
      </c>
      <c r="I17" s="115">
        <v>439</v>
      </c>
      <c r="J17" s="116">
        <v>4.6692193150393537</v>
      </c>
    </row>
    <row r="18" spans="1:10" s="110" customFormat="1" ht="12" customHeight="1" x14ac:dyDescent="0.2">
      <c r="A18" s="120"/>
      <c r="B18" s="121" t="s">
        <v>111</v>
      </c>
      <c r="C18" s="113">
        <v>1.0511478050745067</v>
      </c>
      <c r="D18" s="115">
        <v>522</v>
      </c>
      <c r="E18" s="114">
        <v>490</v>
      </c>
      <c r="F18" s="114">
        <v>466</v>
      </c>
      <c r="G18" s="114">
        <v>432</v>
      </c>
      <c r="H18" s="140">
        <v>441</v>
      </c>
      <c r="I18" s="115">
        <v>81</v>
      </c>
      <c r="J18" s="116">
        <v>18.367346938775512</v>
      </c>
    </row>
    <row r="19" spans="1:10" s="110" customFormat="1" ht="12" customHeight="1" x14ac:dyDescent="0.2">
      <c r="A19" s="120"/>
      <c r="B19" s="121" t="s">
        <v>112</v>
      </c>
      <c r="C19" s="113">
        <v>0.38461538461538464</v>
      </c>
      <c r="D19" s="115">
        <v>191</v>
      </c>
      <c r="E19" s="114">
        <v>165</v>
      </c>
      <c r="F19" s="114">
        <v>163</v>
      </c>
      <c r="G19" s="114">
        <v>134</v>
      </c>
      <c r="H19" s="140">
        <v>138</v>
      </c>
      <c r="I19" s="115">
        <v>53</v>
      </c>
      <c r="J19" s="116">
        <v>38.405797101449274</v>
      </c>
    </row>
    <row r="20" spans="1:10" s="110" customFormat="1" ht="12" customHeight="1" x14ac:dyDescent="0.2">
      <c r="A20" s="118" t="s">
        <v>113</v>
      </c>
      <c r="B20" s="119" t="s">
        <v>181</v>
      </c>
      <c r="C20" s="113">
        <v>71.691502215062428</v>
      </c>
      <c r="D20" s="115">
        <v>35602</v>
      </c>
      <c r="E20" s="114">
        <v>35376</v>
      </c>
      <c r="F20" s="114">
        <v>35735</v>
      </c>
      <c r="G20" s="114">
        <v>35133</v>
      </c>
      <c r="H20" s="140">
        <v>35305</v>
      </c>
      <c r="I20" s="115">
        <v>297</v>
      </c>
      <c r="J20" s="116">
        <v>0.8412406174762781</v>
      </c>
    </row>
    <row r="21" spans="1:10" s="110" customFormat="1" ht="12" customHeight="1" x14ac:dyDescent="0.2">
      <c r="A21" s="118"/>
      <c r="B21" s="119" t="s">
        <v>182</v>
      </c>
      <c r="C21" s="113">
        <v>28.308497784937575</v>
      </c>
      <c r="D21" s="115">
        <v>14058</v>
      </c>
      <c r="E21" s="114">
        <v>13965</v>
      </c>
      <c r="F21" s="114">
        <v>13916</v>
      </c>
      <c r="G21" s="114">
        <v>13637</v>
      </c>
      <c r="H21" s="140">
        <v>13527</v>
      </c>
      <c r="I21" s="115">
        <v>531</v>
      </c>
      <c r="J21" s="116">
        <v>3.9254823685961409</v>
      </c>
    </row>
    <row r="22" spans="1:10" s="110" customFormat="1" ht="12" customHeight="1" x14ac:dyDescent="0.2">
      <c r="A22" s="118" t="s">
        <v>113</v>
      </c>
      <c r="B22" s="119" t="s">
        <v>116</v>
      </c>
      <c r="C22" s="113">
        <v>84.051550543697147</v>
      </c>
      <c r="D22" s="115">
        <v>41740</v>
      </c>
      <c r="E22" s="114">
        <v>41788</v>
      </c>
      <c r="F22" s="114">
        <v>41960</v>
      </c>
      <c r="G22" s="114">
        <v>41212</v>
      </c>
      <c r="H22" s="140">
        <v>41439</v>
      </c>
      <c r="I22" s="115">
        <v>301</v>
      </c>
      <c r="J22" s="116">
        <v>0.72636887955790441</v>
      </c>
    </row>
    <row r="23" spans="1:10" s="110" customFormat="1" ht="12" customHeight="1" x14ac:dyDescent="0.2">
      <c r="A23" s="118"/>
      <c r="B23" s="119" t="s">
        <v>117</v>
      </c>
      <c r="C23" s="113">
        <v>15.894079742247282</v>
      </c>
      <c r="D23" s="115">
        <v>7893</v>
      </c>
      <c r="E23" s="114">
        <v>7529</v>
      </c>
      <c r="F23" s="114">
        <v>7669</v>
      </c>
      <c r="G23" s="114">
        <v>7535</v>
      </c>
      <c r="H23" s="140">
        <v>7371</v>
      </c>
      <c r="I23" s="115">
        <v>522</v>
      </c>
      <c r="J23" s="116">
        <v>7.0818070818070815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57766</v>
      </c>
      <c r="E64" s="236">
        <v>57851</v>
      </c>
      <c r="F64" s="236">
        <v>58080</v>
      </c>
      <c r="G64" s="236">
        <v>57298</v>
      </c>
      <c r="H64" s="140">
        <v>57221</v>
      </c>
      <c r="I64" s="115">
        <v>545</v>
      </c>
      <c r="J64" s="116">
        <v>0.95244752800545252</v>
      </c>
    </row>
    <row r="65" spans="1:12" s="110" customFormat="1" ht="12" customHeight="1" x14ac:dyDescent="0.2">
      <c r="A65" s="118" t="s">
        <v>105</v>
      </c>
      <c r="B65" s="119" t="s">
        <v>106</v>
      </c>
      <c r="C65" s="113">
        <v>52.678045909358445</v>
      </c>
      <c r="D65" s="235">
        <v>30430</v>
      </c>
      <c r="E65" s="236">
        <v>30488</v>
      </c>
      <c r="F65" s="236">
        <v>30779</v>
      </c>
      <c r="G65" s="236">
        <v>30326</v>
      </c>
      <c r="H65" s="140">
        <v>30213</v>
      </c>
      <c r="I65" s="115">
        <v>217</v>
      </c>
      <c r="J65" s="116">
        <v>0.71823387283619633</v>
      </c>
    </row>
    <row r="66" spans="1:12" s="110" customFormat="1" ht="12" customHeight="1" x14ac:dyDescent="0.2">
      <c r="A66" s="118"/>
      <c r="B66" s="119" t="s">
        <v>107</v>
      </c>
      <c r="C66" s="113">
        <v>47.321954090641555</v>
      </c>
      <c r="D66" s="235">
        <v>27336</v>
      </c>
      <c r="E66" s="236">
        <v>27363</v>
      </c>
      <c r="F66" s="236">
        <v>27301</v>
      </c>
      <c r="G66" s="236">
        <v>26972</v>
      </c>
      <c r="H66" s="140">
        <v>27008</v>
      </c>
      <c r="I66" s="115">
        <v>328</v>
      </c>
      <c r="J66" s="116">
        <v>1.2144549763033174</v>
      </c>
    </row>
    <row r="67" spans="1:12" s="110" customFormat="1" ht="12" customHeight="1" x14ac:dyDescent="0.2">
      <c r="A67" s="118" t="s">
        <v>105</v>
      </c>
      <c r="B67" s="121" t="s">
        <v>108</v>
      </c>
      <c r="C67" s="113">
        <v>10.336530138835993</v>
      </c>
      <c r="D67" s="235">
        <v>5971</v>
      </c>
      <c r="E67" s="236">
        <v>6153</v>
      </c>
      <c r="F67" s="236">
        <v>6278</v>
      </c>
      <c r="G67" s="236">
        <v>5848</v>
      </c>
      <c r="H67" s="140">
        <v>5982</v>
      </c>
      <c r="I67" s="115">
        <v>-11</v>
      </c>
      <c r="J67" s="116">
        <v>-0.18388498829822802</v>
      </c>
    </row>
    <row r="68" spans="1:12" s="110" customFormat="1" ht="12" customHeight="1" x14ac:dyDescent="0.2">
      <c r="A68" s="118"/>
      <c r="B68" s="121" t="s">
        <v>109</v>
      </c>
      <c r="C68" s="113">
        <v>70.356264930928234</v>
      </c>
      <c r="D68" s="235">
        <v>40642</v>
      </c>
      <c r="E68" s="236">
        <v>40671</v>
      </c>
      <c r="F68" s="236">
        <v>40835</v>
      </c>
      <c r="G68" s="236">
        <v>40655</v>
      </c>
      <c r="H68" s="140">
        <v>40620</v>
      </c>
      <c r="I68" s="115">
        <v>22</v>
      </c>
      <c r="J68" s="116">
        <v>5.4160512063023143E-2</v>
      </c>
    </row>
    <row r="69" spans="1:12" s="110" customFormat="1" ht="12" customHeight="1" x14ac:dyDescent="0.2">
      <c r="A69" s="118"/>
      <c r="B69" s="121" t="s">
        <v>110</v>
      </c>
      <c r="C69" s="113">
        <v>18.332583180417547</v>
      </c>
      <c r="D69" s="235">
        <v>10590</v>
      </c>
      <c r="E69" s="236">
        <v>10490</v>
      </c>
      <c r="F69" s="236">
        <v>10453</v>
      </c>
      <c r="G69" s="236">
        <v>10303</v>
      </c>
      <c r="H69" s="140">
        <v>10136</v>
      </c>
      <c r="I69" s="115">
        <v>454</v>
      </c>
      <c r="J69" s="116">
        <v>4.4790844514601424</v>
      </c>
    </row>
    <row r="70" spans="1:12" s="110" customFormat="1" ht="12" customHeight="1" x14ac:dyDescent="0.2">
      <c r="A70" s="120"/>
      <c r="B70" s="121" t="s">
        <v>111</v>
      </c>
      <c r="C70" s="113">
        <v>0.97462174981823213</v>
      </c>
      <c r="D70" s="235">
        <v>563</v>
      </c>
      <c r="E70" s="236">
        <v>537</v>
      </c>
      <c r="F70" s="236">
        <v>514</v>
      </c>
      <c r="G70" s="236">
        <v>492</v>
      </c>
      <c r="H70" s="140">
        <v>483</v>
      </c>
      <c r="I70" s="115">
        <v>80</v>
      </c>
      <c r="J70" s="116">
        <v>16.563146997929607</v>
      </c>
    </row>
    <row r="71" spans="1:12" s="110" customFormat="1" ht="12" customHeight="1" x14ac:dyDescent="0.2">
      <c r="A71" s="120"/>
      <c r="B71" s="121" t="s">
        <v>112</v>
      </c>
      <c r="C71" s="113">
        <v>0.37738462071114498</v>
      </c>
      <c r="D71" s="235">
        <v>218</v>
      </c>
      <c r="E71" s="236">
        <v>183</v>
      </c>
      <c r="F71" s="236">
        <v>184</v>
      </c>
      <c r="G71" s="236">
        <v>152</v>
      </c>
      <c r="H71" s="140">
        <v>141</v>
      </c>
      <c r="I71" s="115">
        <v>77</v>
      </c>
      <c r="J71" s="116">
        <v>54.609929078014183</v>
      </c>
    </row>
    <row r="72" spans="1:12" s="110" customFormat="1" ht="12" customHeight="1" x14ac:dyDescent="0.2">
      <c r="A72" s="118" t="s">
        <v>113</v>
      </c>
      <c r="B72" s="119" t="s">
        <v>181</v>
      </c>
      <c r="C72" s="113">
        <v>72.000830938614413</v>
      </c>
      <c r="D72" s="235">
        <v>41592</v>
      </c>
      <c r="E72" s="236">
        <v>41626</v>
      </c>
      <c r="F72" s="236">
        <v>42006</v>
      </c>
      <c r="G72" s="236">
        <v>41494</v>
      </c>
      <c r="H72" s="140">
        <v>41514</v>
      </c>
      <c r="I72" s="115">
        <v>78</v>
      </c>
      <c r="J72" s="116">
        <v>0.18788842318254084</v>
      </c>
    </row>
    <row r="73" spans="1:12" s="110" customFormat="1" ht="12" customHeight="1" x14ac:dyDescent="0.2">
      <c r="A73" s="118"/>
      <c r="B73" s="119" t="s">
        <v>182</v>
      </c>
      <c r="C73" s="113">
        <v>27.99916906138559</v>
      </c>
      <c r="D73" s="115">
        <v>16174</v>
      </c>
      <c r="E73" s="114">
        <v>16225</v>
      </c>
      <c r="F73" s="114">
        <v>16074</v>
      </c>
      <c r="G73" s="114">
        <v>15804</v>
      </c>
      <c r="H73" s="140">
        <v>15707</v>
      </c>
      <c r="I73" s="115">
        <v>467</v>
      </c>
      <c r="J73" s="116">
        <v>2.973196663907812</v>
      </c>
    </row>
    <row r="74" spans="1:12" s="110" customFormat="1" ht="12" customHeight="1" x14ac:dyDescent="0.2">
      <c r="A74" s="118" t="s">
        <v>113</v>
      </c>
      <c r="B74" s="119" t="s">
        <v>116</v>
      </c>
      <c r="C74" s="113">
        <v>80.398504310494062</v>
      </c>
      <c r="D74" s="115">
        <v>46443</v>
      </c>
      <c r="E74" s="114">
        <v>46656</v>
      </c>
      <c r="F74" s="114">
        <v>46784</v>
      </c>
      <c r="G74" s="114">
        <v>46185</v>
      </c>
      <c r="H74" s="140">
        <v>46388</v>
      </c>
      <c r="I74" s="115">
        <v>55</v>
      </c>
      <c r="J74" s="116">
        <v>0.11856514615848926</v>
      </c>
    </row>
    <row r="75" spans="1:12" s="110" customFormat="1" ht="12" customHeight="1" x14ac:dyDescent="0.2">
      <c r="A75" s="142"/>
      <c r="B75" s="124" t="s">
        <v>117</v>
      </c>
      <c r="C75" s="125">
        <v>19.530519682858429</v>
      </c>
      <c r="D75" s="143">
        <v>11282</v>
      </c>
      <c r="E75" s="144">
        <v>11154</v>
      </c>
      <c r="F75" s="144">
        <v>11257</v>
      </c>
      <c r="G75" s="144">
        <v>11067</v>
      </c>
      <c r="H75" s="145">
        <v>10790</v>
      </c>
      <c r="I75" s="143">
        <v>492</v>
      </c>
      <c r="J75" s="146">
        <v>4.5597775718257649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49660</v>
      </c>
      <c r="G11" s="114">
        <v>49341</v>
      </c>
      <c r="H11" s="114">
        <v>49651</v>
      </c>
      <c r="I11" s="114">
        <v>48770</v>
      </c>
      <c r="J11" s="140">
        <v>48832</v>
      </c>
      <c r="K11" s="114">
        <v>828</v>
      </c>
      <c r="L11" s="116">
        <v>1.6956094364351244</v>
      </c>
    </row>
    <row r="12" spans="1:17" s="110" customFormat="1" ht="24.95" customHeight="1" x14ac:dyDescent="0.2">
      <c r="A12" s="606" t="s">
        <v>185</v>
      </c>
      <c r="B12" s="607"/>
      <c r="C12" s="607"/>
      <c r="D12" s="608"/>
      <c r="E12" s="113">
        <v>52.496979460330245</v>
      </c>
      <c r="F12" s="115">
        <v>26070</v>
      </c>
      <c r="G12" s="114">
        <v>25749</v>
      </c>
      <c r="H12" s="114">
        <v>26028</v>
      </c>
      <c r="I12" s="114">
        <v>25538</v>
      </c>
      <c r="J12" s="140">
        <v>25545</v>
      </c>
      <c r="K12" s="114">
        <v>525</v>
      </c>
      <c r="L12" s="116">
        <v>2.0551967116852614</v>
      </c>
    </row>
    <row r="13" spans="1:17" s="110" customFormat="1" ht="15" customHeight="1" x14ac:dyDescent="0.2">
      <c r="A13" s="120"/>
      <c r="B13" s="609" t="s">
        <v>107</v>
      </c>
      <c r="C13" s="609"/>
      <c r="E13" s="113">
        <v>47.503020539669755</v>
      </c>
      <c r="F13" s="115">
        <v>23590</v>
      </c>
      <c r="G13" s="114">
        <v>23592</v>
      </c>
      <c r="H13" s="114">
        <v>23623</v>
      </c>
      <c r="I13" s="114">
        <v>23232</v>
      </c>
      <c r="J13" s="140">
        <v>23287</v>
      </c>
      <c r="K13" s="114">
        <v>303</v>
      </c>
      <c r="L13" s="116">
        <v>1.301155150942586</v>
      </c>
    </row>
    <row r="14" spans="1:17" s="110" customFormat="1" ht="24.95" customHeight="1" x14ac:dyDescent="0.2">
      <c r="A14" s="606" t="s">
        <v>186</v>
      </c>
      <c r="B14" s="607"/>
      <c r="C14" s="607"/>
      <c r="D14" s="608"/>
      <c r="E14" s="113">
        <v>10.94643576318969</v>
      </c>
      <c r="F14" s="115">
        <v>5436</v>
      </c>
      <c r="G14" s="114">
        <v>5578</v>
      </c>
      <c r="H14" s="114">
        <v>5754</v>
      </c>
      <c r="I14" s="114">
        <v>5325</v>
      </c>
      <c r="J14" s="140">
        <v>5510</v>
      </c>
      <c r="K14" s="114">
        <v>-74</v>
      </c>
      <c r="L14" s="116">
        <v>-1.3430127041742286</v>
      </c>
    </row>
    <row r="15" spans="1:17" s="110" customFormat="1" ht="15" customHeight="1" x14ac:dyDescent="0.2">
      <c r="A15" s="120"/>
      <c r="B15" s="119"/>
      <c r="C15" s="258" t="s">
        <v>106</v>
      </c>
      <c r="E15" s="113">
        <v>52.888153053715968</v>
      </c>
      <c r="F15" s="115">
        <v>2875</v>
      </c>
      <c r="G15" s="114">
        <v>2936</v>
      </c>
      <c r="H15" s="114">
        <v>3051</v>
      </c>
      <c r="I15" s="114">
        <v>2769</v>
      </c>
      <c r="J15" s="140">
        <v>2869</v>
      </c>
      <c r="K15" s="114">
        <v>6</v>
      </c>
      <c r="L15" s="116">
        <v>0.20913210177762287</v>
      </c>
    </row>
    <row r="16" spans="1:17" s="110" customFormat="1" ht="15" customHeight="1" x14ac:dyDescent="0.2">
      <c r="A16" s="120"/>
      <c r="B16" s="119"/>
      <c r="C16" s="258" t="s">
        <v>107</v>
      </c>
      <c r="E16" s="113">
        <v>47.111846946284032</v>
      </c>
      <c r="F16" s="115">
        <v>2561</v>
      </c>
      <c r="G16" s="114">
        <v>2642</v>
      </c>
      <c r="H16" s="114">
        <v>2703</v>
      </c>
      <c r="I16" s="114">
        <v>2556</v>
      </c>
      <c r="J16" s="140">
        <v>2641</v>
      </c>
      <c r="K16" s="114">
        <v>-80</v>
      </c>
      <c r="L16" s="116">
        <v>-3.0291556228701251</v>
      </c>
    </row>
    <row r="17" spans="1:12" s="110" customFormat="1" ht="15" customHeight="1" x14ac:dyDescent="0.2">
      <c r="A17" s="120"/>
      <c r="B17" s="121" t="s">
        <v>109</v>
      </c>
      <c r="C17" s="258"/>
      <c r="E17" s="113">
        <v>68.18566250503423</v>
      </c>
      <c r="F17" s="115">
        <v>33861</v>
      </c>
      <c r="G17" s="114">
        <v>33597</v>
      </c>
      <c r="H17" s="114">
        <v>33820</v>
      </c>
      <c r="I17" s="114">
        <v>33552</v>
      </c>
      <c r="J17" s="140">
        <v>33479</v>
      </c>
      <c r="K17" s="114">
        <v>382</v>
      </c>
      <c r="L17" s="116">
        <v>1.1410137698258609</v>
      </c>
    </row>
    <row r="18" spans="1:12" s="110" customFormat="1" ht="15" customHeight="1" x14ac:dyDescent="0.2">
      <c r="A18" s="120"/>
      <c r="B18" s="119"/>
      <c r="C18" s="258" t="s">
        <v>106</v>
      </c>
      <c r="E18" s="113">
        <v>52.166208912908658</v>
      </c>
      <c r="F18" s="115">
        <v>17664</v>
      </c>
      <c r="G18" s="114">
        <v>17410</v>
      </c>
      <c r="H18" s="114">
        <v>17586</v>
      </c>
      <c r="I18" s="114">
        <v>17505</v>
      </c>
      <c r="J18" s="140">
        <v>17413</v>
      </c>
      <c r="K18" s="114">
        <v>251</v>
      </c>
      <c r="L18" s="116">
        <v>1.4414517888933556</v>
      </c>
    </row>
    <row r="19" spans="1:12" s="110" customFormat="1" ht="15" customHeight="1" x14ac:dyDescent="0.2">
      <c r="A19" s="120"/>
      <c r="B19" s="119"/>
      <c r="C19" s="258" t="s">
        <v>107</v>
      </c>
      <c r="E19" s="113">
        <v>47.833791087091342</v>
      </c>
      <c r="F19" s="115">
        <v>16197</v>
      </c>
      <c r="G19" s="114">
        <v>16187</v>
      </c>
      <c r="H19" s="114">
        <v>16234</v>
      </c>
      <c r="I19" s="114">
        <v>16047</v>
      </c>
      <c r="J19" s="140">
        <v>16066</v>
      </c>
      <c r="K19" s="114">
        <v>131</v>
      </c>
      <c r="L19" s="116">
        <v>0.81538653056143406</v>
      </c>
    </row>
    <row r="20" spans="1:12" s="110" customFormat="1" ht="15" customHeight="1" x14ac:dyDescent="0.2">
      <c r="A20" s="120"/>
      <c r="B20" s="121" t="s">
        <v>110</v>
      </c>
      <c r="C20" s="258"/>
      <c r="E20" s="113">
        <v>19.816753926701569</v>
      </c>
      <c r="F20" s="115">
        <v>9841</v>
      </c>
      <c r="G20" s="114">
        <v>9676</v>
      </c>
      <c r="H20" s="114">
        <v>9611</v>
      </c>
      <c r="I20" s="114">
        <v>9461</v>
      </c>
      <c r="J20" s="140">
        <v>9402</v>
      </c>
      <c r="K20" s="114">
        <v>439</v>
      </c>
      <c r="L20" s="116">
        <v>4.6692193150393537</v>
      </c>
    </row>
    <row r="21" spans="1:12" s="110" customFormat="1" ht="15" customHeight="1" x14ac:dyDescent="0.2">
      <c r="A21" s="120"/>
      <c r="B21" s="119"/>
      <c r="C21" s="258" t="s">
        <v>106</v>
      </c>
      <c r="E21" s="113">
        <v>52.911289503099276</v>
      </c>
      <c r="F21" s="115">
        <v>5207</v>
      </c>
      <c r="G21" s="114">
        <v>5095</v>
      </c>
      <c r="H21" s="114">
        <v>5108</v>
      </c>
      <c r="I21" s="114">
        <v>5001</v>
      </c>
      <c r="J21" s="140">
        <v>4987</v>
      </c>
      <c r="K21" s="114">
        <v>220</v>
      </c>
      <c r="L21" s="116">
        <v>4.4114698215359933</v>
      </c>
    </row>
    <row r="22" spans="1:12" s="110" customFormat="1" ht="15" customHeight="1" x14ac:dyDescent="0.2">
      <c r="A22" s="120"/>
      <c r="B22" s="119"/>
      <c r="C22" s="258" t="s">
        <v>107</v>
      </c>
      <c r="E22" s="113">
        <v>47.088710496900724</v>
      </c>
      <c r="F22" s="115">
        <v>4634</v>
      </c>
      <c r="G22" s="114">
        <v>4581</v>
      </c>
      <c r="H22" s="114">
        <v>4503</v>
      </c>
      <c r="I22" s="114">
        <v>4460</v>
      </c>
      <c r="J22" s="140">
        <v>4415</v>
      </c>
      <c r="K22" s="114">
        <v>219</v>
      </c>
      <c r="L22" s="116">
        <v>4.9603624009060026</v>
      </c>
    </row>
    <row r="23" spans="1:12" s="110" customFormat="1" ht="15" customHeight="1" x14ac:dyDescent="0.2">
      <c r="A23" s="120"/>
      <c r="B23" s="121" t="s">
        <v>111</v>
      </c>
      <c r="C23" s="258"/>
      <c r="E23" s="113">
        <v>1.0511478050745067</v>
      </c>
      <c r="F23" s="115">
        <v>522</v>
      </c>
      <c r="G23" s="114">
        <v>490</v>
      </c>
      <c r="H23" s="114">
        <v>466</v>
      </c>
      <c r="I23" s="114">
        <v>432</v>
      </c>
      <c r="J23" s="140">
        <v>441</v>
      </c>
      <c r="K23" s="114">
        <v>81</v>
      </c>
      <c r="L23" s="116">
        <v>18.367346938775512</v>
      </c>
    </row>
    <row r="24" spans="1:12" s="110" customFormat="1" ht="15" customHeight="1" x14ac:dyDescent="0.2">
      <c r="A24" s="120"/>
      <c r="B24" s="119"/>
      <c r="C24" s="258" t="s">
        <v>106</v>
      </c>
      <c r="E24" s="113">
        <v>62.068965517241381</v>
      </c>
      <c r="F24" s="115">
        <v>324</v>
      </c>
      <c r="G24" s="114">
        <v>308</v>
      </c>
      <c r="H24" s="114">
        <v>283</v>
      </c>
      <c r="I24" s="114">
        <v>263</v>
      </c>
      <c r="J24" s="140">
        <v>276</v>
      </c>
      <c r="K24" s="114">
        <v>48</v>
      </c>
      <c r="L24" s="116">
        <v>17.391304347826086</v>
      </c>
    </row>
    <row r="25" spans="1:12" s="110" customFormat="1" ht="15" customHeight="1" x14ac:dyDescent="0.2">
      <c r="A25" s="120"/>
      <c r="B25" s="119"/>
      <c r="C25" s="258" t="s">
        <v>107</v>
      </c>
      <c r="E25" s="113">
        <v>37.931034482758619</v>
      </c>
      <c r="F25" s="115">
        <v>198</v>
      </c>
      <c r="G25" s="114">
        <v>182</v>
      </c>
      <c r="H25" s="114">
        <v>183</v>
      </c>
      <c r="I25" s="114">
        <v>169</v>
      </c>
      <c r="J25" s="140">
        <v>165</v>
      </c>
      <c r="K25" s="114">
        <v>33</v>
      </c>
      <c r="L25" s="116">
        <v>20</v>
      </c>
    </row>
    <row r="26" spans="1:12" s="110" customFormat="1" ht="15" customHeight="1" x14ac:dyDescent="0.2">
      <c r="A26" s="120"/>
      <c r="C26" s="121" t="s">
        <v>187</v>
      </c>
      <c r="D26" s="110" t="s">
        <v>188</v>
      </c>
      <c r="E26" s="113">
        <v>0.38461538461538464</v>
      </c>
      <c r="F26" s="115">
        <v>191</v>
      </c>
      <c r="G26" s="114">
        <v>165</v>
      </c>
      <c r="H26" s="114">
        <v>163</v>
      </c>
      <c r="I26" s="114">
        <v>134</v>
      </c>
      <c r="J26" s="140">
        <v>138</v>
      </c>
      <c r="K26" s="114">
        <v>53</v>
      </c>
      <c r="L26" s="116">
        <v>38.405797101449274</v>
      </c>
    </row>
    <row r="27" spans="1:12" s="110" customFormat="1" ht="15" customHeight="1" x14ac:dyDescent="0.2">
      <c r="A27" s="120"/>
      <c r="B27" s="119"/>
      <c r="D27" s="259" t="s">
        <v>106</v>
      </c>
      <c r="E27" s="113">
        <v>59.68586387434555</v>
      </c>
      <c r="F27" s="115">
        <v>114</v>
      </c>
      <c r="G27" s="114">
        <v>97</v>
      </c>
      <c r="H27" s="114">
        <v>88</v>
      </c>
      <c r="I27" s="114">
        <v>73</v>
      </c>
      <c r="J27" s="140">
        <v>72</v>
      </c>
      <c r="K27" s="114">
        <v>42</v>
      </c>
      <c r="L27" s="116">
        <v>58.333333333333336</v>
      </c>
    </row>
    <row r="28" spans="1:12" s="110" customFormat="1" ht="15" customHeight="1" x14ac:dyDescent="0.2">
      <c r="A28" s="120"/>
      <c r="B28" s="119"/>
      <c r="D28" s="259" t="s">
        <v>107</v>
      </c>
      <c r="E28" s="113">
        <v>40.31413612565445</v>
      </c>
      <c r="F28" s="115">
        <v>77</v>
      </c>
      <c r="G28" s="114">
        <v>68</v>
      </c>
      <c r="H28" s="114">
        <v>75</v>
      </c>
      <c r="I28" s="114">
        <v>61</v>
      </c>
      <c r="J28" s="140">
        <v>66</v>
      </c>
      <c r="K28" s="114">
        <v>11</v>
      </c>
      <c r="L28" s="116">
        <v>16.666666666666668</v>
      </c>
    </row>
    <row r="29" spans="1:12" s="110" customFormat="1" ht="24.95" customHeight="1" x14ac:dyDescent="0.2">
      <c r="A29" s="606" t="s">
        <v>189</v>
      </c>
      <c r="B29" s="607"/>
      <c r="C29" s="607"/>
      <c r="D29" s="608"/>
      <c r="E29" s="113">
        <v>84.051550543697147</v>
      </c>
      <c r="F29" s="115">
        <v>41740</v>
      </c>
      <c r="G29" s="114">
        <v>41788</v>
      </c>
      <c r="H29" s="114">
        <v>41960</v>
      </c>
      <c r="I29" s="114">
        <v>41212</v>
      </c>
      <c r="J29" s="140">
        <v>41439</v>
      </c>
      <c r="K29" s="114">
        <v>301</v>
      </c>
      <c r="L29" s="116">
        <v>0.72636887955790441</v>
      </c>
    </row>
    <row r="30" spans="1:12" s="110" customFormat="1" ht="15" customHeight="1" x14ac:dyDescent="0.2">
      <c r="A30" s="120"/>
      <c r="B30" s="119"/>
      <c r="C30" s="258" t="s">
        <v>106</v>
      </c>
      <c r="E30" s="113">
        <v>51.241015812170581</v>
      </c>
      <c r="F30" s="115">
        <v>21388</v>
      </c>
      <c r="G30" s="114">
        <v>21398</v>
      </c>
      <c r="H30" s="114">
        <v>21494</v>
      </c>
      <c r="I30" s="114">
        <v>21089</v>
      </c>
      <c r="J30" s="140">
        <v>21208</v>
      </c>
      <c r="K30" s="114">
        <v>180</v>
      </c>
      <c r="L30" s="116">
        <v>0.84873632591474912</v>
      </c>
    </row>
    <row r="31" spans="1:12" s="110" customFormat="1" ht="15" customHeight="1" x14ac:dyDescent="0.2">
      <c r="A31" s="120"/>
      <c r="B31" s="119"/>
      <c r="C31" s="258" t="s">
        <v>107</v>
      </c>
      <c r="E31" s="113">
        <v>48.758984187829419</v>
      </c>
      <c r="F31" s="115">
        <v>20352</v>
      </c>
      <c r="G31" s="114">
        <v>20390</v>
      </c>
      <c r="H31" s="114">
        <v>20466</v>
      </c>
      <c r="I31" s="114">
        <v>20123</v>
      </c>
      <c r="J31" s="140">
        <v>20231</v>
      </c>
      <c r="K31" s="114">
        <v>121</v>
      </c>
      <c r="L31" s="116">
        <v>0.59809203697296232</v>
      </c>
    </row>
    <row r="32" spans="1:12" s="110" customFormat="1" ht="15" customHeight="1" x14ac:dyDescent="0.2">
      <c r="A32" s="120"/>
      <c r="B32" s="119" t="s">
        <v>117</v>
      </c>
      <c r="C32" s="258"/>
      <c r="E32" s="113">
        <v>15.894079742247282</v>
      </c>
      <c r="F32" s="115">
        <v>7893</v>
      </c>
      <c r="G32" s="114">
        <v>7529</v>
      </c>
      <c r="H32" s="114">
        <v>7669</v>
      </c>
      <c r="I32" s="114">
        <v>7535</v>
      </c>
      <c r="J32" s="140">
        <v>7371</v>
      </c>
      <c r="K32" s="114">
        <v>522</v>
      </c>
      <c r="L32" s="116">
        <v>7.0818070818070815</v>
      </c>
    </row>
    <row r="33" spans="1:12" s="110" customFormat="1" ht="15" customHeight="1" x14ac:dyDescent="0.2">
      <c r="A33" s="120"/>
      <c r="B33" s="119"/>
      <c r="C33" s="258" t="s">
        <v>106</v>
      </c>
      <c r="E33" s="113">
        <v>59.07766375269226</v>
      </c>
      <c r="F33" s="115">
        <v>4663</v>
      </c>
      <c r="G33" s="114">
        <v>4334</v>
      </c>
      <c r="H33" s="114">
        <v>4518</v>
      </c>
      <c r="I33" s="114">
        <v>4432</v>
      </c>
      <c r="J33" s="140">
        <v>4323</v>
      </c>
      <c r="K33" s="114">
        <v>340</v>
      </c>
      <c r="L33" s="116">
        <v>7.8649086282674068</v>
      </c>
    </row>
    <row r="34" spans="1:12" s="110" customFormat="1" ht="15" customHeight="1" x14ac:dyDescent="0.2">
      <c r="A34" s="120"/>
      <c r="B34" s="119"/>
      <c r="C34" s="258" t="s">
        <v>107</v>
      </c>
      <c r="E34" s="113">
        <v>40.92233624730774</v>
      </c>
      <c r="F34" s="115">
        <v>3230</v>
      </c>
      <c r="G34" s="114">
        <v>3195</v>
      </c>
      <c r="H34" s="114">
        <v>3151</v>
      </c>
      <c r="I34" s="114">
        <v>3103</v>
      </c>
      <c r="J34" s="140">
        <v>3048</v>
      </c>
      <c r="K34" s="114">
        <v>182</v>
      </c>
      <c r="L34" s="116">
        <v>5.9711286089238849</v>
      </c>
    </row>
    <row r="35" spans="1:12" s="110" customFormat="1" ht="24.95" customHeight="1" x14ac:dyDescent="0.2">
      <c r="A35" s="606" t="s">
        <v>190</v>
      </c>
      <c r="B35" s="607"/>
      <c r="C35" s="607"/>
      <c r="D35" s="608"/>
      <c r="E35" s="113">
        <v>71.691502215062428</v>
      </c>
      <c r="F35" s="115">
        <v>35602</v>
      </c>
      <c r="G35" s="114">
        <v>35376</v>
      </c>
      <c r="H35" s="114">
        <v>35735</v>
      </c>
      <c r="I35" s="114">
        <v>35133</v>
      </c>
      <c r="J35" s="140">
        <v>35305</v>
      </c>
      <c r="K35" s="114">
        <v>297</v>
      </c>
      <c r="L35" s="116">
        <v>0.8412406174762781</v>
      </c>
    </row>
    <row r="36" spans="1:12" s="110" customFormat="1" ht="15" customHeight="1" x14ac:dyDescent="0.2">
      <c r="A36" s="120"/>
      <c r="B36" s="119"/>
      <c r="C36" s="258" t="s">
        <v>106</v>
      </c>
      <c r="E36" s="113">
        <v>64.490758946126618</v>
      </c>
      <c r="F36" s="115">
        <v>22960</v>
      </c>
      <c r="G36" s="114">
        <v>22705</v>
      </c>
      <c r="H36" s="114">
        <v>22938</v>
      </c>
      <c r="I36" s="114">
        <v>22498</v>
      </c>
      <c r="J36" s="140">
        <v>22556</v>
      </c>
      <c r="K36" s="114">
        <v>404</v>
      </c>
      <c r="L36" s="116">
        <v>1.7910977123603475</v>
      </c>
    </row>
    <row r="37" spans="1:12" s="110" customFormat="1" ht="15" customHeight="1" x14ac:dyDescent="0.2">
      <c r="A37" s="120"/>
      <c r="B37" s="119"/>
      <c r="C37" s="258" t="s">
        <v>107</v>
      </c>
      <c r="E37" s="113">
        <v>35.509241053873374</v>
      </c>
      <c r="F37" s="115">
        <v>12642</v>
      </c>
      <c r="G37" s="114">
        <v>12671</v>
      </c>
      <c r="H37" s="114">
        <v>12797</v>
      </c>
      <c r="I37" s="114">
        <v>12635</v>
      </c>
      <c r="J37" s="140">
        <v>12749</v>
      </c>
      <c r="K37" s="114">
        <v>-107</v>
      </c>
      <c r="L37" s="116">
        <v>-0.83928151227547254</v>
      </c>
    </row>
    <row r="38" spans="1:12" s="110" customFormat="1" ht="15" customHeight="1" x14ac:dyDescent="0.2">
      <c r="A38" s="120"/>
      <c r="B38" s="119" t="s">
        <v>182</v>
      </c>
      <c r="C38" s="258"/>
      <c r="E38" s="113">
        <v>28.308497784937575</v>
      </c>
      <c r="F38" s="115">
        <v>14058</v>
      </c>
      <c r="G38" s="114">
        <v>13965</v>
      </c>
      <c r="H38" s="114">
        <v>13916</v>
      </c>
      <c r="I38" s="114">
        <v>13637</v>
      </c>
      <c r="J38" s="140">
        <v>13527</v>
      </c>
      <c r="K38" s="114">
        <v>531</v>
      </c>
      <c r="L38" s="116">
        <v>3.9254823685961409</v>
      </c>
    </row>
    <row r="39" spans="1:12" s="110" customFormat="1" ht="15" customHeight="1" x14ac:dyDescent="0.2">
      <c r="A39" s="120"/>
      <c r="B39" s="119"/>
      <c r="C39" s="258" t="s">
        <v>106</v>
      </c>
      <c r="E39" s="113">
        <v>22.122634798691138</v>
      </c>
      <c r="F39" s="115">
        <v>3110</v>
      </c>
      <c r="G39" s="114">
        <v>3044</v>
      </c>
      <c r="H39" s="114">
        <v>3090</v>
      </c>
      <c r="I39" s="114">
        <v>3040</v>
      </c>
      <c r="J39" s="140">
        <v>2989</v>
      </c>
      <c r="K39" s="114">
        <v>121</v>
      </c>
      <c r="L39" s="116">
        <v>4.0481766477082637</v>
      </c>
    </row>
    <row r="40" spans="1:12" s="110" customFormat="1" ht="15" customHeight="1" x14ac:dyDescent="0.2">
      <c r="A40" s="120"/>
      <c r="B40" s="119"/>
      <c r="C40" s="258" t="s">
        <v>107</v>
      </c>
      <c r="E40" s="113">
        <v>77.877365201308862</v>
      </c>
      <c r="F40" s="115">
        <v>10948</v>
      </c>
      <c r="G40" s="114">
        <v>10921</v>
      </c>
      <c r="H40" s="114">
        <v>10826</v>
      </c>
      <c r="I40" s="114">
        <v>10597</v>
      </c>
      <c r="J40" s="140">
        <v>10538</v>
      </c>
      <c r="K40" s="114">
        <v>410</v>
      </c>
      <c r="L40" s="116">
        <v>3.8906813437084837</v>
      </c>
    </row>
    <row r="41" spans="1:12" s="110" customFormat="1" ht="24.75" customHeight="1" x14ac:dyDescent="0.2">
      <c r="A41" s="606" t="s">
        <v>517</v>
      </c>
      <c r="B41" s="607"/>
      <c r="C41" s="607"/>
      <c r="D41" s="608"/>
      <c r="E41" s="113">
        <v>4.4804671768022555</v>
      </c>
      <c r="F41" s="115">
        <v>2225</v>
      </c>
      <c r="G41" s="114">
        <v>2471</v>
      </c>
      <c r="H41" s="114">
        <v>2511</v>
      </c>
      <c r="I41" s="114">
        <v>2173</v>
      </c>
      <c r="J41" s="140">
        <v>2278</v>
      </c>
      <c r="K41" s="114">
        <v>-53</v>
      </c>
      <c r="L41" s="116">
        <v>-2.3266022827041266</v>
      </c>
    </row>
    <row r="42" spans="1:12" s="110" customFormat="1" ht="15" customHeight="1" x14ac:dyDescent="0.2">
      <c r="A42" s="120"/>
      <c r="B42" s="119"/>
      <c r="C42" s="258" t="s">
        <v>106</v>
      </c>
      <c r="E42" s="113">
        <v>56.134831460674157</v>
      </c>
      <c r="F42" s="115">
        <v>1249</v>
      </c>
      <c r="G42" s="114">
        <v>1404</v>
      </c>
      <c r="H42" s="114">
        <v>1415</v>
      </c>
      <c r="I42" s="114">
        <v>1178</v>
      </c>
      <c r="J42" s="140">
        <v>1242</v>
      </c>
      <c r="K42" s="114">
        <v>7</v>
      </c>
      <c r="L42" s="116">
        <v>0.56360708534621573</v>
      </c>
    </row>
    <row r="43" spans="1:12" s="110" customFormat="1" ht="15" customHeight="1" x14ac:dyDescent="0.2">
      <c r="A43" s="123"/>
      <c r="B43" s="124"/>
      <c r="C43" s="260" t="s">
        <v>107</v>
      </c>
      <c r="D43" s="261"/>
      <c r="E43" s="125">
        <v>43.865168539325843</v>
      </c>
      <c r="F43" s="143">
        <v>976</v>
      </c>
      <c r="G43" s="144">
        <v>1067</v>
      </c>
      <c r="H43" s="144">
        <v>1096</v>
      </c>
      <c r="I43" s="144">
        <v>995</v>
      </c>
      <c r="J43" s="145">
        <v>1036</v>
      </c>
      <c r="K43" s="144">
        <v>-60</v>
      </c>
      <c r="L43" s="146">
        <v>-5.7915057915057915</v>
      </c>
    </row>
    <row r="44" spans="1:12" s="110" customFormat="1" ht="45.75" customHeight="1" x14ac:dyDescent="0.2">
      <c r="A44" s="606" t="s">
        <v>191</v>
      </c>
      <c r="B44" s="607"/>
      <c r="C44" s="607"/>
      <c r="D44" s="608"/>
      <c r="E44" s="113">
        <v>0.59001208215867906</v>
      </c>
      <c r="F44" s="115">
        <v>293</v>
      </c>
      <c r="G44" s="114">
        <v>292</v>
      </c>
      <c r="H44" s="114">
        <v>290</v>
      </c>
      <c r="I44" s="114">
        <v>275</v>
      </c>
      <c r="J44" s="140">
        <v>280</v>
      </c>
      <c r="K44" s="114">
        <v>13</v>
      </c>
      <c r="L44" s="116">
        <v>4.6428571428571432</v>
      </c>
    </row>
    <row r="45" spans="1:12" s="110" customFormat="1" ht="15" customHeight="1" x14ac:dyDescent="0.2">
      <c r="A45" s="120"/>
      <c r="B45" s="119"/>
      <c r="C45" s="258" t="s">
        <v>106</v>
      </c>
      <c r="E45" s="113">
        <v>56.655290102389081</v>
      </c>
      <c r="F45" s="115">
        <v>166</v>
      </c>
      <c r="G45" s="114">
        <v>168</v>
      </c>
      <c r="H45" s="114">
        <v>166</v>
      </c>
      <c r="I45" s="114">
        <v>161</v>
      </c>
      <c r="J45" s="140">
        <v>163</v>
      </c>
      <c r="K45" s="114">
        <v>3</v>
      </c>
      <c r="L45" s="116">
        <v>1.8404907975460123</v>
      </c>
    </row>
    <row r="46" spans="1:12" s="110" customFormat="1" ht="15" customHeight="1" x14ac:dyDescent="0.2">
      <c r="A46" s="123"/>
      <c r="B46" s="124"/>
      <c r="C46" s="260" t="s">
        <v>107</v>
      </c>
      <c r="D46" s="261"/>
      <c r="E46" s="125">
        <v>43.344709897610919</v>
      </c>
      <c r="F46" s="143">
        <v>127</v>
      </c>
      <c r="G46" s="144">
        <v>124</v>
      </c>
      <c r="H46" s="144">
        <v>124</v>
      </c>
      <c r="I46" s="144">
        <v>114</v>
      </c>
      <c r="J46" s="145">
        <v>117</v>
      </c>
      <c r="K46" s="144">
        <v>10</v>
      </c>
      <c r="L46" s="146">
        <v>8.5470085470085468</v>
      </c>
    </row>
    <row r="47" spans="1:12" s="110" customFormat="1" ht="39" customHeight="1" x14ac:dyDescent="0.2">
      <c r="A47" s="606" t="s">
        <v>518</v>
      </c>
      <c r="B47" s="610"/>
      <c r="C47" s="610"/>
      <c r="D47" s="611"/>
      <c r="E47" s="113">
        <v>0.15706806282722513</v>
      </c>
      <c r="F47" s="115">
        <v>78</v>
      </c>
      <c r="G47" s="114">
        <v>80</v>
      </c>
      <c r="H47" s="114">
        <v>68</v>
      </c>
      <c r="I47" s="114">
        <v>85</v>
      </c>
      <c r="J47" s="140">
        <v>90</v>
      </c>
      <c r="K47" s="114">
        <v>-12</v>
      </c>
      <c r="L47" s="116">
        <v>-13.333333333333334</v>
      </c>
    </row>
    <row r="48" spans="1:12" s="110" customFormat="1" ht="15" customHeight="1" x14ac:dyDescent="0.2">
      <c r="A48" s="120"/>
      <c r="B48" s="119"/>
      <c r="C48" s="258" t="s">
        <v>106</v>
      </c>
      <c r="E48" s="113">
        <v>42.307692307692307</v>
      </c>
      <c r="F48" s="115">
        <v>33</v>
      </c>
      <c r="G48" s="114">
        <v>35</v>
      </c>
      <c r="H48" s="114">
        <v>33</v>
      </c>
      <c r="I48" s="114">
        <v>29</v>
      </c>
      <c r="J48" s="140">
        <v>30</v>
      </c>
      <c r="K48" s="114">
        <v>3</v>
      </c>
      <c r="L48" s="116">
        <v>10</v>
      </c>
    </row>
    <row r="49" spans="1:12" s="110" customFormat="1" ht="15" customHeight="1" x14ac:dyDescent="0.2">
      <c r="A49" s="123"/>
      <c r="B49" s="124"/>
      <c r="C49" s="260" t="s">
        <v>107</v>
      </c>
      <c r="D49" s="261"/>
      <c r="E49" s="125">
        <v>57.692307692307693</v>
      </c>
      <c r="F49" s="143">
        <v>45</v>
      </c>
      <c r="G49" s="144">
        <v>45</v>
      </c>
      <c r="H49" s="144">
        <v>35</v>
      </c>
      <c r="I49" s="144">
        <v>56</v>
      </c>
      <c r="J49" s="145">
        <v>60</v>
      </c>
      <c r="K49" s="144">
        <v>-15</v>
      </c>
      <c r="L49" s="146">
        <v>-25</v>
      </c>
    </row>
    <row r="50" spans="1:12" s="110" customFormat="1" ht="24.95" customHeight="1" x14ac:dyDescent="0.2">
      <c r="A50" s="612" t="s">
        <v>192</v>
      </c>
      <c r="B50" s="613"/>
      <c r="C50" s="613"/>
      <c r="D50" s="614"/>
      <c r="E50" s="262">
        <v>14.468385018123238</v>
      </c>
      <c r="F50" s="263">
        <v>7185</v>
      </c>
      <c r="G50" s="264">
        <v>7309</v>
      </c>
      <c r="H50" s="264">
        <v>7437</v>
      </c>
      <c r="I50" s="264">
        <v>7082</v>
      </c>
      <c r="J50" s="265">
        <v>7156</v>
      </c>
      <c r="K50" s="263">
        <v>29</v>
      </c>
      <c r="L50" s="266">
        <v>0.40525433202906652</v>
      </c>
    </row>
    <row r="51" spans="1:12" s="110" customFormat="1" ht="15" customHeight="1" x14ac:dyDescent="0.2">
      <c r="A51" s="120"/>
      <c r="B51" s="119"/>
      <c r="C51" s="258" t="s">
        <v>106</v>
      </c>
      <c r="E51" s="113">
        <v>54.070981210855948</v>
      </c>
      <c r="F51" s="115">
        <v>3885</v>
      </c>
      <c r="G51" s="114">
        <v>3881</v>
      </c>
      <c r="H51" s="114">
        <v>3986</v>
      </c>
      <c r="I51" s="114">
        <v>3783</v>
      </c>
      <c r="J51" s="140">
        <v>3831</v>
      </c>
      <c r="K51" s="114">
        <v>54</v>
      </c>
      <c r="L51" s="116">
        <v>1.4095536413469067</v>
      </c>
    </row>
    <row r="52" spans="1:12" s="110" customFormat="1" ht="15" customHeight="1" x14ac:dyDescent="0.2">
      <c r="A52" s="120"/>
      <c r="B52" s="119"/>
      <c r="C52" s="258" t="s">
        <v>107</v>
      </c>
      <c r="E52" s="113">
        <v>45.929018789144052</v>
      </c>
      <c r="F52" s="115">
        <v>3300</v>
      </c>
      <c r="G52" s="114">
        <v>3428</v>
      </c>
      <c r="H52" s="114">
        <v>3451</v>
      </c>
      <c r="I52" s="114">
        <v>3299</v>
      </c>
      <c r="J52" s="140">
        <v>3325</v>
      </c>
      <c r="K52" s="114">
        <v>-25</v>
      </c>
      <c r="L52" s="116">
        <v>-0.75187969924812026</v>
      </c>
    </row>
    <row r="53" spans="1:12" s="110" customFormat="1" ht="15" customHeight="1" x14ac:dyDescent="0.2">
      <c r="A53" s="120"/>
      <c r="B53" s="119"/>
      <c r="C53" s="258" t="s">
        <v>187</v>
      </c>
      <c r="D53" s="110" t="s">
        <v>193</v>
      </c>
      <c r="E53" s="113">
        <v>21.377870563674321</v>
      </c>
      <c r="F53" s="115">
        <v>1536</v>
      </c>
      <c r="G53" s="114">
        <v>1798</v>
      </c>
      <c r="H53" s="114">
        <v>1862</v>
      </c>
      <c r="I53" s="114">
        <v>1456</v>
      </c>
      <c r="J53" s="140">
        <v>1556</v>
      </c>
      <c r="K53" s="114">
        <v>-20</v>
      </c>
      <c r="L53" s="116">
        <v>-1.2853470437017995</v>
      </c>
    </row>
    <row r="54" spans="1:12" s="110" customFormat="1" ht="15" customHeight="1" x14ac:dyDescent="0.2">
      <c r="A54" s="120"/>
      <c r="B54" s="119"/>
      <c r="D54" s="267" t="s">
        <v>194</v>
      </c>
      <c r="E54" s="113">
        <v>57.03125</v>
      </c>
      <c r="F54" s="115">
        <v>876</v>
      </c>
      <c r="G54" s="114">
        <v>1013</v>
      </c>
      <c r="H54" s="114">
        <v>1053</v>
      </c>
      <c r="I54" s="114">
        <v>810</v>
      </c>
      <c r="J54" s="140">
        <v>860</v>
      </c>
      <c r="K54" s="114">
        <v>16</v>
      </c>
      <c r="L54" s="116">
        <v>1.8604651162790697</v>
      </c>
    </row>
    <row r="55" spans="1:12" s="110" customFormat="1" ht="15" customHeight="1" x14ac:dyDescent="0.2">
      <c r="A55" s="120"/>
      <c r="B55" s="119"/>
      <c r="D55" s="267" t="s">
        <v>195</v>
      </c>
      <c r="E55" s="113">
        <v>42.96875</v>
      </c>
      <c r="F55" s="115">
        <v>660</v>
      </c>
      <c r="G55" s="114">
        <v>785</v>
      </c>
      <c r="H55" s="114">
        <v>809</v>
      </c>
      <c r="I55" s="114">
        <v>646</v>
      </c>
      <c r="J55" s="140">
        <v>696</v>
      </c>
      <c r="K55" s="114">
        <v>-36</v>
      </c>
      <c r="L55" s="116">
        <v>-5.1724137931034484</v>
      </c>
    </row>
    <row r="56" spans="1:12" s="110" customFormat="1" ht="15" customHeight="1" x14ac:dyDescent="0.2">
      <c r="A56" s="120"/>
      <c r="B56" s="119" t="s">
        <v>196</v>
      </c>
      <c r="C56" s="258"/>
      <c r="E56" s="113">
        <v>61.417639951671369</v>
      </c>
      <c r="F56" s="115">
        <v>30500</v>
      </c>
      <c r="G56" s="114">
        <v>30253</v>
      </c>
      <c r="H56" s="114">
        <v>30323</v>
      </c>
      <c r="I56" s="114">
        <v>30045</v>
      </c>
      <c r="J56" s="140">
        <v>30115</v>
      </c>
      <c r="K56" s="114">
        <v>385</v>
      </c>
      <c r="L56" s="116">
        <v>1.278432674746804</v>
      </c>
    </row>
    <row r="57" spans="1:12" s="110" customFormat="1" ht="15" customHeight="1" x14ac:dyDescent="0.2">
      <c r="A57" s="120"/>
      <c r="B57" s="119"/>
      <c r="C57" s="258" t="s">
        <v>106</v>
      </c>
      <c r="E57" s="113">
        <v>50.4</v>
      </c>
      <c r="F57" s="115">
        <v>15372</v>
      </c>
      <c r="G57" s="114">
        <v>15181</v>
      </c>
      <c r="H57" s="114">
        <v>15236</v>
      </c>
      <c r="I57" s="114">
        <v>15127</v>
      </c>
      <c r="J57" s="140">
        <v>15191</v>
      </c>
      <c r="K57" s="114">
        <v>181</v>
      </c>
      <c r="L57" s="116">
        <v>1.1914949641234942</v>
      </c>
    </row>
    <row r="58" spans="1:12" s="110" customFormat="1" ht="15" customHeight="1" x14ac:dyDescent="0.2">
      <c r="A58" s="120"/>
      <c r="B58" s="119"/>
      <c r="C58" s="258" t="s">
        <v>107</v>
      </c>
      <c r="E58" s="113">
        <v>49.6</v>
      </c>
      <c r="F58" s="115">
        <v>15128</v>
      </c>
      <c r="G58" s="114">
        <v>15072</v>
      </c>
      <c r="H58" s="114">
        <v>15087</v>
      </c>
      <c r="I58" s="114">
        <v>14918</v>
      </c>
      <c r="J58" s="140">
        <v>14924</v>
      </c>
      <c r="K58" s="114">
        <v>204</v>
      </c>
      <c r="L58" s="116">
        <v>1.3669257571696596</v>
      </c>
    </row>
    <row r="59" spans="1:12" s="110" customFormat="1" ht="15" customHeight="1" x14ac:dyDescent="0.2">
      <c r="A59" s="120"/>
      <c r="B59" s="119"/>
      <c r="C59" s="258" t="s">
        <v>105</v>
      </c>
      <c r="D59" s="110" t="s">
        <v>197</v>
      </c>
      <c r="E59" s="113">
        <v>91.35409836065574</v>
      </c>
      <c r="F59" s="115">
        <v>27863</v>
      </c>
      <c r="G59" s="114">
        <v>27633</v>
      </c>
      <c r="H59" s="114">
        <v>27700</v>
      </c>
      <c r="I59" s="114">
        <v>27466</v>
      </c>
      <c r="J59" s="140">
        <v>27546</v>
      </c>
      <c r="K59" s="114">
        <v>317</v>
      </c>
      <c r="L59" s="116">
        <v>1.1508022943440064</v>
      </c>
    </row>
    <row r="60" spans="1:12" s="110" customFormat="1" ht="15" customHeight="1" x14ac:dyDescent="0.2">
      <c r="A60" s="120"/>
      <c r="B60" s="119"/>
      <c r="C60" s="258"/>
      <c r="D60" s="267" t="s">
        <v>198</v>
      </c>
      <c r="E60" s="113">
        <v>48.975343645695006</v>
      </c>
      <c r="F60" s="115">
        <v>13646</v>
      </c>
      <c r="G60" s="114">
        <v>13470</v>
      </c>
      <c r="H60" s="114">
        <v>13532</v>
      </c>
      <c r="I60" s="114">
        <v>13450</v>
      </c>
      <c r="J60" s="140">
        <v>13519</v>
      </c>
      <c r="K60" s="114">
        <v>127</v>
      </c>
      <c r="L60" s="116">
        <v>0.93941859605000366</v>
      </c>
    </row>
    <row r="61" spans="1:12" s="110" customFormat="1" ht="15" customHeight="1" x14ac:dyDescent="0.2">
      <c r="A61" s="120"/>
      <c r="B61" s="119"/>
      <c r="C61" s="258"/>
      <c r="D61" s="267" t="s">
        <v>199</v>
      </c>
      <c r="E61" s="113">
        <v>51.024656354304994</v>
      </c>
      <c r="F61" s="115">
        <v>14217</v>
      </c>
      <c r="G61" s="114">
        <v>14163</v>
      </c>
      <c r="H61" s="114">
        <v>14168</v>
      </c>
      <c r="I61" s="114">
        <v>14016</v>
      </c>
      <c r="J61" s="140">
        <v>14027</v>
      </c>
      <c r="K61" s="114">
        <v>190</v>
      </c>
      <c r="L61" s="116">
        <v>1.3545305482284167</v>
      </c>
    </row>
    <row r="62" spans="1:12" s="110" customFormat="1" ht="15" customHeight="1" x14ac:dyDescent="0.2">
      <c r="A62" s="120"/>
      <c r="B62" s="119"/>
      <c r="C62" s="258"/>
      <c r="D62" s="258" t="s">
        <v>200</v>
      </c>
      <c r="E62" s="113">
        <v>8.6459016393442631</v>
      </c>
      <c r="F62" s="115">
        <v>2637</v>
      </c>
      <c r="G62" s="114">
        <v>2620</v>
      </c>
      <c r="H62" s="114">
        <v>2623</v>
      </c>
      <c r="I62" s="114">
        <v>2579</v>
      </c>
      <c r="J62" s="140">
        <v>2569</v>
      </c>
      <c r="K62" s="114">
        <v>68</v>
      </c>
      <c r="L62" s="116">
        <v>2.6469443363176333</v>
      </c>
    </row>
    <row r="63" spans="1:12" s="110" customFormat="1" ht="15" customHeight="1" x14ac:dyDescent="0.2">
      <c r="A63" s="120"/>
      <c r="B63" s="119"/>
      <c r="C63" s="258"/>
      <c r="D63" s="267" t="s">
        <v>198</v>
      </c>
      <c r="E63" s="113">
        <v>65.453166477057266</v>
      </c>
      <c r="F63" s="115">
        <v>1726</v>
      </c>
      <c r="G63" s="114">
        <v>1711</v>
      </c>
      <c r="H63" s="114">
        <v>1704</v>
      </c>
      <c r="I63" s="114">
        <v>1677</v>
      </c>
      <c r="J63" s="140">
        <v>1672</v>
      </c>
      <c r="K63" s="114">
        <v>54</v>
      </c>
      <c r="L63" s="116">
        <v>3.2296650717703348</v>
      </c>
    </row>
    <row r="64" spans="1:12" s="110" customFormat="1" ht="15" customHeight="1" x14ac:dyDescent="0.2">
      <c r="A64" s="120"/>
      <c r="B64" s="119"/>
      <c r="C64" s="258"/>
      <c r="D64" s="267" t="s">
        <v>199</v>
      </c>
      <c r="E64" s="113">
        <v>34.546833522942741</v>
      </c>
      <c r="F64" s="115">
        <v>911</v>
      </c>
      <c r="G64" s="114">
        <v>909</v>
      </c>
      <c r="H64" s="114">
        <v>919</v>
      </c>
      <c r="I64" s="114">
        <v>902</v>
      </c>
      <c r="J64" s="140">
        <v>897</v>
      </c>
      <c r="K64" s="114">
        <v>14</v>
      </c>
      <c r="L64" s="116">
        <v>1.5607580824972129</v>
      </c>
    </row>
    <row r="65" spans="1:12" s="110" customFormat="1" ht="15" customHeight="1" x14ac:dyDescent="0.2">
      <c r="A65" s="120"/>
      <c r="B65" s="119" t="s">
        <v>201</v>
      </c>
      <c r="C65" s="258"/>
      <c r="E65" s="113">
        <v>16.069271043093032</v>
      </c>
      <c r="F65" s="115">
        <v>7980</v>
      </c>
      <c r="G65" s="114">
        <v>7937</v>
      </c>
      <c r="H65" s="114">
        <v>7866</v>
      </c>
      <c r="I65" s="114">
        <v>7712</v>
      </c>
      <c r="J65" s="140">
        <v>7625</v>
      </c>
      <c r="K65" s="114">
        <v>355</v>
      </c>
      <c r="L65" s="116">
        <v>4.6557377049180326</v>
      </c>
    </row>
    <row r="66" spans="1:12" s="110" customFormat="1" ht="15" customHeight="1" x14ac:dyDescent="0.2">
      <c r="A66" s="120"/>
      <c r="B66" s="119"/>
      <c r="C66" s="258" t="s">
        <v>106</v>
      </c>
      <c r="E66" s="113">
        <v>55.313283208020053</v>
      </c>
      <c r="F66" s="115">
        <v>4414</v>
      </c>
      <c r="G66" s="114">
        <v>4421</v>
      </c>
      <c r="H66" s="114">
        <v>4415</v>
      </c>
      <c r="I66" s="114">
        <v>4303</v>
      </c>
      <c r="J66" s="140">
        <v>4242</v>
      </c>
      <c r="K66" s="114">
        <v>172</v>
      </c>
      <c r="L66" s="116">
        <v>4.0546911834040547</v>
      </c>
    </row>
    <row r="67" spans="1:12" s="110" customFormat="1" ht="15" customHeight="1" x14ac:dyDescent="0.2">
      <c r="A67" s="120"/>
      <c r="B67" s="119"/>
      <c r="C67" s="258" t="s">
        <v>107</v>
      </c>
      <c r="E67" s="113">
        <v>44.686716791979947</v>
      </c>
      <c r="F67" s="115">
        <v>3566</v>
      </c>
      <c r="G67" s="114">
        <v>3516</v>
      </c>
      <c r="H67" s="114">
        <v>3451</v>
      </c>
      <c r="I67" s="114">
        <v>3409</v>
      </c>
      <c r="J67" s="140">
        <v>3383</v>
      </c>
      <c r="K67" s="114">
        <v>183</v>
      </c>
      <c r="L67" s="116">
        <v>5.4093999408808751</v>
      </c>
    </row>
    <row r="68" spans="1:12" s="110" customFormat="1" ht="15" customHeight="1" x14ac:dyDescent="0.2">
      <c r="A68" s="120"/>
      <c r="B68" s="119"/>
      <c r="C68" s="258" t="s">
        <v>105</v>
      </c>
      <c r="D68" s="110" t="s">
        <v>202</v>
      </c>
      <c r="E68" s="113">
        <v>18.972431077694235</v>
      </c>
      <c r="F68" s="115">
        <v>1514</v>
      </c>
      <c r="G68" s="114">
        <v>1500</v>
      </c>
      <c r="H68" s="114">
        <v>1454</v>
      </c>
      <c r="I68" s="114">
        <v>1416</v>
      </c>
      <c r="J68" s="140">
        <v>1368</v>
      </c>
      <c r="K68" s="114">
        <v>146</v>
      </c>
      <c r="L68" s="116">
        <v>10.672514619883041</v>
      </c>
    </row>
    <row r="69" spans="1:12" s="110" customFormat="1" ht="15" customHeight="1" x14ac:dyDescent="0.2">
      <c r="A69" s="120"/>
      <c r="B69" s="119"/>
      <c r="C69" s="258"/>
      <c r="D69" s="267" t="s">
        <v>198</v>
      </c>
      <c r="E69" s="113">
        <v>48.150594451783356</v>
      </c>
      <c r="F69" s="115">
        <v>729</v>
      </c>
      <c r="G69" s="114">
        <v>741</v>
      </c>
      <c r="H69" s="114">
        <v>729</v>
      </c>
      <c r="I69" s="114">
        <v>696</v>
      </c>
      <c r="J69" s="140">
        <v>660</v>
      </c>
      <c r="K69" s="114">
        <v>69</v>
      </c>
      <c r="L69" s="116">
        <v>10.454545454545455</v>
      </c>
    </row>
    <row r="70" spans="1:12" s="110" customFormat="1" ht="15" customHeight="1" x14ac:dyDescent="0.2">
      <c r="A70" s="120"/>
      <c r="B70" s="119"/>
      <c r="C70" s="258"/>
      <c r="D70" s="267" t="s">
        <v>199</v>
      </c>
      <c r="E70" s="113">
        <v>51.849405548216644</v>
      </c>
      <c r="F70" s="115">
        <v>785</v>
      </c>
      <c r="G70" s="114">
        <v>759</v>
      </c>
      <c r="H70" s="114">
        <v>725</v>
      </c>
      <c r="I70" s="114">
        <v>720</v>
      </c>
      <c r="J70" s="140">
        <v>708</v>
      </c>
      <c r="K70" s="114">
        <v>77</v>
      </c>
      <c r="L70" s="116">
        <v>10.875706214689265</v>
      </c>
    </row>
    <row r="71" spans="1:12" s="110" customFormat="1" ht="15" customHeight="1" x14ac:dyDescent="0.2">
      <c r="A71" s="120"/>
      <c r="B71" s="119"/>
      <c r="C71" s="258"/>
      <c r="D71" s="110" t="s">
        <v>203</v>
      </c>
      <c r="E71" s="113">
        <v>73.872180451127818</v>
      </c>
      <c r="F71" s="115">
        <v>5895</v>
      </c>
      <c r="G71" s="114">
        <v>5866</v>
      </c>
      <c r="H71" s="114">
        <v>5830</v>
      </c>
      <c r="I71" s="114">
        <v>5722</v>
      </c>
      <c r="J71" s="140">
        <v>5691</v>
      </c>
      <c r="K71" s="114">
        <v>204</v>
      </c>
      <c r="L71" s="116">
        <v>3.5846072746441751</v>
      </c>
    </row>
    <row r="72" spans="1:12" s="110" customFormat="1" ht="15" customHeight="1" x14ac:dyDescent="0.2">
      <c r="A72" s="120"/>
      <c r="B72" s="119"/>
      <c r="C72" s="258"/>
      <c r="D72" s="267" t="s">
        <v>198</v>
      </c>
      <c r="E72" s="113">
        <v>56.96352841391009</v>
      </c>
      <c r="F72" s="115">
        <v>3358</v>
      </c>
      <c r="G72" s="114">
        <v>3350</v>
      </c>
      <c r="H72" s="114">
        <v>3350</v>
      </c>
      <c r="I72" s="114">
        <v>3271</v>
      </c>
      <c r="J72" s="140">
        <v>3246</v>
      </c>
      <c r="K72" s="114">
        <v>112</v>
      </c>
      <c r="L72" s="116">
        <v>3.4504004929143561</v>
      </c>
    </row>
    <row r="73" spans="1:12" s="110" customFormat="1" ht="15" customHeight="1" x14ac:dyDescent="0.2">
      <c r="A73" s="120"/>
      <c r="B73" s="119"/>
      <c r="C73" s="258"/>
      <c r="D73" s="267" t="s">
        <v>199</v>
      </c>
      <c r="E73" s="113">
        <v>43.03647158608991</v>
      </c>
      <c r="F73" s="115">
        <v>2537</v>
      </c>
      <c r="G73" s="114">
        <v>2516</v>
      </c>
      <c r="H73" s="114">
        <v>2480</v>
      </c>
      <c r="I73" s="114">
        <v>2451</v>
      </c>
      <c r="J73" s="140">
        <v>2445</v>
      </c>
      <c r="K73" s="114">
        <v>92</v>
      </c>
      <c r="L73" s="116">
        <v>3.7627811860940694</v>
      </c>
    </row>
    <row r="74" spans="1:12" s="110" customFormat="1" ht="15" customHeight="1" x14ac:dyDescent="0.2">
      <c r="A74" s="120"/>
      <c r="B74" s="119"/>
      <c r="C74" s="258"/>
      <c r="D74" s="110" t="s">
        <v>204</v>
      </c>
      <c r="E74" s="113">
        <v>7.155388471177945</v>
      </c>
      <c r="F74" s="115">
        <v>571</v>
      </c>
      <c r="G74" s="114">
        <v>571</v>
      </c>
      <c r="H74" s="114">
        <v>582</v>
      </c>
      <c r="I74" s="114">
        <v>574</v>
      </c>
      <c r="J74" s="140">
        <v>566</v>
      </c>
      <c r="K74" s="114">
        <v>5</v>
      </c>
      <c r="L74" s="116">
        <v>0.88339222614840984</v>
      </c>
    </row>
    <row r="75" spans="1:12" s="110" customFormat="1" ht="15" customHeight="1" x14ac:dyDescent="0.2">
      <c r="A75" s="120"/>
      <c r="B75" s="119"/>
      <c r="C75" s="258"/>
      <c r="D75" s="267" t="s">
        <v>198</v>
      </c>
      <c r="E75" s="113">
        <v>57.267950963222418</v>
      </c>
      <c r="F75" s="115">
        <v>327</v>
      </c>
      <c r="G75" s="114">
        <v>330</v>
      </c>
      <c r="H75" s="114">
        <v>336</v>
      </c>
      <c r="I75" s="114">
        <v>336</v>
      </c>
      <c r="J75" s="140">
        <v>336</v>
      </c>
      <c r="K75" s="114">
        <v>-9</v>
      </c>
      <c r="L75" s="116">
        <v>-2.6785714285714284</v>
      </c>
    </row>
    <row r="76" spans="1:12" s="110" customFormat="1" ht="15" customHeight="1" x14ac:dyDescent="0.2">
      <c r="A76" s="120"/>
      <c r="B76" s="119"/>
      <c r="C76" s="258"/>
      <c r="D76" s="267" t="s">
        <v>199</v>
      </c>
      <c r="E76" s="113">
        <v>42.732049036777582</v>
      </c>
      <c r="F76" s="115">
        <v>244</v>
      </c>
      <c r="G76" s="114">
        <v>241</v>
      </c>
      <c r="H76" s="114">
        <v>246</v>
      </c>
      <c r="I76" s="114">
        <v>238</v>
      </c>
      <c r="J76" s="140">
        <v>230</v>
      </c>
      <c r="K76" s="114">
        <v>14</v>
      </c>
      <c r="L76" s="116">
        <v>6.0869565217391308</v>
      </c>
    </row>
    <row r="77" spans="1:12" s="110" customFormat="1" ht="15" customHeight="1" x14ac:dyDescent="0.2">
      <c r="A77" s="533"/>
      <c r="B77" s="119" t="s">
        <v>205</v>
      </c>
      <c r="C77" s="268"/>
      <c r="D77" s="182"/>
      <c r="E77" s="113">
        <v>8.0447039871123636</v>
      </c>
      <c r="F77" s="115">
        <v>3995</v>
      </c>
      <c r="G77" s="114">
        <v>3842</v>
      </c>
      <c r="H77" s="114">
        <v>4025</v>
      </c>
      <c r="I77" s="114">
        <v>3931</v>
      </c>
      <c r="J77" s="140">
        <v>3936</v>
      </c>
      <c r="K77" s="114">
        <v>59</v>
      </c>
      <c r="L77" s="116">
        <v>1.4989837398373984</v>
      </c>
    </row>
    <row r="78" spans="1:12" s="110" customFormat="1" ht="15" customHeight="1" x14ac:dyDescent="0.2">
      <c r="A78" s="120"/>
      <c r="B78" s="119"/>
      <c r="C78" s="268" t="s">
        <v>106</v>
      </c>
      <c r="D78" s="182"/>
      <c r="E78" s="113">
        <v>60.050062578222779</v>
      </c>
      <c r="F78" s="115">
        <v>2399</v>
      </c>
      <c r="G78" s="114">
        <v>2266</v>
      </c>
      <c r="H78" s="114">
        <v>2391</v>
      </c>
      <c r="I78" s="114">
        <v>2325</v>
      </c>
      <c r="J78" s="140">
        <v>2281</v>
      </c>
      <c r="K78" s="114">
        <v>118</v>
      </c>
      <c r="L78" s="116">
        <v>5.1731696624287595</v>
      </c>
    </row>
    <row r="79" spans="1:12" s="110" customFormat="1" ht="15" customHeight="1" x14ac:dyDescent="0.2">
      <c r="A79" s="123"/>
      <c r="B79" s="124"/>
      <c r="C79" s="260" t="s">
        <v>107</v>
      </c>
      <c r="D79" s="261"/>
      <c r="E79" s="125">
        <v>39.949937421777221</v>
      </c>
      <c r="F79" s="143">
        <v>1596</v>
      </c>
      <c r="G79" s="144">
        <v>1576</v>
      </c>
      <c r="H79" s="144">
        <v>1634</v>
      </c>
      <c r="I79" s="144">
        <v>1606</v>
      </c>
      <c r="J79" s="145">
        <v>1655</v>
      </c>
      <c r="K79" s="144">
        <v>-59</v>
      </c>
      <c r="L79" s="146">
        <v>-3.5649546827794563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49660</v>
      </c>
      <c r="E11" s="114">
        <v>49341</v>
      </c>
      <c r="F11" s="114">
        <v>49651</v>
      </c>
      <c r="G11" s="114">
        <v>48770</v>
      </c>
      <c r="H11" s="140">
        <v>48832</v>
      </c>
      <c r="I11" s="115">
        <v>828</v>
      </c>
      <c r="J11" s="116">
        <v>1.6956094364351244</v>
      </c>
    </row>
    <row r="12" spans="1:15" s="110" customFormat="1" ht="24.95" customHeight="1" x14ac:dyDescent="0.2">
      <c r="A12" s="193" t="s">
        <v>132</v>
      </c>
      <c r="B12" s="194" t="s">
        <v>133</v>
      </c>
      <c r="C12" s="113">
        <v>0.32823197744663712</v>
      </c>
      <c r="D12" s="115">
        <v>163</v>
      </c>
      <c r="E12" s="114">
        <v>107</v>
      </c>
      <c r="F12" s="114">
        <v>198</v>
      </c>
      <c r="G12" s="114">
        <v>206</v>
      </c>
      <c r="H12" s="140">
        <v>170</v>
      </c>
      <c r="I12" s="115">
        <v>-7</v>
      </c>
      <c r="J12" s="116">
        <v>-4.117647058823529</v>
      </c>
    </row>
    <row r="13" spans="1:15" s="110" customFormat="1" ht="24.95" customHeight="1" x14ac:dyDescent="0.2">
      <c r="A13" s="193" t="s">
        <v>134</v>
      </c>
      <c r="B13" s="199" t="s">
        <v>214</v>
      </c>
      <c r="C13" s="113">
        <v>0.83568264196536446</v>
      </c>
      <c r="D13" s="115">
        <v>415</v>
      </c>
      <c r="E13" s="114">
        <v>410</v>
      </c>
      <c r="F13" s="114">
        <v>412</v>
      </c>
      <c r="G13" s="114">
        <v>402</v>
      </c>
      <c r="H13" s="140">
        <v>430</v>
      </c>
      <c r="I13" s="115">
        <v>-15</v>
      </c>
      <c r="J13" s="116">
        <v>-3.4883720930232558</v>
      </c>
    </row>
    <row r="14" spans="1:15" s="287" customFormat="1" ht="24" customHeight="1" x14ac:dyDescent="0.2">
      <c r="A14" s="193" t="s">
        <v>215</v>
      </c>
      <c r="B14" s="199" t="s">
        <v>137</v>
      </c>
      <c r="C14" s="113">
        <v>21.492146596858639</v>
      </c>
      <c r="D14" s="115">
        <v>10673</v>
      </c>
      <c r="E14" s="114">
        <v>10676</v>
      </c>
      <c r="F14" s="114">
        <v>10771</v>
      </c>
      <c r="G14" s="114">
        <v>10667</v>
      </c>
      <c r="H14" s="140">
        <v>10666</v>
      </c>
      <c r="I14" s="115">
        <v>7</v>
      </c>
      <c r="J14" s="116">
        <v>6.562910181886368E-2</v>
      </c>
      <c r="K14" s="110"/>
      <c r="L14" s="110"/>
      <c r="M14" s="110"/>
      <c r="N14" s="110"/>
      <c r="O14" s="110"/>
    </row>
    <row r="15" spans="1:15" s="110" customFormat="1" ht="24.75" customHeight="1" x14ac:dyDescent="0.2">
      <c r="A15" s="193" t="s">
        <v>216</v>
      </c>
      <c r="B15" s="199" t="s">
        <v>217</v>
      </c>
      <c r="C15" s="113">
        <v>2.7184857027788967</v>
      </c>
      <c r="D15" s="115">
        <v>1350</v>
      </c>
      <c r="E15" s="114">
        <v>1355</v>
      </c>
      <c r="F15" s="114">
        <v>1349</v>
      </c>
      <c r="G15" s="114">
        <v>1352</v>
      </c>
      <c r="H15" s="140">
        <v>1344</v>
      </c>
      <c r="I15" s="115">
        <v>6</v>
      </c>
      <c r="J15" s="116">
        <v>0.44642857142857145</v>
      </c>
    </row>
    <row r="16" spans="1:15" s="287" customFormat="1" ht="24.95" customHeight="1" x14ac:dyDescent="0.2">
      <c r="A16" s="193" t="s">
        <v>218</v>
      </c>
      <c r="B16" s="199" t="s">
        <v>141</v>
      </c>
      <c r="C16" s="113">
        <v>13.6045106725735</v>
      </c>
      <c r="D16" s="115">
        <v>6756</v>
      </c>
      <c r="E16" s="114">
        <v>6728</v>
      </c>
      <c r="F16" s="114">
        <v>6782</v>
      </c>
      <c r="G16" s="114">
        <v>6695</v>
      </c>
      <c r="H16" s="140">
        <v>6713</v>
      </c>
      <c r="I16" s="115">
        <v>43</v>
      </c>
      <c r="J16" s="116">
        <v>0.64054819007895125</v>
      </c>
      <c r="K16" s="110"/>
      <c r="L16" s="110"/>
      <c r="M16" s="110"/>
      <c r="N16" s="110"/>
      <c r="O16" s="110"/>
    </row>
    <row r="17" spans="1:15" s="110" customFormat="1" ht="24.95" customHeight="1" x14ac:dyDescent="0.2">
      <c r="A17" s="193" t="s">
        <v>219</v>
      </c>
      <c r="B17" s="199" t="s">
        <v>220</v>
      </c>
      <c r="C17" s="113">
        <v>5.1691502215062428</v>
      </c>
      <c r="D17" s="115">
        <v>2567</v>
      </c>
      <c r="E17" s="114">
        <v>2593</v>
      </c>
      <c r="F17" s="114">
        <v>2640</v>
      </c>
      <c r="G17" s="114">
        <v>2620</v>
      </c>
      <c r="H17" s="140">
        <v>2609</v>
      </c>
      <c r="I17" s="115">
        <v>-42</v>
      </c>
      <c r="J17" s="116">
        <v>-1.6098121885779992</v>
      </c>
    </row>
    <row r="18" spans="1:15" s="287" customFormat="1" ht="24.95" customHeight="1" x14ac:dyDescent="0.2">
      <c r="A18" s="201" t="s">
        <v>144</v>
      </c>
      <c r="B18" s="202" t="s">
        <v>145</v>
      </c>
      <c r="C18" s="113">
        <v>4.6959323399113977</v>
      </c>
      <c r="D18" s="115">
        <v>2332</v>
      </c>
      <c r="E18" s="114">
        <v>2231</v>
      </c>
      <c r="F18" s="114">
        <v>2309</v>
      </c>
      <c r="G18" s="114">
        <v>2234</v>
      </c>
      <c r="H18" s="140">
        <v>2238</v>
      </c>
      <c r="I18" s="115">
        <v>94</v>
      </c>
      <c r="J18" s="116">
        <v>4.2001787310098306</v>
      </c>
      <c r="K18" s="110"/>
      <c r="L18" s="110"/>
      <c r="M18" s="110"/>
      <c r="N18" s="110"/>
      <c r="O18" s="110"/>
    </row>
    <row r="19" spans="1:15" s="110" customFormat="1" ht="24.95" customHeight="1" x14ac:dyDescent="0.2">
      <c r="A19" s="193" t="s">
        <v>146</v>
      </c>
      <c r="B19" s="199" t="s">
        <v>147</v>
      </c>
      <c r="C19" s="113">
        <v>18.28433346757954</v>
      </c>
      <c r="D19" s="115">
        <v>9080</v>
      </c>
      <c r="E19" s="114">
        <v>9094</v>
      </c>
      <c r="F19" s="114">
        <v>8674</v>
      </c>
      <c r="G19" s="114">
        <v>8483</v>
      </c>
      <c r="H19" s="140">
        <v>8371</v>
      </c>
      <c r="I19" s="115">
        <v>709</v>
      </c>
      <c r="J19" s="116">
        <v>8.4697168797037392</v>
      </c>
    </row>
    <row r="20" spans="1:15" s="287" customFormat="1" ht="24.95" customHeight="1" x14ac:dyDescent="0.2">
      <c r="A20" s="193" t="s">
        <v>148</v>
      </c>
      <c r="B20" s="199" t="s">
        <v>149</v>
      </c>
      <c r="C20" s="113">
        <v>3.7313733387031816</v>
      </c>
      <c r="D20" s="115">
        <v>1853</v>
      </c>
      <c r="E20" s="114">
        <v>1688</v>
      </c>
      <c r="F20" s="114">
        <v>2045</v>
      </c>
      <c r="G20" s="114">
        <v>2009</v>
      </c>
      <c r="H20" s="140">
        <v>2004</v>
      </c>
      <c r="I20" s="115">
        <v>-151</v>
      </c>
      <c r="J20" s="116">
        <v>-7.5349301397205588</v>
      </c>
      <c r="K20" s="110"/>
      <c r="L20" s="110"/>
      <c r="M20" s="110"/>
      <c r="N20" s="110"/>
      <c r="O20" s="110"/>
    </row>
    <row r="21" spans="1:15" s="110" customFormat="1" ht="24.95" customHeight="1" x14ac:dyDescent="0.2">
      <c r="A21" s="201" t="s">
        <v>150</v>
      </c>
      <c r="B21" s="202" t="s">
        <v>151</v>
      </c>
      <c r="C21" s="113">
        <v>2.8292388240032218</v>
      </c>
      <c r="D21" s="115">
        <v>1405</v>
      </c>
      <c r="E21" s="114">
        <v>1456</v>
      </c>
      <c r="F21" s="114">
        <v>1492</v>
      </c>
      <c r="G21" s="114">
        <v>1424</v>
      </c>
      <c r="H21" s="140">
        <v>1366</v>
      </c>
      <c r="I21" s="115">
        <v>39</v>
      </c>
      <c r="J21" s="116">
        <v>2.8550512445095166</v>
      </c>
    </row>
    <row r="22" spans="1:15" s="110" customFormat="1" ht="24.95" customHeight="1" x14ac:dyDescent="0.2">
      <c r="A22" s="201" t="s">
        <v>152</v>
      </c>
      <c r="B22" s="199" t="s">
        <v>153</v>
      </c>
      <c r="C22" s="113">
        <v>5.4873137333870314</v>
      </c>
      <c r="D22" s="115">
        <v>2725</v>
      </c>
      <c r="E22" s="114">
        <v>2722</v>
      </c>
      <c r="F22" s="114">
        <v>2739</v>
      </c>
      <c r="G22" s="114">
        <v>2728</v>
      </c>
      <c r="H22" s="140">
        <v>2732</v>
      </c>
      <c r="I22" s="115">
        <v>-7</v>
      </c>
      <c r="J22" s="116">
        <v>-0.25622254758418739</v>
      </c>
    </row>
    <row r="23" spans="1:15" s="110" customFormat="1" ht="24.95" customHeight="1" x14ac:dyDescent="0.2">
      <c r="A23" s="193" t="s">
        <v>154</v>
      </c>
      <c r="B23" s="199" t="s">
        <v>155</v>
      </c>
      <c r="C23" s="113">
        <v>1.6331051147805073</v>
      </c>
      <c r="D23" s="115">
        <v>811</v>
      </c>
      <c r="E23" s="114">
        <v>819</v>
      </c>
      <c r="F23" s="114">
        <v>826</v>
      </c>
      <c r="G23" s="114">
        <v>803</v>
      </c>
      <c r="H23" s="140">
        <v>809</v>
      </c>
      <c r="I23" s="115">
        <v>2</v>
      </c>
      <c r="J23" s="116">
        <v>0.24721878862793573</v>
      </c>
    </row>
    <row r="24" spans="1:15" s="110" customFormat="1" ht="24.95" customHeight="1" x14ac:dyDescent="0.2">
      <c r="A24" s="193" t="s">
        <v>156</v>
      </c>
      <c r="B24" s="199" t="s">
        <v>221</v>
      </c>
      <c r="C24" s="113">
        <v>8.6427708417237206</v>
      </c>
      <c r="D24" s="115">
        <v>4292</v>
      </c>
      <c r="E24" s="114">
        <v>4313</v>
      </c>
      <c r="F24" s="114">
        <v>4346</v>
      </c>
      <c r="G24" s="114">
        <v>4241</v>
      </c>
      <c r="H24" s="140">
        <v>4222</v>
      </c>
      <c r="I24" s="115">
        <v>70</v>
      </c>
      <c r="J24" s="116">
        <v>1.6579819990525817</v>
      </c>
    </row>
    <row r="25" spans="1:15" s="110" customFormat="1" ht="24.95" customHeight="1" x14ac:dyDescent="0.2">
      <c r="A25" s="193" t="s">
        <v>222</v>
      </c>
      <c r="B25" s="204" t="s">
        <v>159</v>
      </c>
      <c r="C25" s="113">
        <v>3.5964559001208216</v>
      </c>
      <c r="D25" s="115">
        <v>1786</v>
      </c>
      <c r="E25" s="114">
        <v>1755</v>
      </c>
      <c r="F25" s="114">
        <v>1791</v>
      </c>
      <c r="G25" s="114">
        <v>1739</v>
      </c>
      <c r="H25" s="140">
        <v>2033</v>
      </c>
      <c r="I25" s="115">
        <v>-247</v>
      </c>
      <c r="J25" s="116">
        <v>-12.149532710280374</v>
      </c>
    </row>
    <row r="26" spans="1:15" s="110" customFormat="1" ht="24.95" customHeight="1" x14ac:dyDescent="0.2">
      <c r="A26" s="201">
        <v>782.78300000000002</v>
      </c>
      <c r="B26" s="203" t="s">
        <v>160</v>
      </c>
      <c r="C26" s="113">
        <v>0.88602496979460332</v>
      </c>
      <c r="D26" s="115">
        <v>440</v>
      </c>
      <c r="E26" s="114">
        <v>418</v>
      </c>
      <c r="F26" s="114">
        <v>458</v>
      </c>
      <c r="G26" s="114">
        <v>533</v>
      </c>
      <c r="H26" s="140">
        <v>537</v>
      </c>
      <c r="I26" s="115">
        <v>-97</v>
      </c>
      <c r="J26" s="116">
        <v>-18.063314711359403</v>
      </c>
    </row>
    <row r="27" spans="1:15" s="110" customFormat="1" ht="24.95" customHeight="1" x14ac:dyDescent="0.2">
      <c r="A27" s="193" t="s">
        <v>161</v>
      </c>
      <c r="B27" s="199" t="s">
        <v>223</v>
      </c>
      <c r="C27" s="113">
        <v>6.6854611357229157</v>
      </c>
      <c r="D27" s="115">
        <v>3320</v>
      </c>
      <c r="E27" s="114">
        <v>3270</v>
      </c>
      <c r="F27" s="114">
        <v>3215</v>
      </c>
      <c r="G27" s="114">
        <v>3105</v>
      </c>
      <c r="H27" s="140">
        <v>3089</v>
      </c>
      <c r="I27" s="115">
        <v>231</v>
      </c>
      <c r="J27" s="116">
        <v>7.4781482680479119</v>
      </c>
    </row>
    <row r="28" spans="1:15" s="110" customFormat="1" ht="24.95" customHeight="1" x14ac:dyDescent="0.2">
      <c r="A28" s="193" t="s">
        <v>163</v>
      </c>
      <c r="B28" s="199" t="s">
        <v>164</v>
      </c>
      <c r="C28" s="113">
        <v>2.2049939589206606</v>
      </c>
      <c r="D28" s="115">
        <v>1095</v>
      </c>
      <c r="E28" s="114">
        <v>1090</v>
      </c>
      <c r="F28" s="114">
        <v>1086</v>
      </c>
      <c r="G28" s="114">
        <v>1103</v>
      </c>
      <c r="H28" s="140">
        <v>1113</v>
      </c>
      <c r="I28" s="115">
        <v>-18</v>
      </c>
      <c r="J28" s="116">
        <v>-1.6172506738544474</v>
      </c>
    </row>
    <row r="29" spans="1:15" s="110" customFormat="1" ht="24.95" customHeight="1" x14ac:dyDescent="0.2">
      <c r="A29" s="193">
        <v>86</v>
      </c>
      <c r="B29" s="199" t="s">
        <v>165</v>
      </c>
      <c r="C29" s="113">
        <v>9.8550140958517929</v>
      </c>
      <c r="D29" s="115">
        <v>4894</v>
      </c>
      <c r="E29" s="114">
        <v>4908</v>
      </c>
      <c r="F29" s="114">
        <v>4900</v>
      </c>
      <c r="G29" s="114">
        <v>4813</v>
      </c>
      <c r="H29" s="140">
        <v>4825</v>
      </c>
      <c r="I29" s="115">
        <v>69</v>
      </c>
      <c r="J29" s="116">
        <v>1.4300518134715026</v>
      </c>
    </row>
    <row r="30" spans="1:15" s="110" customFormat="1" ht="24.95" customHeight="1" x14ac:dyDescent="0.2">
      <c r="A30" s="193">
        <v>87.88</v>
      </c>
      <c r="B30" s="204" t="s">
        <v>166</v>
      </c>
      <c r="C30" s="113">
        <v>6.1457913813934759</v>
      </c>
      <c r="D30" s="115">
        <v>3052</v>
      </c>
      <c r="E30" s="114">
        <v>2992</v>
      </c>
      <c r="F30" s="114">
        <v>2971</v>
      </c>
      <c r="G30" s="114">
        <v>2890</v>
      </c>
      <c r="H30" s="140">
        <v>2883</v>
      </c>
      <c r="I30" s="115">
        <v>169</v>
      </c>
      <c r="J30" s="116">
        <v>5.861949358307319</v>
      </c>
    </row>
    <row r="31" spans="1:15" s="110" customFormat="1" ht="24.95" customHeight="1" x14ac:dyDescent="0.2">
      <c r="A31" s="193" t="s">
        <v>167</v>
      </c>
      <c r="B31" s="199" t="s">
        <v>168</v>
      </c>
      <c r="C31" s="113">
        <v>2.6661296818364879</v>
      </c>
      <c r="D31" s="115">
        <v>1324</v>
      </c>
      <c r="E31" s="114">
        <v>1392</v>
      </c>
      <c r="F31" s="114">
        <v>1418</v>
      </c>
      <c r="G31" s="114">
        <v>1390</v>
      </c>
      <c r="H31" s="140">
        <v>1344</v>
      </c>
      <c r="I31" s="115">
        <v>-20</v>
      </c>
      <c r="J31" s="116">
        <v>-1.4880952380952381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0.32823197744663712</v>
      </c>
      <c r="D34" s="115">
        <v>163</v>
      </c>
      <c r="E34" s="114">
        <v>107</v>
      </c>
      <c r="F34" s="114">
        <v>198</v>
      </c>
      <c r="G34" s="114">
        <v>206</v>
      </c>
      <c r="H34" s="140">
        <v>170</v>
      </c>
      <c r="I34" s="115">
        <v>-7</v>
      </c>
      <c r="J34" s="116">
        <v>-4.117647058823529</v>
      </c>
    </row>
    <row r="35" spans="1:10" s="110" customFormat="1" ht="24.95" customHeight="1" x14ac:dyDescent="0.2">
      <c r="A35" s="292" t="s">
        <v>171</v>
      </c>
      <c r="B35" s="293" t="s">
        <v>172</v>
      </c>
      <c r="C35" s="113">
        <v>27.0237615787354</v>
      </c>
      <c r="D35" s="115">
        <v>13420</v>
      </c>
      <c r="E35" s="114">
        <v>13317</v>
      </c>
      <c r="F35" s="114">
        <v>13492</v>
      </c>
      <c r="G35" s="114">
        <v>13303</v>
      </c>
      <c r="H35" s="140">
        <v>13334</v>
      </c>
      <c r="I35" s="115">
        <v>86</v>
      </c>
      <c r="J35" s="116">
        <v>0.64496775161241937</v>
      </c>
    </row>
    <row r="36" spans="1:10" s="110" customFormat="1" ht="24.95" customHeight="1" x14ac:dyDescent="0.2">
      <c r="A36" s="294" t="s">
        <v>173</v>
      </c>
      <c r="B36" s="295" t="s">
        <v>174</v>
      </c>
      <c r="C36" s="125">
        <v>72.648006443817962</v>
      </c>
      <c r="D36" s="143">
        <v>36077</v>
      </c>
      <c r="E36" s="144">
        <v>35917</v>
      </c>
      <c r="F36" s="144">
        <v>35961</v>
      </c>
      <c r="G36" s="144">
        <v>35261</v>
      </c>
      <c r="H36" s="145">
        <v>35328</v>
      </c>
      <c r="I36" s="143">
        <v>749</v>
      </c>
      <c r="J36" s="146">
        <v>2.12013134057971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2020-09-25T11:41:49Z</dcterms:created>
  <dcterms:modified xsi:type="dcterms:W3CDTF">2020-09-28T08:11:42Z</dcterms:modified>
</cp:coreProperties>
</file>