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s="1"/>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s="1"/>
  <c r="G66" i="24"/>
  <c r="F66" i="24"/>
  <c r="E66" i="24"/>
  <c r="L65" i="24"/>
  <c r="H65" i="24" s="1"/>
  <c r="G65" i="24"/>
  <c r="F65" i="24"/>
  <c r="E65" i="24"/>
  <c r="L64" i="24"/>
  <c r="H64" i="24" s="1"/>
  <c r="I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s="1"/>
  <c r="G56" i="24"/>
  <c r="F56" i="24"/>
  <c r="E56" i="24"/>
  <c r="L55" i="24"/>
  <c r="H55" i="24" s="1"/>
  <c r="I55" i="24" s="1"/>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C44" i="24"/>
  <c r="M44" i="24" s="1"/>
  <c r="B44" i="24"/>
  <c r="D44" i="24" s="1"/>
  <c r="M43" i="24"/>
  <c r="E43" i="24"/>
  <c r="C43" i="24"/>
  <c r="I43" i="24" s="1"/>
  <c r="B43" i="24"/>
  <c r="J43" i="24" s="1"/>
  <c r="C42" i="24"/>
  <c r="M42" i="24" s="1"/>
  <c r="B42" i="24"/>
  <c r="D42" i="24" s="1"/>
  <c r="M41" i="24"/>
  <c r="E41" i="24"/>
  <c r="C41" i="24"/>
  <c r="I41" i="24" s="1"/>
  <c r="B41"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L24" i="24" s="1"/>
  <c r="C23" i="24"/>
  <c r="C22" i="24"/>
  <c r="C21" i="24"/>
  <c r="C20" i="24"/>
  <c r="C19" i="24"/>
  <c r="C18" i="24"/>
  <c r="C17" i="24"/>
  <c r="C16" i="24"/>
  <c r="C15" i="24"/>
  <c r="C9" i="24"/>
  <c r="C8" i="24"/>
  <c r="C7" i="24"/>
  <c r="B39" i="24"/>
  <c r="B38" i="24"/>
  <c r="F38" i="24" s="1"/>
  <c r="B37" i="24"/>
  <c r="B35" i="24"/>
  <c r="B34" i="24"/>
  <c r="B33" i="24"/>
  <c r="B32" i="24"/>
  <c r="B31" i="24"/>
  <c r="B30" i="24"/>
  <c r="B29" i="24"/>
  <c r="B28" i="24"/>
  <c r="B27" i="24"/>
  <c r="H27" i="24" s="1"/>
  <c r="B26" i="24"/>
  <c r="B25" i="24"/>
  <c r="B24" i="24"/>
  <c r="B23" i="24"/>
  <c r="B22" i="24"/>
  <c r="D22" i="24" s="1"/>
  <c r="B21" i="24"/>
  <c r="B20" i="24"/>
  <c r="B19" i="24"/>
  <c r="H19" i="24" s="1"/>
  <c r="B18" i="24"/>
  <c r="B17" i="24"/>
  <c r="B16" i="24"/>
  <c r="B15" i="24"/>
  <c r="B9" i="24"/>
  <c r="B8" i="24"/>
  <c r="B7" i="24"/>
  <c r="H7" i="24" s="1"/>
  <c r="I40" i="24" l="1"/>
  <c r="I42" i="24"/>
  <c r="I44" i="24"/>
  <c r="F40" i="24"/>
  <c r="K40" i="24"/>
  <c r="G41" i="24"/>
  <c r="F42" i="24"/>
  <c r="K42" i="24"/>
  <c r="G43" i="24"/>
  <c r="F44" i="24"/>
  <c r="I65" i="24"/>
  <c r="F9" i="24"/>
  <c r="D9" i="24"/>
  <c r="J9" i="24"/>
  <c r="K9" i="24"/>
  <c r="H9" i="24"/>
  <c r="C45" i="24"/>
  <c r="C39" i="24"/>
  <c r="B14" i="24"/>
  <c r="B6" i="24"/>
  <c r="F17" i="24"/>
  <c r="D17" i="24"/>
  <c r="J17" i="24"/>
  <c r="K17" i="24"/>
  <c r="H17" i="24"/>
  <c r="K30" i="24"/>
  <c r="J30" i="24"/>
  <c r="H30" i="24"/>
  <c r="F30" i="24"/>
  <c r="F33" i="24"/>
  <c r="D33" i="24"/>
  <c r="J33" i="24"/>
  <c r="K33" i="24"/>
  <c r="H33" i="24"/>
  <c r="G15" i="24"/>
  <c r="M15" i="24"/>
  <c r="E15" i="24"/>
  <c r="L15" i="24"/>
  <c r="I15" i="24"/>
  <c r="I28" i="24"/>
  <c r="M28" i="24"/>
  <c r="E28" i="24"/>
  <c r="L28" i="24"/>
  <c r="G28" i="24"/>
  <c r="G31" i="24"/>
  <c r="M31" i="24"/>
  <c r="E31" i="24"/>
  <c r="L31" i="24"/>
  <c r="I31" i="24"/>
  <c r="K18" i="24"/>
  <c r="J18" i="24"/>
  <c r="H18" i="24"/>
  <c r="F18" i="24"/>
  <c r="D18" i="24"/>
  <c r="D38" i="24"/>
  <c r="K38" i="24"/>
  <c r="J38" i="24"/>
  <c r="H38" i="24"/>
  <c r="I16" i="24"/>
  <c r="M16" i="24"/>
  <c r="E16" i="24"/>
  <c r="G16" i="24"/>
  <c r="G19" i="24"/>
  <c r="M19" i="24"/>
  <c r="E19" i="24"/>
  <c r="L19" i="24"/>
  <c r="I19" i="24"/>
  <c r="I32" i="24"/>
  <c r="M32" i="24"/>
  <c r="E32" i="24"/>
  <c r="G32" i="24"/>
  <c r="G35" i="24"/>
  <c r="M35" i="24"/>
  <c r="E35" i="24"/>
  <c r="L35" i="24"/>
  <c r="I35" i="24"/>
  <c r="B45" i="24"/>
  <c r="K24" i="24"/>
  <c r="J24" i="24"/>
  <c r="H24" i="24"/>
  <c r="F24" i="24"/>
  <c r="D24" i="24"/>
  <c r="I22" i="24"/>
  <c r="M22" i="24"/>
  <c r="E22" i="24"/>
  <c r="L22" i="24"/>
  <c r="G22" i="24"/>
  <c r="F21" i="24"/>
  <c r="D21" i="24"/>
  <c r="J21" i="24"/>
  <c r="K21" i="24"/>
  <c r="H21" i="24"/>
  <c r="K34" i="24"/>
  <c r="J34" i="24"/>
  <c r="H34" i="24"/>
  <c r="F34" i="24"/>
  <c r="D34" i="24"/>
  <c r="F15" i="24"/>
  <c r="D15" i="24"/>
  <c r="J15" i="24"/>
  <c r="K15" i="24"/>
  <c r="H15" i="24"/>
  <c r="K28" i="24"/>
  <c r="J28" i="24"/>
  <c r="H28" i="24"/>
  <c r="F28" i="24"/>
  <c r="D28" i="24"/>
  <c r="F31" i="24"/>
  <c r="D31" i="24"/>
  <c r="J31" i="24"/>
  <c r="K31" i="24"/>
  <c r="H31" i="24"/>
  <c r="I26" i="24"/>
  <c r="M26" i="24"/>
  <c r="E26" i="24"/>
  <c r="L26" i="24"/>
  <c r="G26" i="24"/>
  <c r="G29" i="24"/>
  <c r="M29" i="24"/>
  <c r="E29" i="24"/>
  <c r="L29" i="24"/>
  <c r="I29" i="24"/>
  <c r="G25" i="24"/>
  <c r="M25" i="24"/>
  <c r="E25" i="24"/>
  <c r="L25" i="24"/>
  <c r="I25" i="24"/>
  <c r="K61" i="24"/>
  <c r="J61" i="24"/>
  <c r="I61" i="24"/>
  <c r="K8" i="24"/>
  <c r="J8" i="24"/>
  <c r="H8" i="24"/>
  <c r="F8" i="24"/>
  <c r="D8" i="24"/>
  <c r="K22" i="24"/>
  <c r="J22" i="24"/>
  <c r="H22" i="24"/>
  <c r="F22" i="24"/>
  <c r="F25" i="24"/>
  <c r="D25" i="24"/>
  <c r="J25" i="24"/>
  <c r="K25" i="24"/>
  <c r="H25" i="24"/>
  <c r="H39" i="24"/>
  <c r="F39" i="24"/>
  <c r="D39" i="24"/>
  <c r="K39" i="24"/>
  <c r="J39" i="24"/>
  <c r="I20" i="24"/>
  <c r="M20" i="24"/>
  <c r="E20" i="24"/>
  <c r="L20" i="24"/>
  <c r="G20" i="24"/>
  <c r="G23" i="24"/>
  <c r="M23" i="24"/>
  <c r="E23" i="24"/>
  <c r="L23" i="24"/>
  <c r="I23" i="24"/>
  <c r="I37" i="24"/>
  <c r="G37" i="24"/>
  <c r="L37" i="24"/>
  <c r="M37" i="24"/>
  <c r="E37" i="24"/>
  <c r="D30" i="24"/>
  <c r="K69" i="24"/>
  <c r="J69" i="24"/>
  <c r="I69" i="24"/>
  <c r="F27" i="24"/>
  <c r="D27" i="24"/>
  <c r="J27" i="24"/>
  <c r="K27" i="24"/>
  <c r="K16" i="24"/>
  <c r="J16" i="24"/>
  <c r="H16" i="24"/>
  <c r="F16" i="24"/>
  <c r="D16" i="24"/>
  <c r="F19" i="24"/>
  <c r="D19" i="24"/>
  <c r="J19" i="24"/>
  <c r="K19" i="24"/>
  <c r="K32" i="24"/>
  <c r="J32" i="24"/>
  <c r="H32" i="24"/>
  <c r="F32" i="24"/>
  <c r="D32" i="24"/>
  <c r="F35" i="24"/>
  <c r="D35" i="24"/>
  <c r="J35" i="24"/>
  <c r="K35" i="24"/>
  <c r="I8" i="24"/>
  <c r="M8" i="24"/>
  <c r="E8" i="24"/>
  <c r="L8" i="24"/>
  <c r="G8" i="24"/>
  <c r="C14" i="24"/>
  <c r="C6" i="24"/>
  <c r="G17" i="24"/>
  <c r="M17" i="24"/>
  <c r="E17" i="24"/>
  <c r="L17" i="24"/>
  <c r="I17" i="24"/>
  <c r="I30" i="24"/>
  <c r="M30" i="24"/>
  <c r="E30" i="24"/>
  <c r="L30" i="24"/>
  <c r="G30" i="24"/>
  <c r="G33" i="24"/>
  <c r="M33" i="24"/>
  <c r="E33" i="24"/>
  <c r="L33" i="24"/>
  <c r="I33" i="24"/>
  <c r="L32" i="24"/>
  <c r="F7" i="24"/>
  <c r="D7" i="24"/>
  <c r="J7" i="24"/>
  <c r="K7" i="24"/>
  <c r="K26" i="24"/>
  <c r="J26" i="24"/>
  <c r="H26" i="24"/>
  <c r="F26" i="24"/>
  <c r="D26" i="24"/>
  <c r="F29" i="24"/>
  <c r="D29" i="24"/>
  <c r="J29" i="24"/>
  <c r="K29" i="24"/>
  <c r="H29" i="24"/>
  <c r="G7" i="24"/>
  <c r="M7" i="24"/>
  <c r="E7" i="24"/>
  <c r="L7" i="24"/>
  <c r="I7" i="24"/>
  <c r="G9" i="24"/>
  <c r="M9" i="24"/>
  <c r="E9" i="24"/>
  <c r="L9" i="24"/>
  <c r="I9" i="24"/>
  <c r="I24" i="24"/>
  <c r="M24" i="24"/>
  <c r="E24" i="24"/>
  <c r="G24" i="24"/>
  <c r="G27" i="24"/>
  <c r="M27" i="24"/>
  <c r="E27" i="24"/>
  <c r="L27" i="24"/>
  <c r="I27" i="24"/>
  <c r="H35" i="24"/>
  <c r="K53" i="24"/>
  <c r="J53" i="24"/>
  <c r="I53" i="24"/>
  <c r="K20" i="24"/>
  <c r="J20" i="24"/>
  <c r="H20" i="24"/>
  <c r="F20" i="24"/>
  <c r="D20" i="24"/>
  <c r="F23" i="24"/>
  <c r="D23" i="24"/>
  <c r="J23" i="24"/>
  <c r="K23" i="24"/>
  <c r="H23" i="24"/>
  <c r="H37" i="24"/>
  <c r="F37" i="24"/>
  <c r="D37" i="24"/>
  <c r="K37" i="24"/>
  <c r="J37" i="24"/>
  <c r="I18" i="24"/>
  <c r="M18" i="24"/>
  <c r="E18" i="24"/>
  <c r="L18" i="24"/>
  <c r="G18" i="24"/>
  <c r="G21" i="24"/>
  <c r="M21" i="24"/>
  <c r="E21" i="24"/>
  <c r="L21" i="24"/>
  <c r="I21" i="24"/>
  <c r="I34" i="24"/>
  <c r="M34" i="24"/>
  <c r="E34" i="24"/>
  <c r="L34" i="24"/>
  <c r="G34" i="24"/>
  <c r="M38" i="24"/>
  <c r="E38" i="24"/>
  <c r="L38" i="24"/>
  <c r="G38" i="24"/>
  <c r="I38" i="24"/>
  <c r="L16" i="24"/>
  <c r="I77" i="24"/>
  <c r="K58" i="24"/>
  <c r="J58" i="24"/>
  <c r="K66" i="24"/>
  <c r="J66" i="24"/>
  <c r="K74" i="24"/>
  <c r="J74" i="24"/>
  <c r="K55" i="24"/>
  <c r="J55" i="24"/>
  <c r="K63" i="24"/>
  <c r="J63" i="24"/>
  <c r="K71" i="24"/>
  <c r="J71" i="24"/>
  <c r="H41" i="24"/>
  <c r="F41" i="24"/>
  <c r="D41" i="24"/>
  <c r="K41" i="24"/>
  <c r="K52" i="24"/>
  <c r="J52" i="24"/>
  <c r="K60" i="24"/>
  <c r="J60" i="24"/>
  <c r="K68" i="24"/>
  <c r="J68" i="24"/>
  <c r="K57" i="24"/>
  <c r="J57" i="24"/>
  <c r="K65" i="24"/>
  <c r="J65" i="24"/>
  <c r="K73" i="24"/>
  <c r="J73" i="24"/>
  <c r="K54" i="24"/>
  <c r="J54" i="24"/>
  <c r="K62" i="24"/>
  <c r="J62" i="24"/>
  <c r="K70" i="24"/>
  <c r="J70" i="24"/>
  <c r="H43" i="24"/>
  <c r="F43" i="24"/>
  <c r="D43" i="24"/>
  <c r="K43" i="24"/>
  <c r="K51" i="24"/>
  <c r="J51" i="24"/>
  <c r="K59" i="24"/>
  <c r="J59" i="24"/>
  <c r="K67" i="24"/>
  <c r="J67" i="24"/>
  <c r="K75" i="24"/>
  <c r="K77" i="24" s="1"/>
  <c r="J75" i="24"/>
  <c r="J77" i="24" s="1"/>
  <c r="J41" i="24"/>
  <c r="K56" i="24"/>
  <c r="J56" i="24"/>
  <c r="K64" i="24"/>
  <c r="J64" i="24"/>
  <c r="K72" i="24"/>
  <c r="J72" i="24"/>
  <c r="G40" i="24"/>
  <c r="G42" i="24"/>
  <c r="G44" i="24"/>
  <c r="H40" i="24"/>
  <c r="L41" i="24"/>
  <c r="H42" i="24"/>
  <c r="L43" i="24"/>
  <c r="H44" i="24"/>
  <c r="J40" i="24"/>
  <c r="J42" i="24"/>
  <c r="J44" i="24"/>
  <c r="K44" i="24"/>
  <c r="L40" i="24"/>
  <c r="L42" i="24"/>
  <c r="L44" i="24"/>
  <c r="E40" i="24"/>
  <c r="E42" i="24"/>
  <c r="E44" i="24"/>
  <c r="K14" i="24" l="1"/>
  <c r="J14" i="24"/>
  <c r="H14" i="24"/>
  <c r="F14" i="24"/>
  <c r="D14" i="24"/>
  <c r="I39" i="24"/>
  <c r="G39" i="24"/>
  <c r="L39" i="24"/>
  <c r="M39" i="24"/>
  <c r="E39" i="24"/>
  <c r="I45" i="24"/>
  <c r="G45" i="24"/>
  <c r="M45" i="24"/>
  <c r="E45" i="24"/>
  <c r="L45" i="24"/>
  <c r="I78" i="24"/>
  <c r="I79" i="24"/>
  <c r="J79" i="24"/>
  <c r="J78" i="24"/>
  <c r="I6" i="24"/>
  <c r="M6" i="24"/>
  <c r="E6" i="24"/>
  <c r="L6" i="24"/>
  <c r="G6" i="24"/>
  <c r="H45" i="24"/>
  <c r="F45" i="24"/>
  <c r="D45" i="24"/>
  <c r="K45" i="24"/>
  <c r="J45" i="24"/>
  <c r="K79" i="24"/>
  <c r="K78" i="24"/>
  <c r="I14" i="24"/>
  <c r="M14" i="24"/>
  <c r="E14" i="24"/>
  <c r="L14" i="24"/>
  <c r="G14" i="24"/>
  <c r="K6" i="24"/>
  <c r="J6" i="24"/>
  <c r="H6" i="24"/>
  <c r="F6" i="24"/>
  <c r="D6" i="24"/>
  <c r="I83" i="24" l="1"/>
  <c r="I82" i="24"/>
  <c r="I81" i="24"/>
</calcChain>
</file>

<file path=xl/sharedStrings.xml><?xml version="1.0" encoding="utf-8"?>
<sst xmlns="http://schemas.openxmlformats.org/spreadsheetml/2006/main" count="1659" uniqueCount="522">
  <si>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</si>
  <si>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</si>
  <si>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</si>
  <si>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</si>
  <si>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</si>
  <si>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</si>
  <si>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</si>
  <si>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</si>
  <si>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</si>
  <si>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</si>
  <si>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</si>
  <si>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</si>
  <si>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</si>
  <si>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Nürnberg, Stadt (09564)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</si>
  <si>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</si>
  <si>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</si>
  <si>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</si>
  <si>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</si>
  <si>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</si>
  <si>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</si>
  <si>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</si>
  <si>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</si>
  <si>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</si>
  <si>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</si>
  <si>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</si>
  <si>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</si>
  <si>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</si>
  <si>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</si>
  <si>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</si>
  <si>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</si>
  <si>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</si>
  <si>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</si>
  <si>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</si>
  <si>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</si>
  <si>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</si>
  <si>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</si>
  <si>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</si>
  <si>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</si>
  <si>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</si>
  <si>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</si>
  <si>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</si>
  <si>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</si>
  <si>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</si>
  <si>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</si>
  <si>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</si>
  <si>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</si>
  <si>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</si>
  <si>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</si>
  <si>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</si>
  <si>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</si>
  <si>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</si>
  <si>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</si>
  <si>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</si>
  <si>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</si>
  <si>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</si>
  <si>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</si>
  <si>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</si>
  <si>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</si>
  <si>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</si>
  <si>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</si>
  <si>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</si>
  <si>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</si>
  <si>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</si>
  <si>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</si>
  <si>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</si>
  <si>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</si>
  <si>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</si>
  <si>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</si>
  <si>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</si>
  <si>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</si>
  <si>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</si>
  <si>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</si>
  <si>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</si>
  <si>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</si>
  <si>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</si>
  <si>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</si>
  <si>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</si>
  <si>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</si>
  <si>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</si>
  <si>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</si>
  <si>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</si>
  <si>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</si>
  <si>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</si>
  <si>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</si>
  <si>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</si>
  <si>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</si>
  <si>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</si>
  <si>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</si>
  <si>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</si>
  <si>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</si>
  <si>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</si>
  <si>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</si>
  <si>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Nürnberg, Stadt (09564);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</si>
  <si>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</si>
  <si>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</si>
  <si>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</si>
  <si>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</si>
  <si>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</si>
  <si>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</si>
  <si>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</si>
  <si>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</si>
  <si>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</si>
  <si>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</si>
  <si>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</si>
  <si>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</si>
  <si>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</si>
  <si>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</si>
  <si>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</si>
  <si>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</si>
  <si>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</si>
  <si>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</si>
  <si>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</si>
  <si>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</si>
  <si>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</si>
  <si>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</si>
  <si>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</si>
  <si>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</si>
  <si>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</si>
  <si>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</si>
  <si>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</si>
  <si>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</si>
  <si>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</si>
  <si>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</si>
  <si>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</si>
  <si>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</si>
  <si>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</si>
  <si>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</si>
  <si>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</si>
  <si>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</si>
  <si>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</si>
  <si>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</si>
  <si>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</si>
  <si>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</si>
  <si>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</si>
  <si>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</si>
  <si>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</si>
  <si>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</si>
  <si>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</si>
  <si>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</si>
  <si>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</si>
  <si>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</si>
  <si>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</si>
  <si>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</si>
  <si>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</si>
  <si>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</si>
  <si>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</si>
  <si>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</si>
  <si>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</si>
  <si>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</si>
  <si>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</si>
  <si>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</si>
  <si>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</si>
  <si>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</si>
  <si>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</si>
  <si>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</si>
  <si>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</si>
  <si>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</si>
  <si>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</si>
  <si>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</si>
  <si>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</si>
  <si>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</si>
  <si>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</si>
  <si>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</si>
  <si>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</si>
  <si>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</si>
  <si>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</si>
  <si>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</si>
  <si>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</si>
  <si>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</si>
  <si>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</si>
  <si>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</si>
  <si>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</si>
  <si>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</si>
  <si>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</si>
  <si>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</si>
  <si>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</si>
  <si>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</si>
  <si>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</si>
  <si>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</si>
  <si>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</si>
  <si>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</si>
  <si>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</si>
  <si>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</si>
  <si>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Nürnberg, Stadt (09564)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</si>
  <si>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</si>
  <si>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</si>
  <si>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</si>
  <si>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</si>
  <si>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</si>
  <si>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</si>
  <si>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</si>
  <si>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</si>
  <si>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</si>
  <si>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</si>
  <si>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</si>
  <si>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</si>
  <si>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</si>
  <si>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</si>
  <si>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</si>
  <si>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</si>
  <si>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</si>
  <si>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</si>
  <si>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</si>
  <si>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</si>
  <si>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</si>
  <si>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</si>
  <si>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</si>
  <si>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</si>
  <si>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</si>
  <si>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</si>
  <si>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</si>
  <si>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</si>
  <si>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</si>
  <si>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</si>
  <si>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</si>
  <si>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</si>
  <si>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</si>
  <si>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</si>
  <si>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</si>
  <si>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</si>
  <si>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</si>
  <si>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</si>
  <si>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</si>
  <si>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</si>
  <si>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</si>
  <si>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</si>
  <si>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</si>
  <si>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</si>
  <si>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</si>
  <si>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</si>
  <si>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</si>
  <si>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</si>
  <si>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</si>
  <si>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</si>
  <si>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</si>
  <si>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</si>
  <si>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</si>
  <si>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</si>
  <si>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</si>
  <si>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</si>
  <si>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</si>
  <si>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</si>
  <si>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</si>
  <si>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</si>
  <si>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</si>
  <si>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</si>
  <si>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</si>
  <si>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</si>
  <si>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</si>
  <si>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</si>
  <si>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</si>
  <si>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</si>
  <si>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</si>
  <si>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</si>
  <si>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</si>
  <si>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</si>
  <si>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</si>
  <si>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</si>
  <si>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</si>
  <si>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</si>
  <si>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</si>
  <si>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</si>
  <si>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</si>
  <si>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</si>
  <si>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</si>
  <si>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</si>
  <si>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</si>
  <si>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</si>
  <si>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</si>
  <si>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</si>
  <si>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</si>
  <si>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</si>
  <si>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</si>
  <si>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</si>
  <si>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</si>
  <si>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</si>
  <si>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</si>
  <si>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</si>
  <si>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</si>
  <si>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</si>
  <si>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</si>
  <si>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</si>
  <si>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</si>
  <si>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</si>
  <si>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</si>
  <si>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</si>
  <si>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</si>
  <si>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</si>
  <si>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</si>
  <si>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</si>
  <si>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</si>
  <si>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</si>
  <si>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</si>
  <si>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</si>
  <si>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</si>
  <si>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</si>
  <si>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</si>
  <si>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</si>
  <si>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</si>
  <si>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</si>
  <si>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</si>
  <si>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</si>
  <si>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</si>
  <si>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</si>
  <si>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</si>
  <si>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</si>
  <si>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</si>
  <si>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</si>
  <si>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</si>
  <si>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</si>
  <si>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</si>
  <si>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</si>
  <si>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</si>
  <si>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</si>
  <si>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</si>
  <si>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</si>
  <si>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</si>
  <si>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</si>
  <si>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</si>
  <si>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</si>
  <si>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</si>
  <si>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</si>
  <si>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</si>
  <si>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</si>
  <si>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</si>
  <si>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</si>
  <si>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</si>
  <si>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</si>
  <si>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</si>
  <si>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</si>
  <si>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</si>
  <si>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</si>
  <si>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</si>
  <si>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</si>
  <si>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</si>
  <si>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</si>
  <si>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</si>
  <si>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</si>
  <si>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</si>
  <si>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</si>
  <si>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</si>
  <si>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</si>
  <si>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</si>
  <si>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</si>
  <si>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</si>
  <si>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</si>
  <si>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</si>
  <si>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</si>
  <si>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</si>
  <si>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</si>
  <si>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</si>
  <si>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</si>
  <si>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</si>
  <si>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</si>
  <si>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</si>
  <si>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</si>
  <si>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</si>
  <si>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</si>
  <si>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</si>
  <si>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</si>
  <si>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</si>
  <si>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</si>
  <si>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</si>
  <si>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</si>
  <si>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</si>
  <si>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</si>
  <si>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</si>
  <si>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</si>
  <si>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</si>
  <si>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</si>
  <si>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</si>
  <si>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</si>
  <si>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</si>
  <si>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Nürnberg, Stadt (09564);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</si>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</sst>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{0472BAB4-EE2F-4CAD-B4A5-82A50FAE9683}</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96AF-416E-BF27-B922300DEA0B}"/>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{61300B89-AB99-4010-B7C5-BC527C385FFC}</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96AF-416E-BF27-B922300DEA0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{87098076-2B9F-4140-B263-D2CDBCA66E4B}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6AF-416E-BF27-B922300DEA0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{7510FEF9-EBF9-462C-80CF-69C5B54C57AE}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6AF-416E-BF27-B922300DEA0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0.24191823929479875</c:v>
                </c:pt>
                <c:pt idx="1">
                  <c:v>1.0013227114154917</c:v>
                </c:pt>
                <c:pt idx="2">
                  <c:v>1.1186464311118853</c:v>
                </c:pt>
                <c:pt idx="3">
                  <c:v>1.0875687030768</c:v>
                </c:pt>
              </c:numCache>
            </c:numRef>
          </c:val>
          <c:extLst>
            <c:ext xmlns:c16="http://schemas.microsoft.com/office/drawing/2014/chart" uri="{C3380CC4-5D6E-409C-BE32-E72D297353CC}">
              <c16:uniqueId val="{00000004-96AF-416E-BF27-B922300DEA0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{994D7751-5F22-4329-9413-53F0892DD6F7}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6AF-416E-BF27-B922300DEA0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{2240C7D0-C0F2-4B58-9DD5-05B8C579134F}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6AF-416E-BF27-B922300DEA0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{1ED9A2DF-6B8F-4871-B03B-3349DF6527E2}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6AF-416E-BF27-B922300DEA0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{327C75D6-1924-4093-89E5-BC419E639D81}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6AF-416E-BF27-B922300DEA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AF-416E-BF27-B922300DEA0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AF-416E-BF27-B922300DEA0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{B6E5207A-5405-49A2-951B-A5CADFE1BFFE}</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D531-4D23-8EA0-2E1DCBEFF17B}"/>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{028352E1-D7B1-498B-BDBE-DD3F4A949B0E}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531-4D23-8EA0-2E1DCBEFF17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{408438DF-DAA3-410B-B018-5D12BDA3ADB9}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531-4D23-8EA0-2E1DCBEFF17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{29F41CF6-CF3B-441E-9372-F0245EBAECEB}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531-4D23-8EA0-2E1DCBEFF1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-2.3771436434628548</c:v>
                </c:pt>
                <c:pt idx="1">
                  <c:v>-1.8915068707011207</c:v>
                </c:pt>
                <c:pt idx="2">
                  <c:v>-2.7637010795899166</c:v>
                </c:pt>
                <c:pt idx="3">
                  <c:v>-2.8655893304673015</c:v>
                </c:pt>
              </c:numCache>
            </c:numRef>
          </c:val>
          <c:extLst>
            <c:ext xmlns:c16="http://schemas.microsoft.com/office/drawing/2014/chart" uri="{C3380CC4-5D6E-409C-BE32-E72D297353CC}">
              <c16:uniqueId val="{00000004-D531-4D23-8EA0-2E1DCBEFF17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{7220E4F8-A643-4980-B5B7-7208DDF7CD71}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531-4D23-8EA0-2E1DCBEFF17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{B0BDB723-6991-46F8-A2D5-40414926ADC1}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531-4D23-8EA0-2E1DCBEFF17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{98080F00-634D-4D43-B553-3E84F3128837}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531-4D23-8EA0-2E1DCBEFF17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{7A9CDF86-D463-49B2-A004-D50A0E87C9BD}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531-4D23-8EA0-2E1DCBEFF17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31-4D23-8EA0-2E1DCBEFF17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31-4D23-8EA0-2E1DCBEFF17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{5E9105EE-4B00-4EE8-BD2C-E8225FBC286B}</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E1DC-471D-B41F-4E080C83ACC9}"/>
                </c:ext>
              </c:extLst>
            </c:dLbl>
            <c:dLbl>
              <c:idx val="1"/>
              <c:tx>
                <c:strRef>
                  <c:f>Daten_Diagramme!$D$15</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{23C74DBA-CA2A-43A5-AC57-281075E5A946}</c15:txfldGUID>
                      <c15:f>Daten_Diagramme!$D$15</c15:f>
                      <c15:dlblFieldTableCache>
                        <c:ptCount val="1"/>
                        <c:pt idx="0">
                          <c:v>18.1</c:v>
                        </c:pt>
                      </c15:dlblFieldTableCache>
                    </c15:dlblFTEntry>
                  </c15:dlblFieldTable>
                  <c15:showDataLabelsRange val="0"/>
                </c:ext>
                <c:ext xmlns:c16="http://schemas.microsoft.com/office/drawing/2014/chart" uri="{C3380CC4-5D6E-409C-BE32-E72D297353CC}">
                  <c16:uniqueId val="{00000001-E1DC-471D-B41F-4E080C83ACC9}"/>
                </c:ext>
              </c:extLst>
            </c:dLbl>
            <c:dLbl>
              <c:idx val="2"/>
              <c:tx>
                <c:strRef>
                  <c:f>Daten_Diagramme!$D$16</c:f>
                  <c:strCache>
                    <c:ptCount val="1"/>
                    <c:pt idx="0">
                      <c:v>45.6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{797DBC07-73BA-4754-8B90-E3591F5427A0}</c15:txfldGUID>
                      <c15:f>Daten_Diagramme!$D$16</c15:f>
                      <c15:dlblFieldTableCache>
                        <c:ptCount val="1"/>
                        <c:pt idx="0">
                          <c:v>45.6</c:v>
                        </c:pt>
                      </c15:dlblFieldTableCache>
                    </c15:dlblFTEntry>
                  </c15:dlblFieldTable>
                  <c15:showDataLabelsRange val="0"/>
                </c:ext>
                <c:ext xmlns:c16="http://schemas.microsoft.com/office/drawing/2014/chart" uri="{C3380CC4-5D6E-409C-BE32-E72D297353CC}">
                  <c16:uniqueId val="{00000002-E1DC-471D-B41F-4E080C83ACC9}"/>
                </c:ext>
              </c:extLst>
            </c:dLbl>
            <c:dLbl>
              <c:idx val="3"/>
              <c:tx>
                <c:strRef>
                  <c:f>Daten_Diagramme!$D$17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{E66F43CA-F986-4835-987C-31D1E3F75BA0}</c15:txfldGUID>
                      <c15:f>Daten_Diagramme!$D$17</c15:f>
                      <c15:dlblFieldTableCache>
                        <c:ptCount val="1"/>
                        <c:pt idx="0">
                          <c:v>-6.2</c:v>
                        </c:pt>
                      </c15:dlblFieldTableCache>
                    </c15:dlblFTEntry>
                  </c15:dlblFieldTable>
                  <c15:showDataLabelsRange val="0"/>
                </c:ext>
                <c:ext xmlns:c16="http://schemas.microsoft.com/office/drawing/2014/chart" uri="{C3380CC4-5D6E-409C-BE32-E72D297353CC}">
                  <c16:uniqueId val="{00000003-E1DC-471D-B41F-4E080C83ACC9}"/>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{30B2AF7B-F482-4549-902A-F8FDDEC84B7A}</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E1DC-471D-B41F-4E080C83ACC9}"/>
                </c:ext>
              </c:extLst>
            </c:dLbl>
            <c:dLbl>
              <c:idx val="5"/>
              <c:tx>
                <c:strRef>
                  <c:f>Daten_Diagramme!$D$19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{F906C60D-1D1C-4E1C-8F34-215882E6471C}</c15:txfldGUID>
                      <c15:f>Daten_Diagramme!$D$19</c15:f>
                      <c15:dlblFieldTableCache>
                        <c:ptCount val="1"/>
                        <c:pt idx="0">
                          <c:v>-6.8</c:v>
                        </c:pt>
                      </c15:dlblFieldTableCache>
                    </c15:dlblFTEntry>
                  </c15:dlblFieldTable>
                  <c15:showDataLabelsRange val="0"/>
                </c:ext>
                <c:ext xmlns:c16="http://schemas.microsoft.com/office/drawing/2014/chart" uri="{C3380CC4-5D6E-409C-BE32-E72D297353CC}">
                  <c16:uniqueId val="{00000005-E1DC-471D-B41F-4E080C83ACC9}"/>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{4941C8D8-9CAA-46F8-A14A-2923F75C2233}</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E1DC-471D-B41F-4E080C83ACC9}"/>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{62847CC0-B3C8-46B8-9F12-BE6FBDE195E5}</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E1DC-471D-B41F-4E080C83ACC9}"/>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{630AD9C5-954E-4B70-AE80-28336039446C}</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E1DC-471D-B41F-4E080C83ACC9}"/>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{578EB63F-CFF0-4E08-9C41-A38037AA99E0}</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E1DC-471D-B41F-4E080C83ACC9}"/>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{EA5C3B76-5F58-4173-9C02-FDB39FE83C1F}</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E1DC-471D-B41F-4E080C83ACC9}"/>
                </c:ext>
              </c:extLst>
            </c:dLbl>
            <c:dLbl>
              <c:idx val="11"/>
              <c:tx>
                <c:strRef>
                  <c:f>Daten_Diagramme!$D$25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{7EF8A05F-7999-4190-852A-15AB23C03D75}</c15:txfldGUID>
                      <c15:f>Daten_Diagramme!$D$25</c15:f>
                      <c15:dlblFieldTableCache>
                        <c:ptCount val="1"/>
                        <c:pt idx="0">
                          <c:v>2.6</c:v>
                        </c:pt>
                      </c15:dlblFieldTableCache>
                    </c15:dlblFTEntry>
                  </c15:dlblFieldTable>
                  <c15:showDataLabelsRange val="0"/>
                </c:ext>
                <c:ext xmlns:c16="http://schemas.microsoft.com/office/drawing/2014/chart" uri="{C3380CC4-5D6E-409C-BE32-E72D297353CC}">
                  <c16:uniqueId val="{0000000B-E1DC-471D-B41F-4E080C83ACC9}"/>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{F0A43CBF-8434-4257-8344-03361F6B4346}</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E1DC-471D-B41F-4E080C83ACC9}"/>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{2824F711-230F-417F-A9FB-FBFF72AEE474}</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E1DC-471D-B41F-4E080C83ACC9}"/>
                </c:ext>
              </c:extLst>
            </c:dLbl>
            <c:dLbl>
              <c:idx val="14"/>
              <c:tx>
                <c:strRef>
                  <c:f>Daten_Diagramme!$D$28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{953838C4-DE96-499F-BD35-85F2BBE033A5}</c15:txfldGUID>
                      <c15:f>Daten_Diagramme!$D$28</c15:f>
                      <c15:dlblFieldTableCache>
                        <c:ptCount val="1"/>
                        <c:pt idx="0">
                          <c:v>2.1</c:v>
                        </c:pt>
                      </c15:dlblFieldTableCache>
                    </c15:dlblFTEntry>
                  </c15:dlblFieldTable>
                  <c15:showDataLabelsRange val="0"/>
                </c:ext>
                <c:ext xmlns:c16="http://schemas.microsoft.com/office/drawing/2014/chart" uri="{C3380CC4-5D6E-409C-BE32-E72D297353CC}">
                  <c16:uniqueId val="{0000000E-E1DC-471D-B41F-4E080C83ACC9}"/>
                </c:ext>
              </c:extLst>
            </c:dLbl>
            <c:dLbl>
              <c:idx val="15"/>
              <c:tx>
                <c:strRef>
                  <c:f>Daten_Diagramme!$D$29</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{C9C2AB0E-9874-4471-8F78-323B58A4266C}</c15:txfldGUID>
                      <c15:f>Daten_Diagramme!$D$29</c15:f>
                      <c15:dlblFieldTableCache>
                        <c:ptCount val="1"/>
                        <c:pt idx="0">
                          <c:v>-16.3</c:v>
                        </c:pt>
                      </c15:dlblFieldTableCache>
                    </c15:dlblFTEntry>
                  </c15:dlblFieldTable>
                  <c15:showDataLabelsRange val="0"/>
                </c:ext>
                <c:ext xmlns:c16="http://schemas.microsoft.com/office/drawing/2014/chart" uri="{C3380CC4-5D6E-409C-BE32-E72D297353CC}">
                  <c16:uniqueId val="{0000000F-E1DC-471D-B41F-4E080C83ACC9}"/>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{B0E000CC-6D81-4C73-B3D9-2230197ADD5E}</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E1DC-471D-B41F-4E080C83ACC9}"/>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{D63CB825-8690-4445-A902-A41B8EF4FC8F}</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E1DC-471D-B41F-4E080C83ACC9}"/>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{C934D52D-F6D5-4908-8373-C9F87BF62663}</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E1DC-471D-B41F-4E080C83ACC9}"/>
                </c:ext>
              </c:extLst>
            </c:dLbl>
            <c:dLbl>
              <c:idx val="19"/>
              <c:tx>
                <c:strRef>
                  <c:f>Daten_Diagramme!$D$33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{EE34915F-5577-42C4-8591-8CB085241112}</c15:txfldGUID>
                      <c15:f>Daten_Diagramme!$D$33</c15:f>
                      <c15:dlblFieldTableCache>
                        <c:ptCount val="1"/>
                        <c:pt idx="0">
                          <c:v>0.7</c:v>
                        </c:pt>
                      </c15:dlblFieldTableCache>
                    </c15:dlblFTEntry>
                  </c15:dlblFieldTable>
                  <c15:showDataLabelsRange val="0"/>
                </c:ext>
                <c:ext xmlns:c16="http://schemas.microsoft.com/office/drawing/2014/chart" uri="{C3380CC4-5D6E-409C-BE32-E72D297353CC}">
                  <c16:uniqueId val="{00000013-E1DC-471D-B41F-4E080C83ACC9}"/>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{7072C246-86FC-4C22-AF53-F97E65315DF0}</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E1DC-471D-B41F-4E080C83ACC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{4F56F496-01DC-4476-9743-BB635D217850}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1DC-471D-B41F-4E080C83ACC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{B2D644B5-F8B0-47C0-B42C-166A00B5C25A}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1DC-471D-B41F-4E080C83ACC9}"/>
                </c:ext>
              </c:extLst>
            </c:dLbl>
            <c:dLbl>
              <c:idx val="23"/>
              <c:tx>
                <c:strRef>
                  <c:f>Daten_Diagramme!$D$37</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{9957D539-8BFF-4FDE-AEDF-26C5584EA3F5}</c15:txfldGUID>
                      <c15:f>Daten_Diagramme!$D$37</c15:f>
                      <c15:dlblFieldTableCache>
                        <c:ptCount val="1"/>
                        <c:pt idx="0">
                          <c:v>18.1</c:v>
                        </c:pt>
                      </c15:dlblFieldTableCache>
                    </c15:dlblFTEntry>
                  </c15:dlblFieldTable>
                  <c15:showDataLabelsRange val="0"/>
                </c:ext>
                <c:ext xmlns:c16="http://schemas.microsoft.com/office/drawing/2014/chart" uri="{C3380CC4-5D6E-409C-BE32-E72D297353CC}">
                  <c16:uniqueId val="{00000017-E1DC-471D-B41F-4E080C83ACC9}"/>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{E70A634C-9982-4BFA-AD78-E4B4A81E361E}</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E1DC-471D-B41F-4E080C83ACC9}"/>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{9E02EA6E-9E5B-4379-87B3-86FE4DECA3F6}</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E1DC-471D-B41F-4E080C83ACC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{8279BA38-9323-453A-93F5-2A0AFC46F2BB}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1DC-471D-B41F-4E080C83ACC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{A3CF0CC3-745E-433F-ACD1-AC0E2C44941B}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1DC-471D-B41F-4E080C83ACC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{595F6342-9B17-4A54-BB4D-810E66AF8193}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1DC-471D-B41F-4E080C83ACC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{50EBD494-4B73-4903-B83C-75D70488F9DD}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1DC-471D-B41F-4E080C83ACC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{9A51F6C0-B41D-4794-A912-C0269679BD85}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1DC-471D-B41F-4E080C83ACC9}"/>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{031B4A7C-019E-46A3-AC3E-19081C9A8D84}</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E1DC-471D-B41F-4E080C83AC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0.24191823929479875</c:v>
                </c:pt>
                <c:pt idx="1">
                  <c:v>18.06451612903226</c:v>
                </c:pt>
                <c:pt idx="2">
                  <c:v>45.562130177514796</c:v>
                </c:pt>
                <c:pt idx="3">
                  <c:v>-6.2191044653662342</c:v>
                </c:pt>
                <c:pt idx="4">
                  <c:v>-2.1453147136207247</c:v>
                </c:pt>
                <c:pt idx="5">
                  <c:v>-6.8273853221872258</c:v>
                </c:pt>
                <c:pt idx="6">
                  <c:v>-2.7129337539432177</c:v>
                </c:pt>
                <c:pt idx="7">
                  <c:v>4.4273795980280619</c:v>
                </c:pt>
                <c:pt idx="8">
                  <c:v>-0.26996982690169924</c:v>
                </c:pt>
                <c:pt idx="9">
                  <c:v>1.5106128038343034</c:v>
                </c:pt>
                <c:pt idx="10">
                  <c:v>-1.6661707825052068</c:v>
                </c:pt>
                <c:pt idx="11">
                  <c:v>2.6354432336347475</c:v>
                </c:pt>
                <c:pt idx="12">
                  <c:v>2.0113426536533896</c:v>
                </c:pt>
                <c:pt idx="13">
                  <c:v>2.8676724634342969</c:v>
                </c:pt>
                <c:pt idx="14">
                  <c:v>2.1031862642206458</c:v>
                </c:pt>
                <c:pt idx="15">
                  <c:v>-16.271551724137932</c:v>
                </c:pt>
                <c:pt idx="16">
                  <c:v>3.1591329188371704</c:v>
                </c:pt>
                <c:pt idx="17">
                  <c:v>2.0965517241379312</c:v>
                </c:pt>
                <c:pt idx="18">
                  <c:v>2.8899592441645052</c:v>
                </c:pt>
                <c:pt idx="19">
                  <c:v>0.68005989518342902</c:v>
                </c:pt>
                <c:pt idx="20">
                  <c:v>-0.36268556005398112</c:v>
                </c:pt>
                <c:pt idx="21">
                  <c:v>0</c:v>
                </c:pt>
                <c:pt idx="23">
                  <c:v>18.06451612903226</c:v>
                </c:pt>
                <c:pt idx="24">
                  <c:v>-1.0074615118219312</c:v>
                </c:pt>
                <c:pt idx="25">
                  <c:v>0.49422797973263471</c:v>
                </c:pt>
              </c:numCache>
            </c:numRef>
          </c:val>
          <c:extLst>
            <c:ext xmlns:c16="http://schemas.microsoft.com/office/drawing/2014/chart" uri="{C3380CC4-5D6E-409C-BE32-E72D297353CC}">
              <c16:uniqueId val="{00000020-E1DC-471D-B41F-4E080C83ACC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{ACCC3E2B-61E9-4173-9C4C-8C6031221332}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1DC-471D-B41F-4E080C83ACC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{A6B315F6-1910-48B2-9265-B225ACA995DE}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1DC-471D-B41F-4E080C83ACC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{48D080DF-07AB-4687-9565-F532616FC00D}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1DC-471D-B41F-4E080C83ACC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{DE852289-E0B8-4C33-931B-A58829611515}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1DC-471D-B41F-4E080C83ACC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{3DD64567-108E-449C-91CD-0740EDB7D68F}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1DC-471D-B41F-4E080C83ACC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{C562B14C-C9CE-4916-9C56-E3F69B845A22}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1DC-471D-B41F-4E080C83ACC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{6BCBA886-4F35-4258-B5EC-4F2A4F8B3EA7}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1DC-471D-B41F-4E080C83ACC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{AB686917-E576-440C-BE68-E44A07AD8135}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1DC-471D-B41F-4E080C83ACC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{CA31899A-1CBD-48D8-8DA8-419B7E96F7C0}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1DC-471D-B41F-4E080C83ACC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{F48EC683-76D5-4D3E-BD17-D1787DEE02E9}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1DC-471D-B41F-4E080C83ACC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{15289C7C-F501-4C2E-935D-595A7413CC35}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1DC-471D-B41F-4E080C83ACC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{2D754756-68DC-467C-A830-B22D867118FA}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1DC-471D-B41F-4E080C83ACC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{A687446A-9C0F-4DCB-B6B0-58C70AD09C04}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1DC-471D-B41F-4E080C83ACC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{F5F00CEC-0788-47CF-AB35-78DDC6DC4779}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1DC-471D-B41F-4E080C83ACC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{DB60941E-5288-406E-8CF0-782F6C11345D}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1DC-471D-B41F-4E080C83ACC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{32754B5D-77EB-494E-AD04-4C1C5F3E592E}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1DC-471D-B41F-4E080C83ACC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{196DE406-1EBC-4356-8C1B-DB24DDB45341}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1DC-471D-B41F-4E080C83ACC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{6700109F-E20C-4E23-A9B1-BB1D1CD9941F}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1DC-471D-B41F-4E080C83ACC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{72B34599-2BE7-4105-B41F-F24B12138CA5}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1DC-471D-B41F-4E080C83ACC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{F50BEA05-102A-40FE-B446-6E3AA69E0CB3}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1DC-471D-B41F-4E080C83ACC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{3B4E474D-0DA0-495D-AE0C-95FF707A6194}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1DC-471D-B41F-4E080C83ACC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{B159ED49-E6E8-45B6-B2CA-13428A502626}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1DC-471D-B41F-4E080C83ACC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{21EB66B0-47BD-4EDB-AAEC-067102D37C1A}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1DC-471D-B41F-4E080C83ACC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{B161CEB7-E68D-4A58-8047-4CE8BFEB3B5B}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1DC-471D-B41F-4E080C83ACC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{86E83E99-773E-47F6-8BC3-FD9C407C9386}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1DC-471D-B41F-4E080C83ACC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{F7BABFE1-CFF3-47DD-82E0-30C7FFBDDAC9}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1DC-471D-B41F-4E080C83ACC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{3C3E2179-49D2-43C3-87E1-FE048845C558}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1DC-471D-B41F-4E080C83ACC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{45E39C08-5A5E-4D89-8BFE-22FCF8C7B247}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1DC-471D-B41F-4E080C83ACC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{89C98DCB-6955-442E-85E1-3F90B2D0605F}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1DC-471D-B41F-4E080C83ACC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{23B7D0C9-C0F2-4C9E-9ECC-3EBB7BBB915A}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1DC-471D-B41F-4E080C83ACC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{2ED1A778-4CBC-4EFA-BD2C-588DAA73ED6B}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1DC-471D-B41F-4E080C83ACC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{CFCF57D3-1314-4D77-B3B7-AB4B62A23C05}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1DC-471D-B41F-4E080C83AC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1DC-471D-B41F-4E080C83ACC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1DC-471D-B41F-4E080C83ACC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{F65488EA-855F-4F4D-A913-726B913D39C0}</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A26B-461A-A8DF-4CE3D17204AA}"/>
                </c:ext>
              </c:extLst>
            </c:dLbl>
            <c:dLbl>
              <c:idx val="1"/>
              <c:tx>
                <c:strRef>
                  <c:f>Daten_Diagramme!$E$15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{FE1B4119-1F45-43DE-B2BF-D916DF449AF5}</c15:txfldGUID>
                      <c15:f>Daten_Diagramme!$E$15</c15:f>
                      <c15:dlblFieldTableCache>
                        <c:ptCount val="1"/>
                        <c:pt idx="0">
                          <c:v>8.0</c:v>
                        </c:pt>
                      </c15:dlblFieldTableCache>
                    </c15:dlblFTEntry>
                  </c15:dlblFieldTable>
                  <c15:showDataLabelsRange val="0"/>
                </c:ext>
                <c:ext xmlns:c16="http://schemas.microsoft.com/office/drawing/2014/chart" uri="{C3380CC4-5D6E-409C-BE32-E72D297353CC}">
                  <c16:uniqueId val="{00000001-A26B-461A-A8DF-4CE3D17204AA}"/>
                </c:ext>
              </c:extLst>
            </c:dLbl>
            <c:dLbl>
              <c:idx val="2"/>
              <c:tx>
                <c:strRef>
                  <c:f>Daten_Diagramme!$E$16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{594F3F85-B4A7-4B27-8496-D48C0B92461E}</c15:txfldGUID>
                      <c15:f>Daten_Diagramme!$E$16</c15:f>
                      <c15:dlblFieldTableCache>
                        <c:ptCount val="1"/>
                        <c:pt idx="0">
                          <c:v>-1.1</c:v>
                        </c:pt>
                      </c15:dlblFieldTableCache>
                    </c15:dlblFTEntry>
                  </c15:dlblFieldTable>
                  <c15:showDataLabelsRange val="0"/>
                </c:ext>
                <c:ext xmlns:c16="http://schemas.microsoft.com/office/drawing/2014/chart" uri="{C3380CC4-5D6E-409C-BE32-E72D297353CC}">
                  <c16:uniqueId val="{00000002-A26B-461A-A8DF-4CE3D17204AA}"/>
                </c:ext>
              </c:extLst>
            </c:dLbl>
            <c:dLbl>
              <c:idx val="3"/>
              <c:tx>
                <c:strRef>
                  <c:f>Daten_Diagramme!$E$17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{F307428F-6EC8-4CED-86CE-89702C88DD00}</c15:txfldGUID>
                      <c15:f>Daten_Diagramme!$E$17</c15:f>
                      <c15:dlblFieldTableCache>
                        <c:ptCount val="1"/>
                        <c:pt idx="0">
                          <c:v>-6.0</c:v>
                        </c:pt>
                      </c15:dlblFieldTableCache>
                    </c15:dlblFTEntry>
                  </c15:dlblFieldTable>
                  <c15:showDataLabelsRange val="0"/>
                </c:ext>
                <c:ext xmlns:c16="http://schemas.microsoft.com/office/drawing/2014/chart" uri="{C3380CC4-5D6E-409C-BE32-E72D297353CC}">
                  <c16:uniqueId val="{00000003-A26B-461A-A8DF-4CE3D17204AA}"/>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{4B04A0D8-71A4-4C98-BA62-4F8911BBFA1C}</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A26B-461A-A8DF-4CE3D17204AA}"/>
                </c:ext>
              </c:extLst>
            </c:dLbl>
            <c:dLbl>
              <c:idx val="5"/>
              <c:tx>
                <c:strRef>
                  <c:f>Daten_Diagramme!$E$19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{00CC6566-7A27-4D4F-AF5C-A8092092A220}</c15:txfldGUID>
                      <c15:f>Daten_Diagramme!$E$19</c15:f>
                      <c15:dlblFieldTableCache>
                        <c:ptCount val="1"/>
                        <c:pt idx="0">
                          <c:v>-9.2</c:v>
                        </c:pt>
                      </c15:dlblFieldTableCache>
                    </c15:dlblFTEntry>
                  </c15:dlblFieldTable>
                  <c15:showDataLabelsRange val="0"/>
                </c:ext>
                <c:ext xmlns:c16="http://schemas.microsoft.com/office/drawing/2014/chart" uri="{C3380CC4-5D6E-409C-BE32-E72D297353CC}">
                  <c16:uniqueId val="{00000005-A26B-461A-A8DF-4CE3D17204AA}"/>
                </c:ext>
              </c:extLst>
            </c:dLbl>
            <c:dLbl>
              <c:idx val="6"/>
              <c:tx>
                <c:strRef>
                  <c:f>Daten_Diagramme!$E$20</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{F81BA07F-D400-4B59-9F72-DB62FA65016D}</c15:txfldGUID>
                      <c15:f>Daten_Diagramme!$E$20</c15:f>
                      <c15:dlblFieldTableCache>
                        <c:ptCount val="1"/>
                        <c:pt idx="0">
                          <c:v>-12.7</c:v>
                        </c:pt>
                      </c15:dlblFieldTableCache>
                    </c15:dlblFTEntry>
                  </c15:dlblFieldTable>
                  <c15:showDataLabelsRange val="0"/>
                </c:ext>
                <c:ext xmlns:c16="http://schemas.microsoft.com/office/drawing/2014/chart" uri="{C3380CC4-5D6E-409C-BE32-E72D297353CC}">
                  <c16:uniqueId val="{00000006-A26B-461A-A8DF-4CE3D17204AA}"/>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{DC2D6792-B13F-4BC8-A1C7-83D689912005}</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A26B-461A-A8DF-4CE3D17204AA}"/>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{31C85F03-EDCA-43F3-9369-8456E0F2A58E}</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A26B-461A-A8DF-4CE3D17204AA}"/>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{9A8D0046-3865-48A2-A881-EE648C218263}</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A26B-461A-A8DF-4CE3D17204AA}"/>
                </c:ext>
              </c:extLst>
            </c:dLbl>
            <c:dLbl>
              <c:idx val="10"/>
              <c:tx>
                <c:strRef>
                  <c:f>Daten_Diagramme!$E$24</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{160AA10A-BF9B-48AF-9EB9-706F66F7D5FE}</c15:txfldGUID>
                      <c15:f>Daten_Diagramme!$E$24</c15:f>
                      <c15:dlblFieldTableCache>
                        <c:ptCount val="1"/>
                        <c:pt idx="0">
                          <c:v>-9.9</c:v>
                        </c:pt>
                      </c15:dlblFieldTableCache>
                    </c15:dlblFTEntry>
                  </c15:dlblFieldTable>
                  <c15:showDataLabelsRange val="0"/>
                </c:ext>
                <c:ext xmlns:c16="http://schemas.microsoft.com/office/drawing/2014/chart" uri="{C3380CC4-5D6E-409C-BE32-E72D297353CC}">
                  <c16:uniqueId val="{0000000A-A26B-461A-A8DF-4CE3D17204AA}"/>
                </c:ext>
              </c:extLst>
            </c:dLbl>
            <c:dLbl>
              <c:idx val="11"/>
              <c:tx>
                <c:strRef>
                  <c:f>Daten_Diagramme!$E$25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{19C80514-6144-432C-8B3B-53BBD27587CF}</c15:txfldGUID>
                      <c15:f>Daten_Diagramme!$E$25</c15:f>
                      <c15:dlblFieldTableCache>
                        <c:ptCount val="1"/>
                        <c:pt idx="0">
                          <c:v>-5.5</c:v>
                        </c:pt>
                      </c15:dlblFieldTableCache>
                    </c15:dlblFTEntry>
                  </c15:dlblFieldTable>
                  <c15:showDataLabelsRange val="0"/>
                </c:ext>
                <c:ext xmlns:c16="http://schemas.microsoft.com/office/drawing/2014/chart" uri="{C3380CC4-5D6E-409C-BE32-E72D297353CC}">
                  <c16:uniqueId val="{0000000B-A26B-461A-A8DF-4CE3D17204AA}"/>
                </c:ext>
              </c:extLst>
            </c:dLbl>
            <c:dLbl>
              <c:idx val="12"/>
              <c:tx>
                <c:strRef>
                  <c:f>Daten_Diagramme!$E$26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{32615CCE-5DFE-4119-A2CD-7ED6CE49F535}</c15:txfldGUID>
                      <c15:f>Daten_Diagramme!$E$26</c15:f>
                      <c15:dlblFieldTableCache>
                        <c:ptCount val="1"/>
                        <c:pt idx="0">
                          <c:v>-1.8</c:v>
                        </c:pt>
                      </c15:dlblFieldTableCache>
                    </c15:dlblFTEntry>
                  </c15:dlblFieldTable>
                  <c15:showDataLabelsRange val="0"/>
                </c:ext>
                <c:ext xmlns:c16="http://schemas.microsoft.com/office/drawing/2014/chart" uri="{C3380CC4-5D6E-409C-BE32-E72D297353CC}">
                  <c16:uniqueId val="{0000000C-A26B-461A-A8DF-4CE3D17204AA}"/>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{30D97091-1E66-4388-92C2-C79B2F1CC17A}</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A26B-461A-A8DF-4CE3D17204AA}"/>
                </c:ext>
              </c:extLst>
            </c:dLbl>
            <c:dLbl>
              <c:idx val="14"/>
              <c:tx>
                <c:strRef>
                  <c:f>Daten_Diagramme!$E$28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{C770A19A-C0F8-4159-8B2B-97B988831506}</c15:txfldGUID>
                      <c15:f>Daten_Diagramme!$E$28</c15:f>
                      <c15:dlblFieldTableCache>
                        <c:ptCount val="1"/>
                        <c:pt idx="0">
                          <c:v>-1.5</c:v>
                        </c:pt>
                      </c15:dlblFieldTableCache>
                    </c15:dlblFTEntry>
                  </c15:dlblFieldTable>
                  <c15:showDataLabelsRange val="0"/>
                </c:ext>
                <c:ext xmlns:c16="http://schemas.microsoft.com/office/drawing/2014/chart" uri="{C3380CC4-5D6E-409C-BE32-E72D297353CC}">
                  <c16:uniqueId val="{0000000E-A26B-461A-A8DF-4CE3D17204AA}"/>
                </c:ext>
              </c:extLst>
            </c:dLbl>
            <c:dLbl>
              <c:idx val="15"/>
              <c:tx>
                <c:strRef>
                  <c:f>Daten_Diagramme!$E$29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{D96327B6-A2F4-436D-A050-85291A3C0E56}</c15:txfldGUID>
                      <c15:f>Daten_Diagramme!$E$29</c15:f>
                      <c15:dlblFieldTableCache>
                        <c:ptCount val="1"/>
                        <c:pt idx="0">
                          <c:v>-8.1</c:v>
                        </c:pt>
                      </c15:dlblFieldTableCache>
                    </c15:dlblFTEntry>
                  </c15:dlblFieldTable>
                  <c15:showDataLabelsRange val="0"/>
                </c:ext>
                <c:ext xmlns:c16="http://schemas.microsoft.com/office/drawing/2014/chart" uri="{C3380CC4-5D6E-409C-BE32-E72D297353CC}">
                  <c16:uniqueId val="{0000000F-A26B-461A-A8DF-4CE3D17204AA}"/>
                </c:ext>
              </c:extLst>
            </c:dLbl>
            <c:dLbl>
              <c:idx val="16"/>
              <c:tx>
                <c:strRef>
                  <c:f>Daten_Diagramme!$E$30</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{C70D8799-13D2-4586-856A-E0CCF13591B1}</c15:txfldGUID>
                      <c15:f>Daten_Diagramme!$E$30</c15:f>
                      <c15:dlblFieldTableCache>
                        <c:ptCount val="1"/>
                        <c:pt idx="0">
                          <c:v>-10.5</c:v>
                        </c:pt>
                      </c15:dlblFieldTableCache>
                    </c15:dlblFTEntry>
                  </c15:dlblFieldTable>
                  <c15:showDataLabelsRange val="0"/>
                </c:ext>
                <c:ext xmlns:c16="http://schemas.microsoft.com/office/drawing/2014/chart" uri="{C3380CC4-5D6E-409C-BE32-E72D297353CC}">
                  <c16:uniqueId val="{00000010-A26B-461A-A8DF-4CE3D17204AA}"/>
                </c:ext>
              </c:extLst>
            </c:dLbl>
            <c:dLbl>
              <c:idx val="17"/>
              <c:tx>
                <c:strRef>
                  <c:f>Daten_Diagramme!$E$31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{6946B3D6-E8B5-4B17-8A28-B597D684F974}</c15:txfldGUID>
                      <c15:f>Daten_Diagramme!$E$31</c15:f>
                      <c15:dlblFieldTableCache>
                        <c:ptCount val="1"/>
                        <c:pt idx="0">
                          <c:v>3.1</c:v>
                        </c:pt>
                      </c15:dlblFieldTableCache>
                    </c15:dlblFTEntry>
                  </c15:dlblFieldTable>
                  <c15:showDataLabelsRange val="0"/>
                </c:ext>
                <c:ext xmlns:c16="http://schemas.microsoft.com/office/drawing/2014/chart" uri="{C3380CC4-5D6E-409C-BE32-E72D297353CC}">
                  <c16:uniqueId val="{00000011-A26B-461A-A8DF-4CE3D17204AA}"/>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{52854086-831A-40A8-90A3-C0AEB7A54358}</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A26B-461A-A8DF-4CE3D17204AA}"/>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{D0B6F8E9-3D61-47EB-A754-1159FEF61B32}</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A26B-461A-A8DF-4CE3D17204AA}"/>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{72C32247-7139-459E-919B-A247A2DBD116}</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A26B-461A-A8DF-4CE3D17204A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{8C57CC10-761A-47C8-8FFD-07C420C5DC4D}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26B-461A-A8DF-4CE3D17204A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{DA6C8732-41A8-4EC5-8CFF-7B93503679FB}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26B-461A-A8DF-4CE3D17204AA}"/>
                </c:ext>
              </c:extLst>
            </c:dLbl>
            <c:dLbl>
              <c:idx val="23"/>
              <c:tx>
                <c:strRef>
                  <c:f>Daten_Diagramme!$E$37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{A76B27B9-CD40-41A3-A67C-0416948529AB}</c15:txfldGUID>
                      <c15:f>Daten_Diagramme!$E$37</c15:f>
                      <c15:dlblFieldTableCache>
                        <c:ptCount val="1"/>
                        <c:pt idx="0">
                          <c:v>8.0</c:v>
                        </c:pt>
                      </c15:dlblFieldTableCache>
                    </c15:dlblFTEntry>
                  </c15:dlblFieldTable>
                  <c15:showDataLabelsRange val="0"/>
                </c:ext>
                <c:ext xmlns:c16="http://schemas.microsoft.com/office/drawing/2014/chart" uri="{C3380CC4-5D6E-409C-BE32-E72D297353CC}">
                  <c16:uniqueId val="{00000017-A26B-461A-A8DF-4CE3D17204AA}"/>
                </c:ext>
              </c:extLst>
            </c:dLbl>
            <c:dLbl>
              <c:idx val="24"/>
              <c:tx>
                <c:strRef>
                  <c:f>Daten_Diagramme!$E$38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{939C4FBF-414E-4E95-A9A8-09944193F2F5}</c15:txfldGUID>
                      <c15:f>Daten_Diagramme!$E$38</c15:f>
                      <c15:dlblFieldTableCache>
                        <c:ptCount val="1"/>
                        <c:pt idx="0">
                          <c:v>-5.1</c:v>
                        </c:pt>
                      </c15:dlblFieldTableCache>
                    </c15:dlblFTEntry>
                  </c15:dlblFieldTable>
                  <c15:showDataLabelsRange val="0"/>
                </c:ext>
                <c:ext xmlns:c16="http://schemas.microsoft.com/office/drawing/2014/chart" uri="{C3380CC4-5D6E-409C-BE32-E72D297353CC}">
                  <c16:uniqueId val="{00000018-A26B-461A-A8DF-4CE3D17204AA}"/>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{6494559A-2072-4848-959E-5A067887B907}</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A26B-461A-A8DF-4CE3D17204A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{239BAF90-FBB5-4F40-A839-21765884A7A0}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26B-461A-A8DF-4CE3D17204A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{75C53BDA-5C5A-47AA-A18A-1F69AEDA59BD}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26B-461A-A8DF-4CE3D17204A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{14C3A934-2187-4A87-B907-6A1FF7ED2D6A}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26B-461A-A8DF-4CE3D17204A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{31A58BCC-F1F6-41F1-8CC2-45AB2FBEA032}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26B-461A-A8DF-4CE3D17204A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{10E81B17-E22F-4979-B497-452537C49CDF}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26B-461A-A8DF-4CE3D17204AA}"/>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{B7FEB84A-91A2-404D-8E74-50C461266F68}</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A26B-461A-A8DF-4CE3D17204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-2.3771436434628548</c:v>
                </c:pt>
                <c:pt idx="1">
                  <c:v>8.0402010050251249</c:v>
                </c:pt>
                <c:pt idx="2">
                  <c:v>-1.098901098901099</c:v>
                </c:pt>
                <c:pt idx="3">
                  <c:v>-6.0344827586206895</c:v>
                </c:pt>
                <c:pt idx="4">
                  <c:v>0</c:v>
                </c:pt>
                <c:pt idx="5">
                  <c:v>-9.1996320147194108</c:v>
                </c:pt>
                <c:pt idx="6">
                  <c:v>-12.666666666666666</c:v>
                </c:pt>
                <c:pt idx="7">
                  <c:v>-3.9937353171495693</c:v>
                </c:pt>
                <c:pt idx="8">
                  <c:v>0.14433801338407032</c:v>
                </c:pt>
                <c:pt idx="9">
                  <c:v>2.0708880923934689</c:v>
                </c:pt>
                <c:pt idx="10">
                  <c:v>-9.9298245614035086</c:v>
                </c:pt>
                <c:pt idx="11">
                  <c:v>-5.5360281195079084</c:v>
                </c:pt>
                <c:pt idx="12">
                  <c:v>-1.7738359201773837</c:v>
                </c:pt>
                <c:pt idx="13">
                  <c:v>0.93799682034976151</c:v>
                </c:pt>
                <c:pt idx="14">
                  <c:v>-1.4618547281863865</c:v>
                </c:pt>
                <c:pt idx="15">
                  <c:v>-8.05439330543933</c:v>
                </c:pt>
                <c:pt idx="16">
                  <c:v>-10.46831955922865</c:v>
                </c:pt>
                <c:pt idx="17">
                  <c:v>3.116531165311653</c:v>
                </c:pt>
                <c:pt idx="18">
                  <c:v>-0.43956043956043955</c:v>
                </c:pt>
                <c:pt idx="19">
                  <c:v>-1.1357769747031492</c:v>
                </c:pt>
                <c:pt idx="20">
                  <c:v>-1.8894932722588034</c:v>
                </c:pt>
                <c:pt idx="21">
                  <c:v>0</c:v>
                </c:pt>
                <c:pt idx="23">
                  <c:v>8.0402010050251249</c:v>
                </c:pt>
                <c:pt idx="24">
                  <c:v>-5.1197604790419158</c:v>
                </c:pt>
                <c:pt idx="25">
                  <c:v>-2.2473350672185792</c:v>
                </c:pt>
              </c:numCache>
            </c:numRef>
          </c:val>
          <c:extLst>
            <c:ext xmlns:c16="http://schemas.microsoft.com/office/drawing/2014/chart" uri="{C3380CC4-5D6E-409C-BE32-E72D297353CC}">
              <c16:uniqueId val="{00000020-A26B-461A-A8DF-4CE3D17204A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{3AABF042-8396-4963-A904-71EE2DEAECDE}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26B-461A-A8DF-4CE3D17204A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{7BE4D5A9-CD29-432A-975C-5B2FB24FAF79}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26B-461A-A8DF-4CE3D17204A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{F93F92B7-E8E1-4882-9A3F-11F36F4A454E}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26B-461A-A8DF-4CE3D17204A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{FDF47884-6C37-4A77-A7EF-F2C027660B67}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26B-461A-A8DF-4CE3D17204A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{0BA64CA8-1F8A-4138-86EB-DCD1F27DC511}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26B-461A-A8DF-4CE3D17204A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{1551D7C6-205B-40DC-B744-C6550F36FA3E}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26B-461A-A8DF-4CE3D17204A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{D4BC4B60-D84D-46CA-8245-62CE3626BD05}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26B-461A-A8DF-4CE3D17204A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{E6315E32-F2A4-435A-A12A-0E5ACD309779}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26B-461A-A8DF-4CE3D17204A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{5B01EF5E-3D48-47C4-83A0-76A410304A9A}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26B-461A-A8DF-4CE3D17204A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{14E23106-0F0E-4E99-81C2-FA55C3A961E8}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26B-461A-A8DF-4CE3D17204A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{8174E3A3-652C-4090-927F-741C6C894850}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26B-461A-A8DF-4CE3D17204A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{BFCBD3D4-C744-4A1B-B115-BB542059E563}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26B-461A-A8DF-4CE3D17204A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{31EDDC66-3275-4BF5-9050-B2F94EEC7B31}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26B-461A-A8DF-4CE3D17204A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{540E633C-556B-4E24-8C68-EA476DB270B6}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26B-461A-A8DF-4CE3D17204A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{A2D85FDA-277B-44D6-892F-1A4A44E9AE48}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26B-461A-A8DF-4CE3D17204A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{9CC9B824-A7B3-4D69-B74F-21C92ED86EFA}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26B-461A-A8DF-4CE3D17204A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{97FB7F7B-53CA-493B-860C-CFA94A71A501}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26B-461A-A8DF-4CE3D17204A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{D6A3F1B3-C286-407A-8E26-F2A5681067F8}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26B-461A-A8DF-4CE3D17204A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{0155ABFE-00EE-40B6-B0A7-0198F5006BD1}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26B-461A-A8DF-4CE3D17204A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{BCDB1CB3-910E-4D31-ACAA-DBB5A5CB9CCE}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26B-461A-A8DF-4CE3D17204A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{76CB304F-A0BA-4866-9E2D-F5F66622E3DA}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26B-461A-A8DF-4CE3D17204A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{66A5A142-23E4-4F90-8A50-48F2EACB37A0}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26B-461A-A8DF-4CE3D17204A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{CEDCEEE6-7055-42C9-80BB-CABBA7884199}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26B-461A-A8DF-4CE3D17204A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{663C3043-9044-48A8-9A69-83B6DD40B742}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26B-461A-A8DF-4CE3D17204A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{913DC4A6-7D37-4E97-9700-7A25C0DD644F}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26B-461A-A8DF-4CE3D17204A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{C15347E2-226F-46C0-ADFC-6534CAFF2BD8}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26B-461A-A8DF-4CE3D17204A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{FB5EE860-EAC8-4C36-B707-E8E28281FB52}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26B-461A-A8DF-4CE3D17204A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{814B10D0-C73E-413B-8CF8-2A36547E5A58}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26B-461A-A8DF-4CE3D17204A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{DF96E821-347A-47C0-8F91-744209DEA8E7}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26B-461A-A8DF-4CE3D17204A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{5D23A5A0-9DA4-4FCB-AF8A-45F8A2C3ADAD}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26B-461A-A8DF-4CE3D17204A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{49DCFF36-2225-45CF-BBA8-8711DA4E73CA}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26B-461A-A8DF-4CE3D17204A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{9F3B60C3-51F3-484A-909E-59C4CC11AE70}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26B-461A-A8DF-4CE3D17204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26B-461A-A8DF-4CE3D17204A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26B-461A-A8DF-4CE3D17204A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{DB3C6B8F-821B-4E6F-890E-304F07681922}</c15:txfldGUID>
                      <c15:f>Diagramm!$I$46</c15:f>
                      <c15:dlblFieldTableCache>
                        <c:ptCount val="1"/>
                      </c15:dlblFieldTableCache>
                    </c15:dlblFTEntry>
                  </c15:dlblFieldTable>
                  <c15:showDataLabelsRange val="0"/>
                </c:ext>
                <c:ext xmlns:c16="http://schemas.microsoft.com/office/drawing/2014/chart" uri="{C3380CC4-5D6E-409C-BE32-E72D297353CC}">
                  <c16:uniqueId val="{00000000-B3B4-429A-9870-816D3E6FB88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{C92F49EC-31B3-4B9B-AAA5-4A97D5571744}</c15:txfldGUID>
                      <c15:f>Diagramm!$I$47</c15:f>
                      <c15:dlblFieldTableCache>
                        <c:ptCount val="1"/>
                      </c15:dlblFieldTableCache>
                    </c15:dlblFTEntry>
                  </c15:dlblFieldTable>
                  <c15:showDataLabelsRange val="0"/>
                </c:ext>
                <c:ext xmlns:c16="http://schemas.microsoft.com/office/drawing/2014/chart" uri="{C3380CC4-5D6E-409C-BE32-E72D297353CC}">
                  <c16:uniqueId val="{00000001-B3B4-429A-9870-816D3E6FB88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{BA72A42C-86D7-4950-9B9A-C8C05C0C2E6E}</c15:txfldGUID>
                      <c15:f>Diagramm!$I$48</c15:f>
                      <c15:dlblFieldTableCache>
                        <c:ptCount val="1"/>
                      </c15:dlblFieldTableCache>
                    </c15:dlblFTEntry>
                  </c15:dlblFieldTable>
                  <c15:showDataLabelsRange val="0"/>
                </c:ext>
                <c:ext xmlns:c16="http://schemas.microsoft.com/office/drawing/2014/chart" uri="{C3380CC4-5D6E-409C-BE32-E72D297353CC}">
                  <c16:uniqueId val="{00000002-B3B4-429A-9870-816D3E6FB88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{43818F95-CA93-4309-A073-1E982D4D865E}</c15:txfldGUID>
                      <c15:f>Diagramm!$I$49</c15:f>
                      <c15:dlblFieldTableCache>
                        <c:ptCount val="1"/>
                      </c15:dlblFieldTableCache>
                    </c15:dlblFTEntry>
                  </c15:dlblFieldTable>
                  <c15:showDataLabelsRange val="0"/>
                </c:ext>
                <c:ext xmlns:c16="http://schemas.microsoft.com/office/drawing/2014/chart" uri="{C3380CC4-5D6E-409C-BE32-E72D297353CC}">
                  <c16:uniqueId val="{00000003-B3B4-429A-9870-816D3E6FB88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{4A1D7395-6A83-4A72-8901-A0EB7F62C4FA}</c15:txfldGUID>
                      <c15:f>Diagramm!$I$50</c15:f>
                      <c15:dlblFieldTableCache>
                        <c:ptCount val="1"/>
                      </c15:dlblFieldTableCache>
                    </c15:dlblFTEntry>
                  </c15:dlblFieldTable>
                  <c15:showDataLabelsRange val="0"/>
                </c:ext>
                <c:ext xmlns:c16="http://schemas.microsoft.com/office/drawing/2014/chart" uri="{C3380CC4-5D6E-409C-BE32-E72D297353CC}">
                  <c16:uniqueId val="{00000004-B3B4-429A-9870-816D3E6FB88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{069FC7F9-267B-41C5-9C76-E33D7D374614}</c15:txfldGUID>
                      <c15:f>Diagramm!$I$51</c15:f>
                      <c15:dlblFieldTableCache>
                        <c:ptCount val="1"/>
                      </c15:dlblFieldTableCache>
                    </c15:dlblFTEntry>
                  </c15:dlblFieldTable>
                  <c15:showDataLabelsRange val="0"/>
                </c:ext>
                <c:ext xmlns:c16="http://schemas.microsoft.com/office/drawing/2014/chart" uri="{C3380CC4-5D6E-409C-BE32-E72D297353CC}">
                  <c16:uniqueId val="{00000005-B3B4-429A-9870-816D3E6FB88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{2E6FBF0C-7A7B-43B7-83C1-1CB23B949D78}</c15:txfldGUID>
                      <c15:f>Diagramm!$I$52</c15:f>
                      <c15:dlblFieldTableCache>
                        <c:ptCount val="1"/>
                      </c15:dlblFieldTableCache>
                    </c15:dlblFTEntry>
                  </c15:dlblFieldTable>
                  <c15:showDataLabelsRange val="0"/>
                </c:ext>
                <c:ext xmlns:c16="http://schemas.microsoft.com/office/drawing/2014/chart" uri="{C3380CC4-5D6E-409C-BE32-E72D297353CC}">
                  <c16:uniqueId val="{00000006-B3B4-429A-9870-816D3E6FB88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{0E7835E7-A243-4A7C-9C2E-91358FE47F19}</c15:txfldGUID>
                      <c15:f>Diagramm!$I$53</c15:f>
                      <c15:dlblFieldTableCache>
                        <c:ptCount val="1"/>
                      </c15:dlblFieldTableCache>
                    </c15:dlblFTEntry>
                  </c15:dlblFieldTable>
                  <c15:showDataLabelsRange val="0"/>
                </c:ext>
                <c:ext xmlns:c16="http://schemas.microsoft.com/office/drawing/2014/chart" uri="{C3380CC4-5D6E-409C-BE32-E72D297353CC}">
                  <c16:uniqueId val="{00000007-B3B4-429A-9870-816D3E6FB88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{0388CC0D-F955-46E6-9515-A9112C154076}</c15:txfldGUID>
                      <c15:f>Diagramm!$I$54</c15:f>
                      <c15:dlblFieldTableCache>
                        <c:ptCount val="1"/>
                      </c15:dlblFieldTableCache>
                    </c15:dlblFTEntry>
                  </c15:dlblFieldTable>
                  <c15:showDataLabelsRange val="0"/>
                </c:ext>
                <c:ext xmlns:c16="http://schemas.microsoft.com/office/drawing/2014/chart" uri="{C3380CC4-5D6E-409C-BE32-E72D297353CC}">
                  <c16:uniqueId val="{00000008-B3B4-429A-9870-816D3E6FB88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{58C9CBBA-02FD-45A4-B26E-1930B5FC1F66}</c15:txfldGUID>
                      <c15:f>Diagramm!$I$55</c15:f>
                      <c15:dlblFieldTableCache>
                        <c:ptCount val="1"/>
                      </c15:dlblFieldTableCache>
                    </c15:dlblFTEntry>
                  </c15:dlblFieldTable>
                  <c15:showDataLabelsRange val="0"/>
                </c:ext>
                <c:ext xmlns:c16="http://schemas.microsoft.com/office/drawing/2014/chart" uri="{C3380CC4-5D6E-409C-BE32-E72D297353CC}">
                  <c16:uniqueId val="{00000009-B3B4-429A-9870-816D3E6FB88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{B9445A7E-C70D-402B-8916-5AF7D4842A66}</c15:txfldGUID>
                      <c15:f>Diagramm!$I$56</c15:f>
                      <c15:dlblFieldTableCache>
                        <c:ptCount val="1"/>
                      </c15:dlblFieldTableCache>
                    </c15:dlblFTEntry>
                  </c15:dlblFieldTable>
                  <c15:showDataLabelsRange val="0"/>
                </c:ext>
                <c:ext xmlns:c16="http://schemas.microsoft.com/office/drawing/2014/chart" uri="{C3380CC4-5D6E-409C-BE32-E72D297353CC}">
                  <c16:uniqueId val="{0000000A-B3B4-429A-9870-816D3E6FB88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{7452F0F8-9928-48B4-906A-E5BC00FF4526}</c15:txfldGUID>
                      <c15:f>Diagramm!$I$57</c15:f>
                      <c15:dlblFieldTableCache>
                        <c:ptCount val="1"/>
                      </c15:dlblFieldTableCache>
                    </c15:dlblFTEntry>
                  </c15:dlblFieldTable>
                  <c15:showDataLabelsRange val="0"/>
                </c:ext>
                <c:ext xmlns:c16="http://schemas.microsoft.com/office/drawing/2014/chart" uri="{C3380CC4-5D6E-409C-BE32-E72D297353CC}">
                  <c16:uniqueId val="{0000000B-B3B4-429A-9870-816D3E6FB88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{34C960D7-01FD-4130-AEBF-85EC067EDBB1}</c15:txfldGUID>
                      <c15:f>Diagramm!$I$58</c15:f>
                      <c15:dlblFieldTableCache>
                        <c:ptCount val="1"/>
                      </c15:dlblFieldTableCache>
                    </c15:dlblFTEntry>
                  </c15:dlblFieldTable>
                  <c15:showDataLabelsRange val="0"/>
                </c:ext>
                <c:ext xmlns:c16="http://schemas.microsoft.com/office/drawing/2014/chart" uri="{C3380CC4-5D6E-409C-BE32-E72D297353CC}">
                  <c16:uniqueId val="{0000000C-B3B4-429A-9870-816D3E6FB88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{EECEE6A7-B1D8-48AE-BBF2-D9ECFFADED2A}</c15:txfldGUID>
                      <c15:f>Diagramm!$I$59</c15:f>
                      <c15:dlblFieldTableCache>
                        <c:ptCount val="1"/>
                      </c15:dlblFieldTableCache>
                    </c15:dlblFTEntry>
                  </c15:dlblFieldTable>
                  <c15:showDataLabelsRange val="0"/>
                </c:ext>
                <c:ext xmlns:c16="http://schemas.microsoft.com/office/drawing/2014/chart" uri="{C3380CC4-5D6E-409C-BE32-E72D297353CC}">
                  <c16:uniqueId val="{0000000D-B3B4-429A-9870-816D3E6FB88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{7BB4CA47-D624-4A2F-BF07-15E3877E056B}</c15:txfldGUID>
                      <c15:f>Diagramm!$I$60</c15:f>
                      <c15:dlblFieldTableCache>
                        <c:ptCount val="1"/>
                      </c15:dlblFieldTableCache>
                    </c15:dlblFTEntry>
                  </c15:dlblFieldTable>
                  <c15:showDataLabelsRange val="0"/>
                </c:ext>
                <c:ext xmlns:c16="http://schemas.microsoft.com/office/drawing/2014/chart" uri="{C3380CC4-5D6E-409C-BE32-E72D297353CC}">
                  <c16:uniqueId val="{0000000E-B3B4-429A-9870-816D3E6FB88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{C5C87A18-4689-4805-8B66-1DD8DEEF80FE}</c15:txfldGUID>
                      <c15:f>Diagramm!$I$61</c15:f>
                      <c15:dlblFieldTableCache>
                        <c:ptCount val="1"/>
                      </c15:dlblFieldTableCache>
                    </c15:dlblFTEntry>
                  </c15:dlblFieldTable>
                  <c15:showDataLabelsRange val="0"/>
                </c:ext>
                <c:ext xmlns:c16="http://schemas.microsoft.com/office/drawing/2014/chart" uri="{C3380CC4-5D6E-409C-BE32-E72D297353CC}">
                  <c16:uniqueId val="{0000000F-B3B4-429A-9870-816D3E6FB88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{A4F3E3F7-796C-4C99-A436-7B67132DF9DC}</c15:txfldGUID>
                      <c15:f>Diagramm!$I$62</c15:f>
                      <c15:dlblFieldTableCache>
                        <c:ptCount val="1"/>
                      </c15:dlblFieldTableCache>
                    </c15:dlblFTEntry>
                  </c15:dlblFieldTable>
                  <c15:showDataLabelsRange val="0"/>
                </c:ext>
                <c:ext xmlns:c16="http://schemas.microsoft.com/office/drawing/2014/chart" uri="{C3380CC4-5D6E-409C-BE32-E72D297353CC}">
                  <c16:uniqueId val="{00000010-B3B4-429A-9870-816D3E6FB88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{4BA74BA7-750E-422A-80EF-6249EBEB0754}</c15:txfldGUID>
                      <c15:f>Diagramm!$I$63</c15:f>
                      <c15:dlblFieldTableCache>
                        <c:ptCount val="1"/>
                      </c15:dlblFieldTableCache>
                    </c15:dlblFTEntry>
                  </c15:dlblFieldTable>
                  <c15:showDataLabelsRange val="0"/>
                </c:ext>
                <c:ext xmlns:c16="http://schemas.microsoft.com/office/drawing/2014/chart" uri="{C3380CC4-5D6E-409C-BE32-E72D297353CC}">
                  <c16:uniqueId val="{00000011-B3B4-429A-9870-816D3E6FB88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{5F8998DE-A0F6-4FF1-9EFC-514B73E3FD07}</c15:txfldGUID>
                      <c15:f>Diagramm!$I$64</c15:f>
                      <c15:dlblFieldTableCache>
                        <c:ptCount val="1"/>
                      </c15:dlblFieldTableCache>
                    </c15:dlblFTEntry>
                  </c15:dlblFieldTable>
                  <c15:showDataLabelsRange val="0"/>
                </c:ext>
                <c:ext xmlns:c16="http://schemas.microsoft.com/office/drawing/2014/chart" uri="{C3380CC4-5D6E-409C-BE32-E72D297353CC}">
                  <c16:uniqueId val="{00000012-B3B4-429A-9870-816D3E6FB88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{DD504EDD-C688-42E3-8B69-075C93DFC1BF}</c15:txfldGUID>
                      <c15:f>Diagramm!$I$65</c15:f>
                      <c15:dlblFieldTableCache>
                        <c:ptCount val="1"/>
                      </c15:dlblFieldTableCache>
                    </c15:dlblFTEntry>
                  </c15:dlblFieldTable>
                  <c15:showDataLabelsRange val="0"/>
                </c:ext>
                <c:ext xmlns:c16="http://schemas.microsoft.com/office/drawing/2014/chart" uri="{C3380CC4-5D6E-409C-BE32-E72D297353CC}">
                  <c16:uniqueId val="{00000013-B3B4-429A-9870-816D3E6FB88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{41068DAE-47F0-471B-AF5B-FB8D4BC39F2A}</c15:txfldGUID>
                      <c15:f>Diagramm!$I$66</c15:f>
                      <c15:dlblFieldTableCache>
                        <c:ptCount val="1"/>
                      </c15:dlblFieldTableCache>
                    </c15:dlblFTEntry>
                  </c15:dlblFieldTable>
                  <c15:showDataLabelsRange val="0"/>
                </c:ext>
                <c:ext xmlns:c16="http://schemas.microsoft.com/office/drawing/2014/chart" uri="{C3380CC4-5D6E-409C-BE32-E72D297353CC}">
                  <c16:uniqueId val="{00000014-B3B4-429A-9870-816D3E6FB88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{BFD7B630-F8EE-41BC-9EA0-9DD64A3A38CD}</c15:txfldGUID>
                      <c15:f>Diagramm!$I$67</c15:f>
                      <c15:dlblFieldTableCache>
                        <c:ptCount val="1"/>
                      </c15:dlblFieldTableCache>
                    </c15:dlblFTEntry>
                  </c15:dlblFieldTable>
                  <c15:showDataLabelsRange val="0"/>
                </c:ext>
                <c:ext xmlns:c16="http://schemas.microsoft.com/office/drawing/2014/chart" uri="{C3380CC4-5D6E-409C-BE32-E72D297353CC}">
                  <c16:uniqueId val="{00000015-B3B4-429A-9870-816D3E6FB8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3B4-429A-9870-816D3E6FB88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{76948778-CEC7-4D04-9F8F-E3BD4A1FE0CC}</c15:txfldGUID>
                      <c15:f>Diagramm!$K$46</c15:f>
                      <c15:dlblFieldTableCache>
                        <c:ptCount val="1"/>
                      </c15:dlblFieldTableCache>
                    </c15:dlblFTEntry>
                  </c15:dlblFieldTable>
                  <c15:showDataLabelsRange val="0"/>
                </c:ext>
                <c:ext xmlns:c16="http://schemas.microsoft.com/office/drawing/2014/chart" uri="{C3380CC4-5D6E-409C-BE32-E72D297353CC}">
                  <c16:uniqueId val="{00000017-B3B4-429A-9870-816D3E6FB88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{B67802FC-2893-47AE-A36C-240DAE603A6C}</c15:txfldGUID>
                      <c15:f>Diagramm!$K$47</c15:f>
                      <c15:dlblFieldTableCache>
                        <c:ptCount val="1"/>
                      </c15:dlblFieldTableCache>
                    </c15:dlblFTEntry>
                  </c15:dlblFieldTable>
                  <c15:showDataLabelsRange val="0"/>
                </c:ext>
                <c:ext xmlns:c16="http://schemas.microsoft.com/office/drawing/2014/chart" uri="{C3380CC4-5D6E-409C-BE32-E72D297353CC}">
                  <c16:uniqueId val="{00000018-B3B4-429A-9870-816D3E6FB88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{E2031B27-B63D-4AC1-8E86-93F4116AB80C}</c15:txfldGUID>
                      <c15:f>Diagramm!$K$48</c15:f>
                      <c15:dlblFieldTableCache>
                        <c:ptCount val="1"/>
                      </c15:dlblFieldTableCache>
                    </c15:dlblFTEntry>
                  </c15:dlblFieldTable>
                  <c15:showDataLabelsRange val="0"/>
                </c:ext>
                <c:ext xmlns:c16="http://schemas.microsoft.com/office/drawing/2014/chart" uri="{C3380CC4-5D6E-409C-BE32-E72D297353CC}">
                  <c16:uniqueId val="{00000019-B3B4-429A-9870-816D3E6FB88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{82428D29-037E-413D-93DB-2B8450756F0A}</c15:txfldGUID>
                      <c15:f>Diagramm!$K$49</c15:f>
                      <c15:dlblFieldTableCache>
                        <c:ptCount val="1"/>
                      </c15:dlblFieldTableCache>
                    </c15:dlblFTEntry>
                  </c15:dlblFieldTable>
                  <c15:showDataLabelsRange val="0"/>
                </c:ext>
                <c:ext xmlns:c16="http://schemas.microsoft.com/office/drawing/2014/chart" uri="{C3380CC4-5D6E-409C-BE32-E72D297353CC}">
                  <c16:uniqueId val="{0000001A-B3B4-429A-9870-816D3E6FB88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{7A2A469A-8AFF-460E-B8CC-D0513459AC71}</c15:txfldGUID>
                      <c15:f>Diagramm!$K$50</c15:f>
                      <c15:dlblFieldTableCache>
                        <c:ptCount val="1"/>
                      </c15:dlblFieldTableCache>
                    </c15:dlblFTEntry>
                  </c15:dlblFieldTable>
                  <c15:showDataLabelsRange val="0"/>
                </c:ext>
                <c:ext xmlns:c16="http://schemas.microsoft.com/office/drawing/2014/chart" uri="{C3380CC4-5D6E-409C-BE32-E72D297353CC}">
                  <c16:uniqueId val="{0000001B-B3B4-429A-9870-816D3E6FB88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{DCF96AEC-2482-4CF7-8070-48E5382BCBD7}</c15:txfldGUID>
                      <c15:f>Diagramm!$K$51</c15:f>
                      <c15:dlblFieldTableCache>
                        <c:ptCount val="1"/>
                      </c15:dlblFieldTableCache>
                    </c15:dlblFTEntry>
                  </c15:dlblFieldTable>
                  <c15:showDataLabelsRange val="0"/>
                </c:ext>
                <c:ext xmlns:c16="http://schemas.microsoft.com/office/drawing/2014/chart" uri="{C3380CC4-5D6E-409C-BE32-E72D297353CC}">
                  <c16:uniqueId val="{0000001C-B3B4-429A-9870-816D3E6FB88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{44EA5249-9E23-4A56-B564-74D2506EDFD5}</c15:txfldGUID>
                      <c15:f>Diagramm!$K$52</c15:f>
                      <c15:dlblFieldTableCache>
                        <c:ptCount val="1"/>
                      </c15:dlblFieldTableCache>
                    </c15:dlblFTEntry>
                  </c15:dlblFieldTable>
                  <c15:showDataLabelsRange val="0"/>
                </c:ext>
                <c:ext xmlns:c16="http://schemas.microsoft.com/office/drawing/2014/chart" uri="{C3380CC4-5D6E-409C-BE32-E72D297353CC}">
                  <c16:uniqueId val="{0000001D-B3B4-429A-9870-816D3E6FB88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{B15FA676-837D-40D1-B627-B2A981E58632}</c15:txfldGUID>
                      <c15:f>Diagramm!$K$53</c15:f>
                      <c15:dlblFieldTableCache>
                        <c:ptCount val="1"/>
                      </c15:dlblFieldTableCache>
                    </c15:dlblFTEntry>
                  </c15:dlblFieldTable>
                  <c15:showDataLabelsRange val="0"/>
                </c:ext>
                <c:ext xmlns:c16="http://schemas.microsoft.com/office/drawing/2014/chart" uri="{C3380CC4-5D6E-409C-BE32-E72D297353CC}">
                  <c16:uniqueId val="{0000001E-B3B4-429A-9870-816D3E6FB88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{9229A98D-9A70-4564-AB40-DEC4DF60D786}</c15:txfldGUID>
                      <c15:f>Diagramm!$K$54</c15:f>
                      <c15:dlblFieldTableCache>
                        <c:ptCount val="1"/>
                      </c15:dlblFieldTableCache>
                    </c15:dlblFTEntry>
                  </c15:dlblFieldTable>
                  <c15:showDataLabelsRange val="0"/>
                </c:ext>
                <c:ext xmlns:c16="http://schemas.microsoft.com/office/drawing/2014/chart" uri="{C3380CC4-5D6E-409C-BE32-E72D297353CC}">
                  <c16:uniqueId val="{0000001F-B3B4-429A-9870-816D3E6FB88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{E1981CE5-C58E-4058-9BDF-98DC81ED1956}</c15:txfldGUID>
                      <c15:f>Diagramm!$K$55</c15:f>
                      <c15:dlblFieldTableCache>
                        <c:ptCount val="1"/>
                      </c15:dlblFieldTableCache>
                    </c15:dlblFTEntry>
                  </c15:dlblFieldTable>
                  <c15:showDataLabelsRange val="0"/>
                </c:ext>
                <c:ext xmlns:c16="http://schemas.microsoft.com/office/drawing/2014/chart" uri="{C3380CC4-5D6E-409C-BE32-E72D297353CC}">
                  <c16:uniqueId val="{00000020-B3B4-429A-9870-816D3E6FB88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{55CC5286-5111-4A15-BD87-88A4BA54CB93}</c15:txfldGUID>
                      <c15:f>Diagramm!$K$56</c15:f>
                      <c15:dlblFieldTableCache>
                        <c:ptCount val="1"/>
                      </c15:dlblFieldTableCache>
                    </c15:dlblFTEntry>
                  </c15:dlblFieldTable>
                  <c15:showDataLabelsRange val="0"/>
                </c:ext>
                <c:ext xmlns:c16="http://schemas.microsoft.com/office/drawing/2014/chart" uri="{C3380CC4-5D6E-409C-BE32-E72D297353CC}">
                  <c16:uniqueId val="{00000021-B3B4-429A-9870-816D3E6FB88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{AF6856DB-01EA-4FF4-BA1C-A96FB749248B}</c15:txfldGUID>
                      <c15:f>Diagramm!$K$57</c15:f>
                      <c15:dlblFieldTableCache>
                        <c:ptCount val="1"/>
                      </c15:dlblFieldTableCache>
                    </c15:dlblFTEntry>
                  </c15:dlblFieldTable>
                  <c15:showDataLabelsRange val="0"/>
                </c:ext>
                <c:ext xmlns:c16="http://schemas.microsoft.com/office/drawing/2014/chart" uri="{C3380CC4-5D6E-409C-BE32-E72D297353CC}">
                  <c16:uniqueId val="{00000022-B3B4-429A-9870-816D3E6FB88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{83F9F05E-2C0F-4032-A67C-7F688B0541C4}</c15:txfldGUID>
                      <c15:f>Diagramm!$K$58</c15:f>
                      <c15:dlblFieldTableCache>
                        <c:ptCount val="1"/>
                      </c15:dlblFieldTableCache>
                    </c15:dlblFTEntry>
                  </c15:dlblFieldTable>
                  <c15:showDataLabelsRange val="0"/>
                </c:ext>
                <c:ext xmlns:c16="http://schemas.microsoft.com/office/drawing/2014/chart" uri="{C3380CC4-5D6E-409C-BE32-E72D297353CC}">
                  <c16:uniqueId val="{00000023-B3B4-429A-9870-816D3E6FB88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{5FDC2600-C7A7-4DFC-87AB-7519C10924A0}</c15:txfldGUID>
                      <c15:f>Diagramm!$K$59</c15:f>
                      <c15:dlblFieldTableCache>
                        <c:ptCount val="1"/>
                      </c15:dlblFieldTableCache>
                    </c15:dlblFTEntry>
                  </c15:dlblFieldTable>
                  <c15:showDataLabelsRange val="0"/>
                </c:ext>
                <c:ext xmlns:c16="http://schemas.microsoft.com/office/drawing/2014/chart" uri="{C3380CC4-5D6E-409C-BE32-E72D297353CC}">
                  <c16:uniqueId val="{00000024-B3B4-429A-9870-816D3E6FB88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{707CCA83-3B45-4FEC-9243-A1041FBA2DD1}</c15:txfldGUID>
                      <c15:f>Diagramm!$K$60</c15:f>
                      <c15:dlblFieldTableCache>
                        <c:ptCount val="1"/>
                      </c15:dlblFieldTableCache>
                    </c15:dlblFTEntry>
                  </c15:dlblFieldTable>
                  <c15:showDataLabelsRange val="0"/>
                </c:ext>
                <c:ext xmlns:c16="http://schemas.microsoft.com/office/drawing/2014/chart" uri="{C3380CC4-5D6E-409C-BE32-E72D297353CC}">
                  <c16:uniqueId val="{00000025-B3B4-429A-9870-816D3E6FB88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{8C18B1D4-39AD-4A18-9801-FCFB87B24FDD}</c15:txfldGUID>
                      <c15:f>Diagramm!$K$61</c15:f>
                      <c15:dlblFieldTableCache>
                        <c:ptCount val="1"/>
                      </c15:dlblFieldTableCache>
                    </c15:dlblFTEntry>
                  </c15:dlblFieldTable>
                  <c15:showDataLabelsRange val="0"/>
                </c:ext>
                <c:ext xmlns:c16="http://schemas.microsoft.com/office/drawing/2014/chart" uri="{C3380CC4-5D6E-409C-BE32-E72D297353CC}">
                  <c16:uniqueId val="{00000026-B3B4-429A-9870-816D3E6FB88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{CE482EFD-E425-4BF9-A921-1FCF4278AC84}</c15:txfldGUID>
                      <c15:f>Diagramm!$K$62</c15:f>
                      <c15:dlblFieldTableCache>
                        <c:ptCount val="1"/>
                      </c15:dlblFieldTableCache>
                    </c15:dlblFTEntry>
                  </c15:dlblFieldTable>
                  <c15:showDataLabelsRange val="0"/>
                </c:ext>
                <c:ext xmlns:c16="http://schemas.microsoft.com/office/drawing/2014/chart" uri="{C3380CC4-5D6E-409C-BE32-E72D297353CC}">
                  <c16:uniqueId val="{00000027-B3B4-429A-9870-816D3E6FB88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{FCE3B64A-2AD6-4F69-BB7B-7D1BAAE75800}</c15:txfldGUID>
                      <c15:f>Diagramm!$K$63</c15:f>
                      <c15:dlblFieldTableCache>
                        <c:ptCount val="1"/>
                      </c15:dlblFieldTableCache>
                    </c15:dlblFTEntry>
                  </c15:dlblFieldTable>
                  <c15:showDataLabelsRange val="0"/>
                </c:ext>
                <c:ext xmlns:c16="http://schemas.microsoft.com/office/drawing/2014/chart" uri="{C3380CC4-5D6E-409C-BE32-E72D297353CC}">
                  <c16:uniqueId val="{00000028-B3B4-429A-9870-816D3E6FB88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{12E2D281-D78F-430B-8C9C-7C9F911E3A2C}</c15:txfldGUID>
                      <c15:f>Diagramm!$K$64</c15:f>
                      <c15:dlblFieldTableCache>
                        <c:ptCount val="1"/>
                      </c15:dlblFieldTableCache>
                    </c15:dlblFTEntry>
                  </c15:dlblFieldTable>
                  <c15:showDataLabelsRange val="0"/>
                </c:ext>
                <c:ext xmlns:c16="http://schemas.microsoft.com/office/drawing/2014/chart" uri="{C3380CC4-5D6E-409C-BE32-E72D297353CC}">
                  <c16:uniqueId val="{00000029-B3B4-429A-9870-816D3E6FB88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{9FAB6BA9-070F-4B0E-96D5-046F9D5F13BC}</c15:txfldGUID>
                      <c15:f>Diagramm!$K$65</c15:f>
                      <c15:dlblFieldTableCache>
                        <c:ptCount val="1"/>
                      </c15:dlblFieldTableCache>
                    </c15:dlblFTEntry>
                  </c15:dlblFieldTable>
                  <c15:showDataLabelsRange val="0"/>
                </c:ext>
                <c:ext xmlns:c16="http://schemas.microsoft.com/office/drawing/2014/chart" uri="{C3380CC4-5D6E-409C-BE32-E72D297353CC}">
                  <c16:uniqueId val="{0000002A-B3B4-429A-9870-816D3E6FB88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{A298539F-928C-4506-8225-2D87EC118E9A}</c15:txfldGUID>
                      <c15:f>Diagramm!$K$66</c15:f>
                      <c15:dlblFieldTableCache>
                        <c:ptCount val="1"/>
                      </c15:dlblFieldTableCache>
                    </c15:dlblFTEntry>
                  </c15:dlblFieldTable>
                  <c15:showDataLabelsRange val="0"/>
                </c:ext>
                <c:ext xmlns:c16="http://schemas.microsoft.com/office/drawing/2014/chart" uri="{C3380CC4-5D6E-409C-BE32-E72D297353CC}">
                  <c16:uniqueId val="{0000002B-B3B4-429A-9870-816D3E6FB88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{47A96184-2280-4B98-BE41-18A8BC40125B}</c15:txfldGUID>
                      <c15:f>Diagramm!$K$67</c15:f>
                      <c15:dlblFieldTableCache>
                        <c:ptCount val="1"/>
                      </c15:dlblFieldTableCache>
                    </c15:dlblFTEntry>
                  </c15:dlblFieldTable>
                  <c15:showDataLabelsRange val="0"/>
                </c:ext>
                <c:ext xmlns:c16="http://schemas.microsoft.com/office/drawing/2014/chart" uri="{C3380CC4-5D6E-409C-BE32-E72D297353CC}">
                  <c16:uniqueId val="{0000002C-B3B4-429A-9870-816D3E6FB88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3B4-429A-9870-816D3E6FB88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{76A29005-8FD8-4609-A589-B7E6152B0152}</c15:txfldGUID>
                      <c15:f>Diagramm!$J$46</c15:f>
                      <c15:dlblFieldTableCache>
                        <c:ptCount val="1"/>
                      </c15:dlblFieldTableCache>
                    </c15:dlblFTEntry>
                  </c15:dlblFieldTable>
                  <c15:showDataLabelsRange val="0"/>
                </c:ext>
                <c:ext xmlns:c16="http://schemas.microsoft.com/office/drawing/2014/chart" uri="{C3380CC4-5D6E-409C-BE32-E72D297353CC}">
                  <c16:uniqueId val="{0000002E-B3B4-429A-9870-816D3E6FB88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{B309D8BB-4C7B-45FF-B0C3-82C381D9C478}</c15:txfldGUID>
                      <c15:f>Diagramm!$J$47</c15:f>
                      <c15:dlblFieldTableCache>
                        <c:ptCount val="1"/>
                      </c15:dlblFieldTableCache>
                    </c15:dlblFTEntry>
                  </c15:dlblFieldTable>
                  <c15:showDataLabelsRange val="0"/>
                </c:ext>
                <c:ext xmlns:c16="http://schemas.microsoft.com/office/drawing/2014/chart" uri="{C3380CC4-5D6E-409C-BE32-E72D297353CC}">
                  <c16:uniqueId val="{0000002F-B3B4-429A-9870-816D3E6FB88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{DF7EADAF-5253-4A3F-8E57-30ED65800E93}</c15:txfldGUID>
                      <c15:f>Diagramm!$J$48</c15:f>
                      <c15:dlblFieldTableCache>
                        <c:ptCount val="1"/>
                      </c15:dlblFieldTableCache>
                    </c15:dlblFTEntry>
                  </c15:dlblFieldTable>
                  <c15:showDataLabelsRange val="0"/>
                </c:ext>
                <c:ext xmlns:c16="http://schemas.microsoft.com/office/drawing/2014/chart" uri="{C3380CC4-5D6E-409C-BE32-E72D297353CC}">
                  <c16:uniqueId val="{00000030-B3B4-429A-9870-816D3E6FB88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{FC5AC095-2A6B-4072-844C-F56848E5BA3F}</c15:txfldGUID>
                      <c15:f>Diagramm!$J$49</c15:f>
                      <c15:dlblFieldTableCache>
                        <c:ptCount val="1"/>
                      </c15:dlblFieldTableCache>
                    </c15:dlblFTEntry>
                  </c15:dlblFieldTable>
                  <c15:showDataLabelsRange val="0"/>
                </c:ext>
                <c:ext xmlns:c16="http://schemas.microsoft.com/office/drawing/2014/chart" uri="{C3380CC4-5D6E-409C-BE32-E72D297353CC}">
                  <c16:uniqueId val="{00000031-B3B4-429A-9870-816D3E6FB88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{B925A870-1804-4AD4-AFA5-5AEB85A81684}</c15:txfldGUID>
                      <c15:f>Diagramm!$J$50</c15:f>
                      <c15:dlblFieldTableCache>
                        <c:ptCount val="1"/>
                      </c15:dlblFieldTableCache>
                    </c15:dlblFTEntry>
                  </c15:dlblFieldTable>
                  <c15:showDataLabelsRange val="0"/>
                </c:ext>
                <c:ext xmlns:c16="http://schemas.microsoft.com/office/drawing/2014/chart" uri="{C3380CC4-5D6E-409C-BE32-E72D297353CC}">
                  <c16:uniqueId val="{00000032-B3B4-429A-9870-816D3E6FB88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{068087C9-291E-48A7-90B3-1D7C8F5217FA}</c15:txfldGUID>
                      <c15:f>Diagramm!$J$51</c15:f>
                      <c15:dlblFieldTableCache>
                        <c:ptCount val="1"/>
                      </c15:dlblFieldTableCache>
                    </c15:dlblFTEntry>
                  </c15:dlblFieldTable>
                  <c15:showDataLabelsRange val="0"/>
                </c:ext>
                <c:ext xmlns:c16="http://schemas.microsoft.com/office/drawing/2014/chart" uri="{C3380CC4-5D6E-409C-BE32-E72D297353CC}">
                  <c16:uniqueId val="{00000033-B3B4-429A-9870-816D3E6FB88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{C7292347-EBCC-4656-847B-F8B9FBD5474A}</c15:txfldGUID>
                      <c15:f>Diagramm!$J$52</c15:f>
                      <c15:dlblFieldTableCache>
                        <c:ptCount val="1"/>
                      </c15:dlblFieldTableCache>
                    </c15:dlblFTEntry>
                  </c15:dlblFieldTable>
                  <c15:showDataLabelsRange val="0"/>
                </c:ext>
                <c:ext xmlns:c16="http://schemas.microsoft.com/office/drawing/2014/chart" uri="{C3380CC4-5D6E-409C-BE32-E72D297353CC}">
                  <c16:uniqueId val="{00000034-B3B4-429A-9870-816D3E6FB88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{03AC0CC3-E801-4585-9122-43A0B9BDA46C}</c15:txfldGUID>
                      <c15:f>Diagramm!$J$53</c15:f>
                      <c15:dlblFieldTableCache>
                        <c:ptCount val="1"/>
                      </c15:dlblFieldTableCache>
                    </c15:dlblFTEntry>
                  </c15:dlblFieldTable>
                  <c15:showDataLabelsRange val="0"/>
                </c:ext>
                <c:ext xmlns:c16="http://schemas.microsoft.com/office/drawing/2014/chart" uri="{C3380CC4-5D6E-409C-BE32-E72D297353CC}">
                  <c16:uniqueId val="{00000035-B3B4-429A-9870-816D3E6FB88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{C0C16E7D-5368-4916-BF81-DF897155ED5D}</c15:txfldGUID>
                      <c15:f>Diagramm!$J$54</c15:f>
                      <c15:dlblFieldTableCache>
                        <c:ptCount val="1"/>
                      </c15:dlblFieldTableCache>
                    </c15:dlblFTEntry>
                  </c15:dlblFieldTable>
                  <c15:showDataLabelsRange val="0"/>
                </c:ext>
                <c:ext xmlns:c16="http://schemas.microsoft.com/office/drawing/2014/chart" uri="{C3380CC4-5D6E-409C-BE32-E72D297353CC}">
                  <c16:uniqueId val="{00000036-B3B4-429A-9870-816D3E6FB88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{E4A3384C-4946-4D03-AF30-7D1F51C954C7}</c15:txfldGUID>
                      <c15:f>Diagramm!$J$55</c15:f>
                      <c15:dlblFieldTableCache>
                        <c:ptCount val="1"/>
                      </c15:dlblFieldTableCache>
                    </c15:dlblFTEntry>
                  </c15:dlblFieldTable>
                  <c15:showDataLabelsRange val="0"/>
                </c:ext>
                <c:ext xmlns:c16="http://schemas.microsoft.com/office/drawing/2014/chart" uri="{C3380CC4-5D6E-409C-BE32-E72D297353CC}">
                  <c16:uniqueId val="{00000037-B3B4-429A-9870-816D3E6FB88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{1AA91DB7-F845-4E45-81A5-4069915C80E9}</c15:txfldGUID>
                      <c15:f>Diagramm!$J$56</c15:f>
                      <c15:dlblFieldTableCache>
                        <c:ptCount val="1"/>
                      </c15:dlblFieldTableCache>
                    </c15:dlblFTEntry>
                  </c15:dlblFieldTable>
                  <c15:showDataLabelsRange val="0"/>
                </c:ext>
                <c:ext xmlns:c16="http://schemas.microsoft.com/office/drawing/2014/chart" uri="{C3380CC4-5D6E-409C-BE32-E72D297353CC}">
                  <c16:uniqueId val="{00000038-B3B4-429A-9870-816D3E6FB88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{C5EA2DF5-33EB-4559-BE17-521AAEC274B7}</c15:txfldGUID>
                      <c15:f>Diagramm!$J$57</c15:f>
                      <c15:dlblFieldTableCache>
                        <c:ptCount val="1"/>
                      </c15:dlblFieldTableCache>
                    </c15:dlblFTEntry>
                  </c15:dlblFieldTable>
                  <c15:showDataLabelsRange val="0"/>
                </c:ext>
                <c:ext xmlns:c16="http://schemas.microsoft.com/office/drawing/2014/chart" uri="{C3380CC4-5D6E-409C-BE32-E72D297353CC}">
                  <c16:uniqueId val="{00000039-B3B4-429A-9870-816D3E6FB88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{65EA3DE3-076C-40A8-A2DC-629A3D4F1CC9}</c15:txfldGUID>
                      <c15:f>Diagramm!$J$58</c15:f>
                      <c15:dlblFieldTableCache>
                        <c:ptCount val="1"/>
                      </c15:dlblFieldTableCache>
                    </c15:dlblFTEntry>
                  </c15:dlblFieldTable>
                  <c15:showDataLabelsRange val="0"/>
                </c:ext>
                <c:ext xmlns:c16="http://schemas.microsoft.com/office/drawing/2014/chart" uri="{C3380CC4-5D6E-409C-BE32-E72D297353CC}">
                  <c16:uniqueId val="{0000003A-B3B4-429A-9870-816D3E6FB88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{182ADD2D-7030-4CBC-AC20-26EF642DA16E}</c15:txfldGUID>
                      <c15:f>Diagramm!$J$59</c15:f>
                      <c15:dlblFieldTableCache>
                        <c:ptCount val="1"/>
                      </c15:dlblFieldTableCache>
                    </c15:dlblFTEntry>
                  </c15:dlblFieldTable>
                  <c15:showDataLabelsRange val="0"/>
                </c:ext>
                <c:ext xmlns:c16="http://schemas.microsoft.com/office/drawing/2014/chart" uri="{C3380CC4-5D6E-409C-BE32-E72D297353CC}">
                  <c16:uniqueId val="{0000003B-B3B4-429A-9870-816D3E6FB88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{53A2D97C-0C1C-4C8B-BEF1-71A02784D8BA}</c15:txfldGUID>
                      <c15:f>Diagramm!$J$60</c15:f>
                      <c15:dlblFieldTableCache>
                        <c:ptCount val="1"/>
                      </c15:dlblFieldTableCache>
                    </c15:dlblFTEntry>
                  </c15:dlblFieldTable>
                  <c15:showDataLabelsRange val="0"/>
                </c:ext>
                <c:ext xmlns:c16="http://schemas.microsoft.com/office/drawing/2014/chart" uri="{C3380CC4-5D6E-409C-BE32-E72D297353CC}">
                  <c16:uniqueId val="{0000003C-B3B4-429A-9870-816D3E6FB88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{05045593-F0A3-4643-8DBF-7AE5B4B1C19E}</c15:txfldGUID>
                      <c15:f>Diagramm!$J$61</c15:f>
                      <c15:dlblFieldTableCache>
                        <c:ptCount val="1"/>
                      </c15:dlblFieldTableCache>
                    </c15:dlblFTEntry>
                  </c15:dlblFieldTable>
                  <c15:showDataLabelsRange val="0"/>
                </c:ext>
                <c:ext xmlns:c16="http://schemas.microsoft.com/office/drawing/2014/chart" uri="{C3380CC4-5D6E-409C-BE32-E72D297353CC}">
                  <c16:uniqueId val="{0000003D-B3B4-429A-9870-816D3E6FB88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{353052D0-E4F1-4BFE-A443-75D99EEBC6ED}</c15:txfldGUID>
                      <c15:f>Diagramm!$J$62</c15:f>
                      <c15:dlblFieldTableCache>
                        <c:ptCount val="1"/>
                      </c15:dlblFieldTableCache>
                    </c15:dlblFTEntry>
                  </c15:dlblFieldTable>
                  <c15:showDataLabelsRange val="0"/>
                </c:ext>
                <c:ext xmlns:c16="http://schemas.microsoft.com/office/drawing/2014/chart" uri="{C3380CC4-5D6E-409C-BE32-E72D297353CC}">
                  <c16:uniqueId val="{0000003E-B3B4-429A-9870-816D3E6FB88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{09F3FF48-434D-43AC-9CB1-CC58573F2BD9}</c15:txfldGUID>
                      <c15:f>Diagramm!$J$63</c15:f>
                      <c15:dlblFieldTableCache>
                        <c:ptCount val="1"/>
                      </c15:dlblFieldTableCache>
                    </c15:dlblFTEntry>
                  </c15:dlblFieldTable>
                  <c15:showDataLabelsRange val="0"/>
                </c:ext>
                <c:ext xmlns:c16="http://schemas.microsoft.com/office/drawing/2014/chart" uri="{C3380CC4-5D6E-409C-BE32-E72D297353CC}">
                  <c16:uniqueId val="{0000003F-B3B4-429A-9870-816D3E6FB88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{BE29B9E8-2684-4FA1-AAC5-BFD4FD70FCAE}</c15:txfldGUID>
                      <c15:f>Diagramm!$J$64</c15:f>
                      <c15:dlblFieldTableCache>
                        <c:ptCount val="1"/>
                      </c15:dlblFieldTableCache>
                    </c15:dlblFTEntry>
                  </c15:dlblFieldTable>
                  <c15:showDataLabelsRange val="0"/>
                </c:ext>
                <c:ext xmlns:c16="http://schemas.microsoft.com/office/drawing/2014/chart" uri="{C3380CC4-5D6E-409C-BE32-E72D297353CC}">
                  <c16:uniqueId val="{00000040-B3B4-429A-9870-816D3E6FB88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{9BAAF68C-2FC3-48B3-BFED-D3C295EE3956}</c15:txfldGUID>
                      <c15:f>Diagramm!$J$65</c15:f>
                      <c15:dlblFieldTableCache>
                        <c:ptCount val="1"/>
                      </c15:dlblFieldTableCache>
                    </c15:dlblFTEntry>
                  </c15:dlblFieldTable>
                  <c15:showDataLabelsRange val="0"/>
                </c:ext>
                <c:ext xmlns:c16="http://schemas.microsoft.com/office/drawing/2014/chart" uri="{C3380CC4-5D6E-409C-BE32-E72D297353CC}">
                  <c16:uniqueId val="{00000041-B3B4-429A-9870-816D3E6FB88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{B7910E6E-A39D-4DB5-91A5-8E6EBF5ABBC1}</c15:txfldGUID>
                      <c15:f>Diagramm!$J$66</c15:f>
                      <c15:dlblFieldTableCache>
                        <c:ptCount val="1"/>
                      </c15:dlblFieldTableCache>
                    </c15:dlblFTEntry>
                  </c15:dlblFieldTable>
                  <c15:showDataLabelsRange val="0"/>
                </c:ext>
                <c:ext xmlns:c16="http://schemas.microsoft.com/office/drawing/2014/chart" uri="{C3380CC4-5D6E-409C-BE32-E72D297353CC}">
                  <c16:uniqueId val="{00000042-B3B4-429A-9870-816D3E6FB88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{534247F7-E737-426B-8E89-1CC474FAD0F1}</c15:txfldGUID>
                      <c15:f>Diagramm!$J$67</c15:f>
                      <c15:dlblFieldTableCache>
                        <c:ptCount val="1"/>
                      </c15:dlblFieldTableCache>
                    </c15:dlblFTEntry>
                  </c15:dlblFieldTable>
                  <c15:showDataLabelsRange val="0"/>
                </c:ext>
                <c:ext xmlns:c16="http://schemas.microsoft.com/office/drawing/2014/chart" uri="{C3380CC4-5D6E-409C-BE32-E72D297353CC}">
                  <c16:uniqueId val="{00000043-B3B4-429A-9870-816D3E6FB8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3B4-429A-9870-816D3E6FB88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72-4CCB-B0E3-68017420D1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72-4CCB-B0E3-68017420D1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72-4CCB-B0E3-68017420D1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72-4CCB-B0E3-68017420D1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72-4CCB-B0E3-68017420D1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72-4CCB-B0E3-68017420D1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72-4CCB-B0E3-68017420D1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72-4CCB-B0E3-68017420D1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72-4CCB-B0E3-68017420D1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72-4CCB-B0E3-68017420D1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72-4CCB-B0E3-68017420D1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72-4CCB-B0E3-68017420D1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72-4CCB-B0E3-68017420D1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72-4CCB-B0E3-68017420D1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872-4CCB-B0E3-68017420D1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872-4CCB-B0E3-68017420D1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872-4CCB-B0E3-68017420D1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872-4CCB-B0E3-68017420D1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872-4CCB-B0E3-68017420D1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872-4CCB-B0E3-68017420D1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872-4CCB-B0E3-68017420D1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872-4CCB-B0E3-68017420D1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872-4CCB-B0E3-68017420D15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872-4CCB-B0E3-68017420D1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872-4CCB-B0E3-68017420D1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872-4CCB-B0E3-68017420D1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872-4CCB-B0E3-68017420D1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872-4CCB-B0E3-68017420D1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872-4CCB-B0E3-68017420D1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872-4CCB-B0E3-68017420D1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872-4CCB-B0E3-68017420D1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872-4CCB-B0E3-68017420D1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872-4CCB-B0E3-68017420D1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872-4CCB-B0E3-68017420D1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872-4CCB-B0E3-68017420D1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872-4CCB-B0E3-68017420D1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872-4CCB-B0E3-68017420D1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872-4CCB-B0E3-68017420D1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872-4CCB-B0E3-68017420D1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872-4CCB-B0E3-68017420D1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872-4CCB-B0E3-68017420D1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872-4CCB-B0E3-68017420D1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872-4CCB-B0E3-68017420D1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872-4CCB-B0E3-68017420D1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872-4CCB-B0E3-68017420D15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872-4CCB-B0E3-68017420D15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872-4CCB-B0E3-68017420D15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872-4CCB-B0E3-68017420D15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872-4CCB-B0E3-68017420D15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872-4CCB-B0E3-68017420D15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872-4CCB-B0E3-68017420D15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872-4CCB-B0E3-68017420D15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872-4CCB-B0E3-68017420D15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872-4CCB-B0E3-68017420D15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872-4CCB-B0E3-68017420D15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872-4CCB-B0E3-68017420D15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872-4CCB-B0E3-68017420D15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872-4CCB-B0E3-68017420D15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872-4CCB-B0E3-68017420D15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872-4CCB-B0E3-68017420D15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872-4CCB-B0E3-68017420D15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872-4CCB-B0E3-68017420D15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872-4CCB-B0E3-68017420D15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872-4CCB-B0E3-68017420D15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872-4CCB-B0E3-68017420D15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872-4CCB-B0E3-68017420D15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872-4CCB-B0E3-68017420D15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872-4CCB-B0E3-68017420D1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872-4CCB-B0E3-68017420D15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100.7427837040761</c:v>
                </c:pt>
                <c:pt idx="2">
                  <c:v>102.33456422529925</c:v>
                </c:pt>
                <c:pt idx="3">
                  <c:v>100.87165561460219</c:v>
                </c:pt>
                <c:pt idx="4">
                  <c:v>101.51778538578372</c:v>
                </c:pt>
                <c:pt idx="5">
                  <c:v>102.58381099730573</c:v>
                </c:pt>
                <c:pt idx="6">
                  <c:v>104.34553249944238</c:v>
                </c:pt>
                <c:pt idx="7">
                  <c:v>103.80880223472391</c:v>
                </c:pt>
                <c:pt idx="8">
                  <c:v>104.07256479885008</c:v>
                </c:pt>
                <c:pt idx="9">
                  <c:v>104.68824681095128</c:v>
                </c:pt>
                <c:pt idx="10">
                  <c:v>106.71266874608338</c:v>
                </c:pt>
                <c:pt idx="11">
                  <c:v>106.33171771386895</c:v>
                </c:pt>
                <c:pt idx="12">
                  <c:v>106.73391136869759</c:v>
                </c:pt>
                <c:pt idx="13">
                  <c:v>108.22195708282145</c:v>
                </c:pt>
                <c:pt idx="14">
                  <c:v>109.2954176122584</c:v>
                </c:pt>
                <c:pt idx="15">
                  <c:v>109.15946482752761</c:v>
                </c:pt>
                <c:pt idx="16">
                  <c:v>109.28939886918438</c:v>
                </c:pt>
                <c:pt idx="17">
                  <c:v>110.21805552113464</c:v>
                </c:pt>
                <c:pt idx="18">
                  <c:v>111.70503910412779</c:v>
                </c:pt>
                <c:pt idx="19">
                  <c:v>111.03554244807063</c:v>
                </c:pt>
                <c:pt idx="20">
                  <c:v>110.93216168468159</c:v>
                </c:pt>
                <c:pt idx="21">
                  <c:v>111.39914533848349</c:v>
                </c:pt>
                <c:pt idx="22">
                  <c:v>112.83727088946401</c:v>
                </c:pt>
                <c:pt idx="23">
                  <c:v>111.70999571607109</c:v>
                </c:pt>
                <c:pt idx="24">
                  <c:v>111.20052681704082</c:v>
                </c:pt>
              </c:numCache>
            </c:numRef>
          </c:val>
          <c:smooth val="0"/>
          <c:extLst>
            <c:ext xmlns:c16="http://schemas.microsoft.com/office/drawing/2014/chart" uri="{C3380CC4-5D6E-409C-BE32-E72D297353CC}">
              <c16:uniqueId val="{00000000-8ED7-495D-B52E-77A3F6C864B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101.39241069442591</c:v>
                </c:pt>
                <c:pt idx="2">
                  <c:v>103.79465278704569</c:v>
                </c:pt>
                <c:pt idx="3">
                  <c:v>102.97166244050003</c:v>
                </c:pt>
                <c:pt idx="4">
                  <c:v>102.05970016459807</c:v>
                </c:pt>
                <c:pt idx="5">
                  <c:v>104.13719471506739</c:v>
                </c:pt>
                <c:pt idx="6">
                  <c:v>106.97095066506517</c:v>
                </c:pt>
                <c:pt idx="7">
                  <c:v>106.55723119355842</c:v>
                </c:pt>
                <c:pt idx="8">
                  <c:v>106.43267049245964</c:v>
                </c:pt>
                <c:pt idx="9">
                  <c:v>108.47012767471863</c:v>
                </c:pt>
                <c:pt idx="10">
                  <c:v>111.29498643178077</c:v>
                </c:pt>
                <c:pt idx="11">
                  <c:v>111.91334134080697</c:v>
                </c:pt>
                <c:pt idx="12">
                  <c:v>110.83678099559589</c:v>
                </c:pt>
                <c:pt idx="13">
                  <c:v>113.91965834779127</c:v>
                </c:pt>
                <c:pt idx="14">
                  <c:v>115.89483517950087</c:v>
                </c:pt>
                <c:pt idx="15">
                  <c:v>117.16713376929579</c:v>
                </c:pt>
                <c:pt idx="16">
                  <c:v>116.51319008852707</c:v>
                </c:pt>
                <c:pt idx="17">
                  <c:v>118.8709462164687</c:v>
                </c:pt>
                <c:pt idx="18">
                  <c:v>120.82832866230704</c:v>
                </c:pt>
                <c:pt idx="19">
                  <c:v>121.48227234307576</c:v>
                </c:pt>
                <c:pt idx="20">
                  <c:v>120.9084033987277</c:v>
                </c:pt>
                <c:pt idx="21">
                  <c:v>122.29191690021798</c:v>
                </c:pt>
                <c:pt idx="22">
                  <c:v>124.21815917078163</c:v>
                </c:pt>
                <c:pt idx="23">
                  <c:v>124.41834601183326</c:v>
                </c:pt>
                <c:pt idx="24">
                  <c:v>120.33453445437965</c:v>
                </c:pt>
              </c:numCache>
            </c:numRef>
          </c:val>
          <c:smooth val="0"/>
          <c:extLst>
            <c:ext xmlns:c16="http://schemas.microsoft.com/office/drawing/2014/chart" uri="{C3380CC4-5D6E-409C-BE32-E72D297353CC}">
              <c16:uniqueId val="{00000001-8ED7-495D-B52E-77A3F6C864B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100.59353254195662</c:v>
                </c:pt>
                <c:pt idx="2">
                  <c:v>99.79533360622186</c:v>
                </c:pt>
                <c:pt idx="3">
                  <c:v>101.56131220396468</c:v>
                </c:pt>
                <c:pt idx="4">
                  <c:v>97.86854569908192</c:v>
                </c:pt>
                <c:pt idx="5">
                  <c:v>98.348049821647848</c:v>
                </c:pt>
                <c:pt idx="6">
                  <c:v>96.745804338927542</c:v>
                </c:pt>
                <c:pt idx="7">
                  <c:v>99.02929653236653</c:v>
                </c:pt>
                <c:pt idx="8">
                  <c:v>97.587860359043333</c:v>
                </c:pt>
                <c:pt idx="9">
                  <c:v>98.342202210397062</c:v>
                </c:pt>
                <c:pt idx="10">
                  <c:v>95.988538681948427</c:v>
                </c:pt>
                <c:pt idx="11">
                  <c:v>97.742822057189642</c:v>
                </c:pt>
                <c:pt idx="12">
                  <c:v>95.403777556868022</c:v>
                </c:pt>
                <c:pt idx="13">
                  <c:v>95.219577802467697</c:v>
                </c:pt>
                <c:pt idx="14">
                  <c:v>93.023799777790771</c:v>
                </c:pt>
                <c:pt idx="15">
                  <c:v>94.798549792409801</c:v>
                </c:pt>
                <c:pt idx="16">
                  <c:v>92.860066662768261</c:v>
                </c:pt>
                <c:pt idx="17">
                  <c:v>92.786971522133214</c:v>
                </c:pt>
                <c:pt idx="18">
                  <c:v>90.497631717443426</c:v>
                </c:pt>
                <c:pt idx="19">
                  <c:v>91.611601660721604</c:v>
                </c:pt>
                <c:pt idx="20">
                  <c:v>90.515174551195827</c:v>
                </c:pt>
                <c:pt idx="21">
                  <c:v>90.681831471843751</c:v>
                </c:pt>
                <c:pt idx="22">
                  <c:v>88.217063329629838</c:v>
                </c:pt>
                <c:pt idx="23">
                  <c:v>89.909946786737621</c:v>
                </c:pt>
                <c:pt idx="24">
                  <c:v>86.851646102567102</c:v>
                </c:pt>
              </c:numCache>
            </c:numRef>
          </c:val>
          <c:smooth val="0"/>
          <c:extLst>
            <c:ext xmlns:c16="http://schemas.microsoft.com/office/drawing/2014/chart" uri="{C3380CC4-5D6E-409C-BE32-E72D297353CC}">
              <c16:uniqueId val="{00000002-8ED7-495D-B52E-77A3F6C864B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ED7-495D-B52E-77A3F6C864B1}"/>
                </c:ext>
              </c:extLst>
            </c:dLbl>
            <c:dLbl>
              <c:idx val="1"/>
              <c:delete val="1"/>
              <c:extLst>
                <c:ext xmlns:c15="http://schemas.microsoft.com/office/drawing/2012/chart" uri="{CE6537A1-D6FC-4f65-9D91-7224C49458BB}"/>
                <c:ext xmlns:c16="http://schemas.microsoft.com/office/drawing/2014/chart" uri="{C3380CC4-5D6E-409C-BE32-E72D297353CC}">
                  <c16:uniqueId val="{00000004-8ED7-495D-B52E-77A3F6C864B1}"/>
                </c:ext>
              </c:extLst>
            </c:dLbl>
            <c:dLbl>
              <c:idx val="2"/>
              <c:delete val="1"/>
              <c:extLst>
                <c:ext xmlns:c15="http://schemas.microsoft.com/office/drawing/2012/chart" uri="{CE6537A1-D6FC-4f65-9D91-7224C49458BB}"/>
                <c:ext xmlns:c16="http://schemas.microsoft.com/office/drawing/2014/chart" uri="{C3380CC4-5D6E-409C-BE32-E72D297353CC}">
                  <c16:uniqueId val="{00000005-8ED7-495D-B52E-77A3F6C864B1}"/>
                </c:ext>
              </c:extLst>
            </c:dLbl>
            <c:dLbl>
              <c:idx val="3"/>
              <c:delete val="1"/>
              <c:extLst>
                <c:ext xmlns:c15="http://schemas.microsoft.com/office/drawing/2012/chart" uri="{CE6537A1-D6FC-4f65-9D91-7224C49458BB}"/>
                <c:ext xmlns:c16="http://schemas.microsoft.com/office/drawing/2014/chart" uri="{C3380CC4-5D6E-409C-BE32-E72D297353CC}">
                  <c16:uniqueId val="{00000006-8ED7-495D-B52E-77A3F6C864B1}"/>
                </c:ext>
              </c:extLst>
            </c:dLbl>
            <c:dLbl>
              <c:idx val="4"/>
              <c:delete val="1"/>
              <c:extLst>
                <c:ext xmlns:c15="http://schemas.microsoft.com/office/drawing/2012/chart" uri="{CE6537A1-D6FC-4f65-9D91-7224C49458BB}"/>
                <c:ext xmlns:c16="http://schemas.microsoft.com/office/drawing/2014/chart" uri="{C3380CC4-5D6E-409C-BE32-E72D297353CC}">
                  <c16:uniqueId val="{00000007-8ED7-495D-B52E-77A3F6C864B1}"/>
                </c:ext>
              </c:extLst>
            </c:dLbl>
            <c:dLbl>
              <c:idx val="5"/>
              <c:delete val="1"/>
              <c:extLst>
                <c:ext xmlns:c15="http://schemas.microsoft.com/office/drawing/2012/chart" uri="{CE6537A1-D6FC-4f65-9D91-7224C49458BB}"/>
                <c:ext xmlns:c16="http://schemas.microsoft.com/office/drawing/2014/chart" uri="{C3380CC4-5D6E-409C-BE32-E72D297353CC}">
                  <c16:uniqueId val="{00000008-8ED7-495D-B52E-77A3F6C864B1}"/>
                </c:ext>
              </c:extLst>
            </c:dLbl>
            <c:dLbl>
              <c:idx val="6"/>
              <c:delete val="1"/>
              <c:extLst>
                <c:ext xmlns:c15="http://schemas.microsoft.com/office/drawing/2012/chart" uri="{CE6537A1-D6FC-4f65-9D91-7224C49458BB}"/>
                <c:ext xmlns:c16="http://schemas.microsoft.com/office/drawing/2014/chart" uri="{C3380CC4-5D6E-409C-BE32-E72D297353CC}">
                  <c16:uniqueId val="{00000009-8ED7-495D-B52E-77A3F6C864B1}"/>
                </c:ext>
              </c:extLst>
            </c:dLbl>
            <c:dLbl>
              <c:idx val="7"/>
              <c:delete val="1"/>
              <c:extLst>
                <c:ext xmlns:c15="http://schemas.microsoft.com/office/drawing/2012/chart" uri="{CE6537A1-D6FC-4f65-9D91-7224C49458BB}"/>
                <c:ext xmlns:c16="http://schemas.microsoft.com/office/drawing/2014/chart" uri="{C3380CC4-5D6E-409C-BE32-E72D297353CC}">
                  <c16:uniqueId val="{0000000A-8ED7-495D-B52E-77A3F6C864B1}"/>
                </c:ext>
              </c:extLst>
            </c:dLbl>
            <c:dLbl>
              <c:idx val="8"/>
              <c:delete val="1"/>
              <c:extLst>
                <c:ext xmlns:c15="http://schemas.microsoft.com/office/drawing/2012/chart" uri="{CE6537A1-D6FC-4f65-9D91-7224C49458BB}"/>
                <c:ext xmlns:c16="http://schemas.microsoft.com/office/drawing/2014/chart" uri="{C3380CC4-5D6E-409C-BE32-E72D297353CC}">
                  <c16:uniqueId val="{0000000B-8ED7-495D-B52E-77A3F6C864B1}"/>
                </c:ext>
              </c:extLst>
            </c:dLbl>
            <c:dLbl>
              <c:idx val="9"/>
              <c:delete val="1"/>
              <c:extLst>
                <c:ext xmlns:c15="http://schemas.microsoft.com/office/drawing/2012/chart" uri="{CE6537A1-D6FC-4f65-9D91-7224C49458BB}"/>
                <c:ext xmlns:c16="http://schemas.microsoft.com/office/drawing/2014/chart" uri="{C3380CC4-5D6E-409C-BE32-E72D297353CC}">
                  <c16:uniqueId val="{0000000C-8ED7-495D-B52E-77A3F6C864B1}"/>
                </c:ext>
              </c:extLst>
            </c:dLbl>
            <c:dLbl>
              <c:idx val="10"/>
              <c:delete val="1"/>
              <c:extLst>
                <c:ext xmlns:c15="http://schemas.microsoft.com/office/drawing/2012/chart" uri="{CE6537A1-D6FC-4f65-9D91-7224C49458BB}"/>
                <c:ext xmlns:c16="http://schemas.microsoft.com/office/drawing/2014/chart" uri="{C3380CC4-5D6E-409C-BE32-E72D297353CC}">
                  <c16:uniqueId val="{0000000D-8ED7-495D-B52E-77A3F6C864B1}"/>
                </c:ext>
              </c:extLst>
            </c:dLbl>
            <c:dLbl>
              <c:idx val="11"/>
              <c:delete val="1"/>
              <c:extLst>
                <c:ext xmlns:c15="http://schemas.microsoft.com/office/drawing/2012/chart" uri="{CE6537A1-D6FC-4f65-9D91-7224C49458BB}"/>
                <c:ext xmlns:c16="http://schemas.microsoft.com/office/drawing/2014/chart" uri="{C3380CC4-5D6E-409C-BE32-E72D297353CC}">
                  <c16:uniqueId val="{0000000E-8ED7-495D-B52E-77A3F6C864B1}"/>
                </c:ext>
              </c:extLst>
            </c:dLbl>
            <c:dLbl>
              <c:idx val="12"/>
              <c:delete val="1"/>
              <c:extLst>
                <c:ext xmlns:c15="http://schemas.microsoft.com/office/drawing/2012/chart" uri="{CE6537A1-D6FC-4f65-9D91-7224C49458BB}"/>
                <c:ext xmlns:c16="http://schemas.microsoft.com/office/drawing/2014/chart" uri="{C3380CC4-5D6E-409C-BE32-E72D297353CC}">
                  <c16:uniqueId val="{0000000F-8ED7-495D-B52E-77A3F6C864B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ED7-495D-B52E-77A3F6C864B1}"/>
                </c:ext>
              </c:extLst>
            </c:dLbl>
            <c:dLbl>
              <c:idx val="14"/>
              <c:delete val="1"/>
              <c:extLst>
                <c:ext xmlns:c15="http://schemas.microsoft.com/office/drawing/2012/chart" uri="{CE6537A1-D6FC-4f65-9D91-7224C49458BB}"/>
                <c:ext xmlns:c16="http://schemas.microsoft.com/office/drawing/2014/chart" uri="{C3380CC4-5D6E-409C-BE32-E72D297353CC}">
                  <c16:uniqueId val="{00000011-8ED7-495D-B52E-77A3F6C864B1}"/>
                </c:ext>
              </c:extLst>
            </c:dLbl>
            <c:dLbl>
              <c:idx val="15"/>
              <c:delete val="1"/>
              <c:extLst>
                <c:ext xmlns:c15="http://schemas.microsoft.com/office/drawing/2012/chart" uri="{CE6537A1-D6FC-4f65-9D91-7224C49458BB}"/>
                <c:ext xmlns:c16="http://schemas.microsoft.com/office/drawing/2014/chart" uri="{C3380CC4-5D6E-409C-BE32-E72D297353CC}">
                  <c16:uniqueId val="{00000012-8ED7-495D-B52E-77A3F6C864B1}"/>
                </c:ext>
              </c:extLst>
            </c:dLbl>
            <c:dLbl>
              <c:idx val="16"/>
              <c:delete val="1"/>
              <c:extLst>
                <c:ext xmlns:c15="http://schemas.microsoft.com/office/drawing/2012/chart" uri="{CE6537A1-D6FC-4f65-9D91-7224C49458BB}"/>
                <c:ext xmlns:c16="http://schemas.microsoft.com/office/drawing/2014/chart" uri="{C3380CC4-5D6E-409C-BE32-E72D297353CC}">
                  <c16:uniqueId val="{00000013-8ED7-495D-B52E-77A3F6C864B1}"/>
                </c:ext>
              </c:extLst>
            </c:dLbl>
            <c:dLbl>
              <c:idx val="17"/>
              <c:delete val="1"/>
              <c:extLst>
                <c:ext xmlns:c15="http://schemas.microsoft.com/office/drawing/2012/chart" uri="{CE6537A1-D6FC-4f65-9D91-7224C49458BB}"/>
                <c:ext xmlns:c16="http://schemas.microsoft.com/office/drawing/2014/chart" uri="{C3380CC4-5D6E-409C-BE32-E72D297353CC}">
                  <c16:uniqueId val="{00000014-8ED7-495D-B52E-77A3F6C864B1}"/>
                </c:ext>
              </c:extLst>
            </c:dLbl>
            <c:dLbl>
              <c:idx val="18"/>
              <c:delete val="1"/>
              <c:extLst>
                <c:ext xmlns:c15="http://schemas.microsoft.com/office/drawing/2012/chart" uri="{CE6537A1-D6FC-4f65-9D91-7224C49458BB}"/>
                <c:ext xmlns:c16="http://schemas.microsoft.com/office/drawing/2014/chart" uri="{C3380CC4-5D6E-409C-BE32-E72D297353CC}">
                  <c16:uniqueId val="{00000015-8ED7-495D-B52E-77A3F6C864B1}"/>
                </c:ext>
              </c:extLst>
            </c:dLbl>
            <c:dLbl>
              <c:idx val="19"/>
              <c:delete val="1"/>
              <c:extLst>
                <c:ext xmlns:c15="http://schemas.microsoft.com/office/drawing/2012/chart" uri="{CE6537A1-D6FC-4f65-9D91-7224C49458BB}"/>
                <c:ext xmlns:c16="http://schemas.microsoft.com/office/drawing/2014/chart" uri="{C3380CC4-5D6E-409C-BE32-E72D297353CC}">
                  <c16:uniqueId val="{00000016-8ED7-495D-B52E-77A3F6C864B1}"/>
                </c:ext>
              </c:extLst>
            </c:dLbl>
            <c:dLbl>
              <c:idx val="20"/>
              <c:delete val="1"/>
              <c:extLst>
                <c:ext xmlns:c15="http://schemas.microsoft.com/office/drawing/2012/chart" uri="{CE6537A1-D6FC-4f65-9D91-7224C49458BB}"/>
                <c:ext xmlns:c16="http://schemas.microsoft.com/office/drawing/2014/chart" uri="{C3380CC4-5D6E-409C-BE32-E72D297353CC}">
                  <c16:uniqueId val="{00000017-8ED7-495D-B52E-77A3F6C864B1}"/>
                </c:ext>
              </c:extLst>
            </c:dLbl>
            <c:dLbl>
              <c:idx val="21"/>
              <c:delete val="1"/>
              <c:extLst>
                <c:ext xmlns:c15="http://schemas.microsoft.com/office/drawing/2012/chart" uri="{CE6537A1-D6FC-4f65-9D91-7224C49458BB}"/>
                <c:ext xmlns:c16="http://schemas.microsoft.com/office/drawing/2014/chart" uri="{C3380CC4-5D6E-409C-BE32-E72D297353CC}">
                  <c16:uniqueId val="{00000018-8ED7-495D-B52E-77A3F6C864B1}"/>
                </c:ext>
              </c:extLst>
            </c:dLbl>
            <c:dLbl>
              <c:idx val="22"/>
              <c:delete val="1"/>
              <c:extLst>
                <c:ext xmlns:c15="http://schemas.microsoft.com/office/drawing/2012/chart" uri="{CE6537A1-D6FC-4f65-9D91-7224C49458BB}"/>
                <c:ext xmlns:c16="http://schemas.microsoft.com/office/drawing/2014/chart" uri="{C3380CC4-5D6E-409C-BE32-E72D297353CC}">
                  <c16:uniqueId val="{00000019-8ED7-495D-B52E-77A3F6C864B1}"/>
                </c:ext>
              </c:extLst>
            </c:dLbl>
            <c:dLbl>
              <c:idx val="23"/>
              <c:delete val="1"/>
              <c:extLst>
                <c:ext xmlns:c15="http://schemas.microsoft.com/office/drawing/2012/chart" uri="{CE6537A1-D6FC-4f65-9D91-7224C49458BB}"/>
                <c:ext xmlns:c16="http://schemas.microsoft.com/office/drawing/2014/chart" uri="{C3380CC4-5D6E-409C-BE32-E72D297353CC}">
                  <c16:uniqueId val="{0000001A-8ED7-495D-B52E-77A3F6C864B1}"/>
                </c:ext>
              </c:extLst>
            </c:dLbl>
            <c:dLbl>
              <c:idx val="24"/>
              <c:delete val="1"/>
              <c:extLst>
                <c:ext xmlns:c15="http://schemas.microsoft.com/office/drawing/2012/chart" uri="{CE6537A1-D6FC-4f65-9D91-7224C49458BB}"/>
                <c:ext xmlns:c16="http://schemas.microsoft.com/office/drawing/2014/chart" uri="{C3380CC4-5D6E-409C-BE32-E72D297353CC}">
                  <c16:uniqueId val="{0000001B-8ED7-495D-B52E-77A3F6C864B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ED7-495D-B52E-77A3F6C864B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Nürnberg, Stadt (09564)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314087</v>
      </c>
      <c r="F11" s="238">
        <v>315526</v>
      </c>
      <c r="G11" s="238">
        <v>318710</v>
      </c>
      <c r="H11" s="238">
        <v>314648</v>
      </c>
      <c r="I11" s="265">
        <v>313329</v>
      </c>
      <c r="J11" s="263">
        <v>758</v>
      </c>
      <c r="K11" s="266">
        <v>0.24191823929479875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14.473378395158029</v>
      </c>
      <c r="E13" s="115">
        <v>45459</v>
      </c>
      <c r="F13" s="114">
        <v>45800</v>
      </c>
      <c r="G13" s="114">
        <v>47472</v>
      </c>
      <c r="H13" s="114">
        <v>47453</v>
      </c>
      <c r="I13" s="140">
        <v>46372</v>
      </c>
      <c r="J13" s="115">
        <v>-913</v>
      </c>
      <c r="K13" s="116">
        <v>-1.9688605192788753</v>
      </c>
    </row>
    <row r="14" spans="1:255" ht="14.1" customHeight="1" x14ac:dyDescent="0.2">
      <c r="A14" s="306" t="s">
        <v>230</v>
      </c>
      <c r="B14" s="307"/>
      <c r="C14" s="308"/>
      <c r="D14" s="113">
        <v>52.776141642283825</v>
      </c>
      <c r="E14" s="115">
        <v>165763</v>
      </c>
      <c r="F14" s="114">
        <v>166860</v>
      </c>
      <c r="G14" s="114">
        <v>168514</v>
      </c>
      <c r="H14" s="114">
        <v>165572</v>
      </c>
      <c r="I14" s="140">
        <v>165453</v>
      </c>
      <c r="J14" s="115">
        <v>310</v>
      </c>
      <c r="K14" s="116">
        <v>0.18736438746955328</v>
      </c>
    </row>
    <row r="15" spans="1:255" ht="14.1" customHeight="1" x14ac:dyDescent="0.2">
      <c r="A15" s="306" t="s">
        <v>231</v>
      </c>
      <c r="B15" s="307"/>
      <c r="C15" s="308"/>
      <c r="D15" s="113">
        <v>15.947492255330529</v>
      </c>
      <c r="E15" s="115">
        <v>50089</v>
      </c>
      <c r="F15" s="114">
        <v>50113</v>
      </c>
      <c r="G15" s="114">
        <v>50112</v>
      </c>
      <c r="H15" s="114">
        <v>49689</v>
      </c>
      <c r="I15" s="140">
        <v>49627</v>
      </c>
      <c r="J15" s="115">
        <v>462</v>
      </c>
      <c r="K15" s="116">
        <v>0.93094484857033466</v>
      </c>
    </row>
    <row r="16" spans="1:255" ht="14.1" customHeight="1" x14ac:dyDescent="0.2">
      <c r="A16" s="306" t="s">
        <v>232</v>
      </c>
      <c r="B16" s="307"/>
      <c r="C16" s="308"/>
      <c r="D16" s="113">
        <v>16.491290629666302</v>
      </c>
      <c r="E16" s="115">
        <v>51797</v>
      </c>
      <c r="F16" s="114">
        <v>51757</v>
      </c>
      <c r="G16" s="114">
        <v>51610</v>
      </c>
      <c r="H16" s="114">
        <v>50978</v>
      </c>
      <c r="I16" s="140">
        <v>50895</v>
      </c>
      <c r="J16" s="115">
        <v>902</v>
      </c>
      <c r="K16" s="116">
        <v>1.7722762550348756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0.33653096116681047</v>
      </c>
      <c r="E18" s="115">
        <v>1057</v>
      </c>
      <c r="F18" s="114">
        <v>731</v>
      </c>
      <c r="G18" s="114">
        <v>1382</v>
      </c>
      <c r="H18" s="114">
        <v>1324</v>
      </c>
      <c r="I18" s="140">
        <v>933</v>
      </c>
      <c r="J18" s="115">
        <v>124</v>
      </c>
      <c r="K18" s="116">
        <v>13.290460878885316</v>
      </c>
    </row>
    <row r="19" spans="1:255" ht="14.1" customHeight="1" x14ac:dyDescent="0.2">
      <c r="A19" s="306" t="s">
        <v>235</v>
      </c>
      <c r="B19" s="307" t="s">
        <v>236</v>
      </c>
      <c r="C19" s="308"/>
      <c r="D19" s="113">
        <v>0.24961236854756802</v>
      </c>
      <c r="E19" s="115">
        <v>784</v>
      </c>
      <c r="F19" s="114">
        <v>469</v>
      </c>
      <c r="G19" s="114">
        <v>1113</v>
      </c>
      <c r="H19" s="114">
        <v>1060</v>
      </c>
      <c r="I19" s="140">
        <v>666</v>
      </c>
      <c r="J19" s="115">
        <v>118</v>
      </c>
      <c r="K19" s="116">
        <v>17.717717717717719</v>
      </c>
    </row>
    <row r="20" spans="1:255" ht="14.1" customHeight="1" x14ac:dyDescent="0.2">
      <c r="A20" s="306">
        <v>12</v>
      </c>
      <c r="B20" s="307" t="s">
        <v>237</v>
      </c>
      <c r="C20" s="308"/>
      <c r="D20" s="113">
        <v>0.49604090586366195</v>
      </c>
      <c r="E20" s="115">
        <v>1558</v>
      </c>
      <c r="F20" s="114">
        <v>1402</v>
      </c>
      <c r="G20" s="114">
        <v>1648</v>
      </c>
      <c r="H20" s="114">
        <v>1646</v>
      </c>
      <c r="I20" s="140">
        <v>1500</v>
      </c>
      <c r="J20" s="115">
        <v>58</v>
      </c>
      <c r="K20" s="116">
        <v>3.8666666666666667</v>
      </c>
    </row>
    <row r="21" spans="1:255" ht="14.1" customHeight="1" x14ac:dyDescent="0.2">
      <c r="A21" s="306">
        <v>21</v>
      </c>
      <c r="B21" s="307" t="s">
        <v>238</v>
      </c>
      <c r="C21" s="308"/>
      <c r="D21" s="113">
        <v>7.7048715801672787E-2</v>
      </c>
      <c r="E21" s="115">
        <v>242</v>
      </c>
      <c r="F21" s="114">
        <v>257</v>
      </c>
      <c r="G21" s="114">
        <v>260</v>
      </c>
      <c r="H21" s="114">
        <v>260</v>
      </c>
      <c r="I21" s="140">
        <v>248</v>
      </c>
      <c r="J21" s="115">
        <v>-6</v>
      </c>
      <c r="K21" s="116">
        <v>-2.4193548387096775</v>
      </c>
    </row>
    <row r="22" spans="1:255" ht="14.1" customHeight="1" x14ac:dyDescent="0.2">
      <c r="A22" s="306">
        <v>22</v>
      </c>
      <c r="B22" s="307" t="s">
        <v>239</v>
      </c>
      <c r="C22" s="308"/>
      <c r="D22" s="113">
        <v>0.75138417062788332</v>
      </c>
      <c r="E22" s="115">
        <v>2360</v>
      </c>
      <c r="F22" s="114">
        <v>2418</v>
      </c>
      <c r="G22" s="114">
        <v>2546</v>
      </c>
      <c r="H22" s="114">
        <v>2557</v>
      </c>
      <c r="I22" s="140">
        <v>2591</v>
      </c>
      <c r="J22" s="115">
        <v>-231</v>
      </c>
      <c r="K22" s="116">
        <v>-8.9154766499421072</v>
      </c>
    </row>
    <row r="23" spans="1:255" ht="14.1" customHeight="1" x14ac:dyDescent="0.2">
      <c r="A23" s="306">
        <v>23</v>
      </c>
      <c r="B23" s="307" t="s">
        <v>240</v>
      </c>
      <c r="C23" s="308"/>
      <c r="D23" s="113">
        <v>0.99017151298843953</v>
      </c>
      <c r="E23" s="115">
        <v>3110</v>
      </c>
      <c r="F23" s="114">
        <v>3149</v>
      </c>
      <c r="G23" s="114">
        <v>3203</v>
      </c>
      <c r="H23" s="114">
        <v>3191</v>
      </c>
      <c r="I23" s="140">
        <v>3258</v>
      </c>
      <c r="J23" s="115">
        <v>-148</v>
      </c>
      <c r="K23" s="116">
        <v>-4.5426642111724984</v>
      </c>
    </row>
    <row r="24" spans="1:255" ht="14.1" customHeight="1" x14ac:dyDescent="0.2">
      <c r="A24" s="306">
        <v>24</v>
      </c>
      <c r="B24" s="307" t="s">
        <v>241</v>
      </c>
      <c r="C24" s="308"/>
      <c r="D24" s="113">
        <v>2.1611846399246071</v>
      </c>
      <c r="E24" s="115">
        <v>6788</v>
      </c>
      <c r="F24" s="114">
        <v>6960</v>
      </c>
      <c r="G24" s="114">
        <v>7131</v>
      </c>
      <c r="H24" s="114">
        <v>7134</v>
      </c>
      <c r="I24" s="140">
        <v>7193</v>
      </c>
      <c r="J24" s="115">
        <v>-405</v>
      </c>
      <c r="K24" s="116">
        <v>-5.6304740720144588</v>
      </c>
    </row>
    <row r="25" spans="1:255" ht="14.1" customHeight="1" x14ac:dyDescent="0.2">
      <c r="A25" s="306">
        <v>25</v>
      </c>
      <c r="B25" s="307" t="s">
        <v>242</v>
      </c>
      <c r="C25" s="308"/>
      <c r="D25" s="113">
        <v>4.9406693050014807</v>
      </c>
      <c r="E25" s="115">
        <v>15518</v>
      </c>
      <c r="F25" s="114">
        <v>15732</v>
      </c>
      <c r="G25" s="114">
        <v>16084</v>
      </c>
      <c r="H25" s="114">
        <v>15868</v>
      </c>
      <c r="I25" s="140">
        <v>16022</v>
      </c>
      <c r="J25" s="115">
        <v>-504</v>
      </c>
      <c r="K25" s="116">
        <v>-3.1456746972912244</v>
      </c>
    </row>
    <row r="26" spans="1:255" ht="14.1" customHeight="1" x14ac:dyDescent="0.2">
      <c r="A26" s="306">
        <v>26</v>
      </c>
      <c r="B26" s="307" t="s">
        <v>243</v>
      </c>
      <c r="C26" s="308"/>
      <c r="D26" s="113">
        <v>3.3665831441606944</v>
      </c>
      <c r="E26" s="115">
        <v>10574</v>
      </c>
      <c r="F26" s="114">
        <v>10863</v>
      </c>
      <c r="G26" s="114">
        <v>11232</v>
      </c>
      <c r="H26" s="114">
        <v>11158</v>
      </c>
      <c r="I26" s="140">
        <v>11332</v>
      </c>
      <c r="J26" s="115">
        <v>-758</v>
      </c>
      <c r="K26" s="116">
        <v>-6.6890222379103426</v>
      </c>
    </row>
    <row r="27" spans="1:255" ht="14.1" customHeight="1" x14ac:dyDescent="0.2">
      <c r="A27" s="306">
        <v>27</v>
      </c>
      <c r="B27" s="307" t="s">
        <v>244</v>
      </c>
      <c r="C27" s="308"/>
      <c r="D27" s="113">
        <v>3.5541108036945177</v>
      </c>
      <c r="E27" s="115">
        <v>11163</v>
      </c>
      <c r="F27" s="114">
        <v>11177</v>
      </c>
      <c r="G27" s="114">
        <v>11270</v>
      </c>
      <c r="H27" s="114">
        <v>11154</v>
      </c>
      <c r="I27" s="140">
        <v>11185</v>
      </c>
      <c r="J27" s="115">
        <v>-22</v>
      </c>
      <c r="K27" s="116">
        <v>-0.19669199821189093</v>
      </c>
    </row>
    <row r="28" spans="1:255" ht="14.1" customHeight="1" x14ac:dyDescent="0.2">
      <c r="A28" s="306">
        <v>28</v>
      </c>
      <c r="B28" s="307" t="s">
        <v>245</v>
      </c>
      <c r="C28" s="308"/>
      <c r="D28" s="113">
        <v>0.13340252859876403</v>
      </c>
      <c r="E28" s="115">
        <v>419</v>
      </c>
      <c r="F28" s="114">
        <v>428</v>
      </c>
      <c r="G28" s="114">
        <v>435</v>
      </c>
      <c r="H28" s="114">
        <v>433</v>
      </c>
      <c r="I28" s="140">
        <v>438</v>
      </c>
      <c r="J28" s="115">
        <v>-19</v>
      </c>
      <c r="K28" s="116">
        <v>-4.3378995433789953</v>
      </c>
    </row>
    <row r="29" spans="1:255" ht="14.1" customHeight="1" x14ac:dyDescent="0.2">
      <c r="A29" s="306">
        <v>29</v>
      </c>
      <c r="B29" s="307" t="s">
        <v>246</v>
      </c>
      <c r="C29" s="308"/>
      <c r="D29" s="113">
        <v>1.9134825701159233</v>
      </c>
      <c r="E29" s="115">
        <v>6010</v>
      </c>
      <c r="F29" s="114">
        <v>5991</v>
      </c>
      <c r="G29" s="114">
        <v>6144</v>
      </c>
      <c r="H29" s="114">
        <v>6193</v>
      </c>
      <c r="I29" s="140">
        <v>6166</v>
      </c>
      <c r="J29" s="115">
        <v>-156</v>
      </c>
      <c r="K29" s="116">
        <v>-2.5300032435939022</v>
      </c>
    </row>
    <row r="30" spans="1:255" ht="14.1" customHeight="1" x14ac:dyDescent="0.2">
      <c r="A30" s="306" t="s">
        <v>247</v>
      </c>
      <c r="B30" s="307" t="s">
        <v>248</v>
      </c>
      <c r="C30" s="308"/>
      <c r="D30" s="113">
        <v>0.59123745968473707</v>
      </c>
      <c r="E30" s="115">
        <v>1857</v>
      </c>
      <c r="F30" s="114">
        <v>1716</v>
      </c>
      <c r="G30" s="114">
        <v>1823</v>
      </c>
      <c r="H30" s="114">
        <v>1906</v>
      </c>
      <c r="I30" s="140">
        <v>1874</v>
      </c>
      <c r="J30" s="115">
        <v>-17</v>
      </c>
      <c r="K30" s="116">
        <v>-0.90715048025613665</v>
      </c>
    </row>
    <row r="31" spans="1:255" ht="14.1" customHeight="1" x14ac:dyDescent="0.2">
      <c r="A31" s="306" t="s">
        <v>249</v>
      </c>
      <c r="B31" s="307" t="s">
        <v>250</v>
      </c>
      <c r="C31" s="308"/>
      <c r="D31" s="113">
        <v>1.3168325973376804</v>
      </c>
      <c r="E31" s="115">
        <v>4136</v>
      </c>
      <c r="F31" s="114">
        <v>4257</v>
      </c>
      <c r="G31" s="114">
        <v>4300</v>
      </c>
      <c r="H31" s="114">
        <v>4268</v>
      </c>
      <c r="I31" s="140">
        <v>4271</v>
      </c>
      <c r="J31" s="115">
        <v>-135</v>
      </c>
      <c r="K31" s="116">
        <v>-3.1608522594240225</v>
      </c>
    </row>
    <row r="32" spans="1:255" ht="14.1" customHeight="1" x14ac:dyDescent="0.2">
      <c r="A32" s="306">
        <v>31</v>
      </c>
      <c r="B32" s="307" t="s">
        <v>251</v>
      </c>
      <c r="C32" s="308"/>
      <c r="D32" s="113">
        <v>0.93700153142282239</v>
      </c>
      <c r="E32" s="115">
        <v>2943</v>
      </c>
      <c r="F32" s="114">
        <v>2931</v>
      </c>
      <c r="G32" s="114">
        <v>2910</v>
      </c>
      <c r="H32" s="114">
        <v>2872</v>
      </c>
      <c r="I32" s="140">
        <v>2840</v>
      </c>
      <c r="J32" s="115">
        <v>103</v>
      </c>
      <c r="K32" s="116">
        <v>3.6267605633802815</v>
      </c>
    </row>
    <row r="33" spans="1:11" ht="14.1" customHeight="1" x14ac:dyDescent="0.2">
      <c r="A33" s="306">
        <v>32</v>
      </c>
      <c r="B33" s="307" t="s">
        <v>252</v>
      </c>
      <c r="C33" s="308"/>
      <c r="D33" s="113">
        <v>1.0111847991161684</v>
      </c>
      <c r="E33" s="115">
        <v>3176</v>
      </c>
      <c r="F33" s="114">
        <v>3099</v>
      </c>
      <c r="G33" s="114">
        <v>3266</v>
      </c>
      <c r="H33" s="114">
        <v>3195</v>
      </c>
      <c r="I33" s="140">
        <v>3023</v>
      </c>
      <c r="J33" s="115">
        <v>153</v>
      </c>
      <c r="K33" s="116">
        <v>5.0611974859411184</v>
      </c>
    </row>
    <row r="34" spans="1:11" ht="14.1" customHeight="1" x14ac:dyDescent="0.2">
      <c r="A34" s="306">
        <v>33</v>
      </c>
      <c r="B34" s="307" t="s">
        <v>253</v>
      </c>
      <c r="C34" s="308"/>
      <c r="D34" s="113">
        <v>0.6498199543438602</v>
      </c>
      <c r="E34" s="115">
        <v>2041</v>
      </c>
      <c r="F34" s="114">
        <v>1955</v>
      </c>
      <c r="G34" s="114">
        <v>2149</v>
      </c>
      <c r="H34" s="114">
        <v>2087</v>
      </c>
      <c r="I34" s="140">
        <v>1993</v>
      </c>
      <c r="J34" s="115">
        <v>48</v>
      </c>
      <c r="K34" s="116">
        <v>2.4084295032614151</v>
      </c>
    </row>
    <row r="35" spans="1:11" ht="14.1" customHeight="1" x14ac:dyDescent="0.2">
      <c r="A35" s="306">
        <v>34</v>
      </c>
      <c r="B35" s="307" t="s">
        <v>254</v>
      </c>
      <c r="C35" s="308"/>
      <c r="D35" s="113">
        <v>1.8459853480086728</v>
      </c>
      <c r="E35" s="115">
        <v>5798</v>
      </c>
      <c r="F35" s="114">
        <v>5776</v>
      </c>
      <c r="G35" s="114">
        <v>5905</v>
      </c>
      <c r="H35" s="114">
        <v>5851</v>
      </c>
      <c r="I35" s="140">
        <v>5720</v>
      </c>
      <c r="J35" s="115">
        <v>78</v>
      </c>
      <c r="K35" s="116">
        <v>1.3636363636363635</v>
      </c>
    </row>
    <row r="36" spans="1:11" ht="14.1" customHeight="1" x14ac:dyDescent="0.2">
      <c r="A36" s="306">
        <v>41</v>
      </c>
      <c r="B36" s="307" t="s">
        <v>255</v>
      </c>
      <c r="C36" s="308"/>
      <c r="D36" s="113">
        <v>0.489036477154419</v>
      </c>
      <c r="E36" s="115">
        <v>1536</v>
      </c>
      <c r="F36" s="114">
        <v>1542</v>
      </c>
      <c r="G36" s="114">
        <v>1563</v>
      </c>
      <c r="H36" s="114">
        <v>1567</v>
      </c>
      <c r="I36" s="140">
        <v>1549</v>
      </c>
      <c r="J36" s="115">
        <v>-13</v>
      </c>
      <c r="K36" s="116">
        <v>-0.83925112976113625</v>
      </c>
    </row>
    <row r="37" spans="1:11" ht="14.1" customHeight="1" x14ac:dyDescent="0.2">
      <c r="A37" s="306">
        <v>42</v>
      </c>
      <c r="B37" s="307" t="s">
        <v>256</v>
      </c>
      <c r="C37" s="308"/>
      <c r="D37" s="113">
        <v>0.14263563917003888</v>
      </c>
      <c r="E37" s="115">
        <v>448</v>
      </c>
      <c r="F37" s="114">
        <v>440</v>
      </c>
      <c r="G37" s="114">
        <v>424</v>
      </c>
      <c r="H37" s="114">
        <v>430</v>
      </c>
      <c r="I37" s="140">
        <v>422</v>
      </c>
      <c r="J37" s="115">
        <v>26</v>
      </c>
      <c r="K37" s="116">
        <v>6.1611374407582939</v>
      </c>
    </row>
    <row r="38" spans="1:11" ht="14.1" customHeight="1" x14ac:dyDescent="0.2">
      <c r="A38" s="306">
        <v>43</v>
      </c>
      <c r="B38" s="307" t="s">
        <v>257</v>
      </c>
      <c r="C38" s="308"/>
      <c r="D38" s="113">
        <v>5.5529200508139462</v>
      </c>
      <c r="E38" s="115">
        <v>17441</v>
      </c>
      <c r="F38" s="114">
        <v>17411</v>
      </c>
      <c r="G38" s="114">
        <v>17380</v>
      </c>
      <c r="H38" s="114">
        <v>17083</v>
      </c>
      <c r="I38" s="140">
        <v>17031</v>
      </c>
      <c r="J38" s="115">
        <v>410</v>
      </c>
      <c r="K38" s="116">
        <v>2.4073747871528388</v>
      </c>
    </row>
    <row r="39" spans="1:11" ht="14.1" customHeight="1" x14ac:dyDescent="0.2">
      <c r="A39" s="306">
        <v>51</v>
      </c>
      <c r="B39" s="307" t="s">
        <v>258</v>
      </c>
      <c r="C39" s="308"/>
      <c r="D39" s="113">
        <v>7.1607548227083582</v>
      </c>
      <c r="E39" s="115">
        <v>22491</v>
      </c>
      <c r="F39" s="114">
        <v>22686</v>
      </c>
      <c r="G39" s="114">
        <v>22995</v>
      </c>
      <c r="H39" s="114">
        <v>22385</v>
      </c>
      <c r="I39" s="140">
        <v>22330</v>
      </c>
      <c r="J39" s="115">
        <v>161</v>
      </c>
      <c r="K39" s="116">
        <v>0.72100313479623823</v>
      </c>
    </row>
    <row r="40" spans="1:11" ht="14.1" customHeight="1" x14ac:dyDescent="0.2">
      <c r="A40" s="306" t="s">
        <v>259</v>
      </c>
      <c r="B40" s="307" t="s">
        <v>260</v>
      </c>
      <c r="C40" s="308"/>
      <c r="D40" s="113">
        <v>5.3539305988468167</v>
      </c>
      <c r="E40" s="115">
        <v>16816</v>
      </c>
      <c r="F40" s="114">
        <v>16979</v>
      </c>
      <c r="G40" s="114">
        <v>17208</v>
      </c>
      <c r="H40" s="114">
        <v>16689</v>
      </c>
      <c r="I40" s="140">
        <v>16714</v>
      </c>
      <c r="J40" s="115">
        <v>102</v>
      </c>
      <c r="K40" s="116">
        <v>0.61026684216824223</v>
      </c>
    </row>
    <row r="41" spans="1:11" ht="14.1" customHeight="1" x14ac:dyDescent="0.2">
      <c r="A41" s="306"/>
      <c r="B41" s="307" t="s">
        <v>261</v>
      </c>
      <c r="C41" s="308"/>
      <c r="D41" s="113">
        <v>4.2586926552197317</v>
      </c>
      <c r="E41" s="115">
        <v>13376</v>
      </c>
      <c r="F41" s="114">
        <v>13456</v>
      </c>
      <c r="G41" s="114">
        <v>13749</v>
      </c>
      <c r="H41" s="114">
        <v>13523</v>
      </c>
      <c r="I41" s="140">
        <v>13547</v>
      </c>
      <c r="J41" s="115">
        <v>-171</v>
      </c>
      <c r="K41" s="116">
        <v>-1.2622720897615709</v>
      </c>
    </row>
    <row r="42" spans="1:11" ht="14.1" customHeight="1" x14ac:dyDescent="0.2">
      <c r="A42" s="306">
        <v>52</v>
      </c>
      <c r="B42" s="307" t="s">
        <v>262</v>
      </c>
      <c r="C42" s="308"/>
      <c r="D42" s="113">
        <v>3.4165692944948374</v>
      </c>
      <c r="E42" s="115">
        <v>10731</v>
      </c>
      <c r="F42" s="114">
        <v>10753</v>
      </c>
      <c r="G42" s="114">
        <v>10956</v>
      </c>
      <c r="H42" s="114">
        <v>10729</v>
      </c>
      <c r="I42" s="140">
        <v>10844</v>
      </c>
      <c r="J42" s="115">
        <v>-113</v>
      </c>
      <c r="K42" s="116">
        <v>-1.0420509037255625</v>
      </c>
    </row>
    <row r="43" spans="1:11" ht="14.1" customHeight="1" x14ac:dyDescent="0.2">
      <c r="A43" s="306" t="s">
        <v>263</v>
      </c>
      <c r="B43" s="307" t="s">
        <v>264</v>
      </c>
      <c r="C43" s="308"/>
      <c r="D43" s="113">
        <v>2.8501657184155982</v>
      </c>
      <c r="E43" s="115">
        <v>8952</v>
      </c>
      <c r="F43" s="114">
        <v>8993</v>
      </c>
      <c r="G43" s="114">
        <v>9184</v>
      </c>
      <c r="H43" s="114">
        <v>8963</v>
      </c>
      <c r="I43" s="140">
        <v>9101</v>
      </c>
      <c r="J43" s="115">
        <v>-149</v>
      </c>
      <c r="K43" s="116">
        <v>-1.6371827271728381</v>
      </c>
    </row>
    <row r="44" spans="1:11" ht="14.1" customHeight="1" x14ac:dyDescent="0.2">
      <c r="A44" s="306">
        <v>53</v>
      </c>
      <c r="B44" s="307" t="s">
        <v>265</v>
      </c>
      <c r="C44" s="308"/>
      <c r="D44" s="113">
        <v>1.4779344576502689</v>
      </c>
      <c r="E44" s="115">
        <v>4642</v>
      </c>
      <c r="F44" s="114">
        <v>4677</v>
      </c>
      <c r="G44" s="114">
        <v>4813</v>
      </c>
      <c r="H44" s="114">
        <v>4798</v>
      </c>
      <c r="I44" s="140">
        <v>4437</v>
      </c>
      <c r="J44" s="115">
        <v>205</v>
      </c>
      <c r="K44" s="116">
        <v>4.620238900157764</v>
      </c>
    </row>
    <row r="45" spans="1:11" ht="14.1" customHeight="1" x14ac:dyDescent="0.2">
      <c r="A45" s="306" t="s">
        <v>266</v>
      </c>
      <c r="B45" s="307" t="s">
        <v>267</v>
      </c>
      <c r="C45" s="308"/>
      <c r="D45" s="113">
        <v>1.3881504169226997</v>
      </c>
      <c r="E45" s="115">
        <v>4360</v>
      </c>
      <c r="F45" s="114">
        <v>4393</v>
      </c>
      <c r="G45" s="114">
        <v>4536</v>
      </c>
      <c r="H45" s="114">
        <v>4526</v>
      </c>
      <c r="I45" s="140">
        <v>4155</v>
      </c>
      <c r="J45" s="115">
        <v>205</v>
      </c>
      <c r="K45" s="116">
        <v>4.9338146811070995</v>
      </c>
    </row>
    <row r="46" spans="1:11" ht="14.1" customHeight="1" x14ac:dyDescent="0.2">
      <c r="A46" s="306">
        <v>54</v>
      </c>
      <c r="B46" s="307" t="s">
        <v>268</v>
      </c>
      <c r="C46" s="308"/>
      <c r="D46" s="113">
        <v>3.0930920413770706</v>
      </c>
      <c r="E46" s="115">
        <v>9715</v>
      </c>
      <c r="F46" s="114">
        <v>9880</v>
      </c>
      <c r="G46" s="114">
        <v>10037</v>
      </c>
      <c r="H46" s="114">
        <v>9935</v>
      </c>
      <c r="I46" s="140">
        <v>9885</v>
      </c>
      <c r="J46" s="115">
        <v>-170</v>
      </c>
      <c r="K46" s="116">
        <v>-1.7197774405665149</v>
      </c>
    </row>
    <row r="47" spans="1:11" ht="14.1" customHeight="1" x14ac:dyDescent="0.2">
      <c r="A47" s="306">
        <v>61</v>
      </c>
      <c r="B47" s="307" t="s">
        <v>269</v>
      </c>
      <c r="C47" s="308"/>
      <c r="D47" s="113">
        <v>3.6505808900081824</v>
      </c>
      <c r="E47" s="115">
        <v>11466</v>
      </c>
      <c r="F47" s="114">
        <v>11576</v>
      </c>
      <c r="G47" s="114">
        <v>11629</v>
      </c>
      <c r="H47" s="114">
        <v>11443</v>
      </c>
      <c r="I47" s="140">
        <v>11445</v>
      </c>
      <c r="J47" s="115">
        <v>21</v>
      </c>
      <c r="K47" s="116">
        <v>0.1834862385321101</v>
      </c>
    </row>
    <row r="48" spans="1:11" ht="14.1" customHeight="1" x14ac:dyDescent="0.2">
      <c r="A48" s="306">
        <v>62</v>
      </c>
      <c r="B48" s="307" t="s">
        <v>270</v>
      </c>
      <c r="C48" s="308"/>
      <c r="D48" s="113">
        <v>4.9371670906468594</v>
      </c>
      <c r="E48" s="115">
        <v>15507</v>
      </c>
      <c r="F48" s="114">
        <v>15845</v>
      </c>
      <c r="G48" s="114">
        <v>15970</v>
      </c>
      <c r="H48" s="114">
        <v>15774</v>
      </c>
      <c r="I48" s="140">
        <v>15750</v>
      </c>
      <c r="J48" s="115">
        <v>-243</v>
      </c>
      <c r="K48" s="116">
        <v>-1.5428571428571429</v>
      </c>
    </row>
    <row r="49" spans="1:11" ht="14.1" customHeight="1" x14ac:dyDescent="0.2">
      <c r="A49" s="306">
        <v>63</v>
      </c>
      <c r="B49" s="307" t="s">
        <v>271</v>
      </c>
      <c r="C49" s="308"/>
      <c r="D49" s="113">
        <v>2.9418600578820517</v>
      </c>
      <c r="E49" s="115">
        <v>9240</v>
      </c>
      <c r="F49" s="114">
        <v>9535</v>
      </c>
      <c r="G49" s="114">
        <v>9525</v>
      </c>
      <c r="H49" s="114">
        <v>9609</v>
      </c>
      <c r="I49" s="140">
        <v>9446</v>
      </c>
      <c r="J49" s="115">
        <v>-206</v>
      </c>
      <c r="K49" s="116">
        <v>-2.1808172771543513</v>
      </c>
    </row>
    <row r="50" spans="1:11" ht="14.1" customHeight="1" x14ac:dyDescent="0.2">
      <c r="A50" s="306" t="s">
        <v>272</v>
      </c>
      <c r="B50" s="307" t="s">
        <v>273</v>
      </c>
      <c r="C50" s="308"/>
      <c r="D50" s="113">
        <v>0.93318093394505341</v>
      </c>
      <c r="E50" s="115">
        <v>2931</v>
      </c>
      <c r="F50" s="114">
        <v>3098</v>
      </c>
      <c r="G50" s="114">
        <v>3055</v>
      </c>
      <c r="H50" s="114">
        <v>2942</v>
      </c>
      <c r="I50" s="140">
        <v>2939</v>
      </c>
      <c r="J50" s="115">
        <v>-8</v>
      </c>
      <c r="K50" s="116">
        <v>-0.27220142905750255</v>
      </c>
    </row>
    <row r="51" spans="1:11" ht="14.1" customHeight="1" x14ac:dyDescent="0.2">
      <c r="A51" s="306" t="s">
        <v>274</v>
      </c>
      <c r="B51" s="307" t="s">
        <v>275</v>
      </c>
      <c r="C51" s="308"/>
      <c r="D51" s="113">
        <v>1.6129289018647699</v>
      </c>
      <c r="E51" s="115">
        <v>5066</v>
      </c>
      <c r="F51" s="114">
        <v>5165</v>
      </c>
      <c r="G51" s="114">
        <v>5185</v>
      </c>
      <c r="H51" s="114">
        <v>5220</v>
      </c>
      <c r="I51" s="140">
        <v>5024</v>
      </c>
      <c r="J51" s="115">
        <v>42</v>
      </c>
      <c r="K51" s="116">
        <v>0.8359872611464968</v>
      </c>
    </row>
    <row r="52" spans="1:11" ht="14.1" customHeight="1" x14ac:dyDescent="0.2">
      <c r="A52" s="306">
        <v>71</v>
      </c>
      <c r="B52" s="307" t="s">
        <v>276</v>
      </c>
      <c r="C52" s="308"/>
      <c r="D52" s="113">
        <v>15.061432023611292</v>
      </c>
      <c r="E52" s="115">
        <v>47306</v>
      </c>
      <c r="F52" s="114">
        <v>47450</v>
      </c>
      <c r="G52" s="114">
        <v>47488</v>
      </c>
      <c r="H52" s="114">
        <v>46769</v>
      </c>
      <c r="I52" s="140">
        <v>46691</v>
      </c>
      <c r="J52" s="115">
        <v>615</v>
      </c>
      <c r="K52" s="116">
        <v>1.3171703326122808</v>
      </c>
    </row>
    <row r="53" spans="1:11" ht="14.1" customHeight="1" x14ac:dyDescent="0.2">
      <c r="A53" s="306" t="s">
        <v>277</v>
      </c>
      <c r="B53" s="307" t="s">
        <v>278</v>
      </c>
      <c r="C53" s="308"/>
      <c r="D53" s="113">
        <v>5.9155584280788442</v>
      </c>
      <c r="E53" s="115">
        <v>18580</v>
      </c>
      <c r="F53" s="114">
        <v>18666</v>
      </c>
      <c r="G53" s="114">
        <v>18671</v>
      </c>
      <c r="H53" s="114">
        <v>18291</v>
      </c>
      <c r="I53" s="140">
        <v>18236</v>
      </c>
      <c r="J53" s="115">
        <v>344</v>
      </c>
      <c r="K53" s="116">
        <v>1.8863785917964466</v>
      </c>
    </row>
    <row r="54" spans="1:11" ht="14.1" customHeight="1" x14ac:dyDescent="0.2">
      <c r="A54" s="306" t="s">
        <v>279</v>
      </c>
      <c r="B54" s="307" t="s">
        <v>280</v>
      </c>
      <c r="C54" s="308"/>
      <c r="D54" s="113">
        <v>7.2046916937027001</v>
      </c>
      <c r="E54" s="115">
        <v>22629</v>
      </c>
      <c r="F54" s="114">
        <v>22719</v>
      </c>
      <c r="G54" s="114">
        <v>22750</v>
      </c>
      <c r="H54" s="114">
        <v>22522</v>
      </c>
      <c r="I54" s="140">
        <v>22472</v>
      </c>
      <c r="J54" s="115">
        <v>157</v>
      </c>
      <c r="K54" s="116">
        <v>0.69864720541117831</v>
      </c>
    </row>
    <row r="55" spans="1:11" ht="14.1" customHeight="1" x14ac:dyDescent="0.2">
      <c r="A55" s="306">
        <v>72</v>
      </c>
      <c r="B55" s="307" t="s">
        <v>281</v>
      </c>
      <c r="C55" s="308"/>
      <c r="D55" s="113">
        <v>5.8483795890947414</v>
      </c>
      <c r="E55" s="115">
        <v>18369</v>
      </c>
      <c r="F55" s="114">
        <v>18451</v>
      </c>
      <c r="G55" s="114">
        <v>18430</v>
      </c>
      <c r="H55" s="114">
        <v>18232</v>
      </c>
      <c r="I55" s="140">
        <v>18263</v>
      </c>
      <c r="J55" s="115">
        <v>106</v>
      </c>
      <c r="K55" s="116">
        <v>0.58040847615397251</v>
      </c>
    </row>
    <row r="56" spans="1:11" ht="14.1" customHeight="1" x14ac:dyDescent="0.2">
      <c r="A56" s="306" t="s">
        <v>282</v>
      </c>
      <c r="B56" s="307" t="s">
        <v>283</v>
      </c>
      <c r="C56" s="308"/>
      <c r="D56" s="113">
        <v>3.6056888696443981</v>
      </c>
      <c r="E56" s="115">
        <v>11325</v>
      </c>
      <c r="F56" s="114">
        <v>11370</v>
      </c>
      <c r="G56" s="114">
        <v>11392</v>
      </c>
      <c r="H56" s="114">
        <v>11234</v>
      </c>
      <c r="I56" s="140">
        <v>11212</v>
      </c>
      <c r="J56" s="115">
        <v>113</v>
      </c>
      <c r="K56" s="116">
        <v>1.0078487334998216</v>
      </c>
    </row>
    <row r="57" spans="1:11" ht="14.1" customHeight="1" x14ac:dyDescent="0.2">
      <c r="A57" s="306" t="s">
        <v>284</v>
      </c>
      <c r="B57" s="307" t="s">
        <v>285</v>
      </c>
      <c r="C57" s="308"/>
      <c r="D57" s="113">
        <v>1.671511396523893</v>
      </c>
      <c r="E57" s="115">
        <v>5250</v>
      </c>
      <c r="F57" s="114">
        <v>5275</v>
      </c>
      <c r="G57" s="114">
        <v>5229</v>
      </c>
      <c r="H57" s="114">
        <v>5210</v>
      </c>
      <c r="I57" s="140">
        <v>5255</v>
      </c>
      <c r="J57" s="115">
        <v>-5</v>
      </c>
      <c r="K57" s="116">
        <v>-9.5147478591817311E-2</v>
      </c>
    </row>
    <row r="58" spans="1:11" ht="14.1" customHeight="1" x14ac:dyDescent="0.2">
      <c r="A58" s="306">
        <v>73</v>
      </c>
      <c r="B58" s="307" t="s">
        <v>286</v>
      </c>
      <c r="C58" s="308"/>
      <c r="D58" s="113">
        <v>3.0319624817327684</v>
      </c>
      <c r="E58" s="115">
        <v>9523</v>
      </c>
      <c r="F58" s="114">
        <v>9457</v>
      </c>
      <c r="G58" s="114">
        <v>9434</v>
      </c>
      <c r="H58" s="114">
        <v>9235</v>
      </c>
      <c r="I58" s="140">
        <v>9253</v>
      </c>
      <c r="J58" s="115">
        <v>270</v>
      </c>
      <c r="K58" s="116">
        <v>2.9179725494434239</v>
      </c>
    </row>
    <row r="59" spans="1:11" ht="14.1" customHeight="1" x14ac:dyDescent="0.2">
      <c r="A59" s="306" t="s">
        <v>287</v>
      </c>
      <c r="B59" s="307" t="s">
        <v>288</v>
      </c>
      <c r="C59" s="308"/>
      <c r="D59" s="113">
        <v>1.9080700570224174</v>
      </c>
      <c r="E59" s="115">
        <v>5993</v>
      </c>
      <c r="F59" s="114">
        <v>5936</v>
      </c>
      <c r="G59" s="114">
        <v>5883</v>
      </c>
      <c r="H59" s="114">
        <v>5767</v>
      </c>
      <c r="I59" s="140">
        <v>5753</v>
      </c>
      <c r="J59" s="115">
        <v>240</v>
      </c>
      <c r="K59" s="116">
        <v>4.1717364853120111</v>
      </c>
    </row>
    <row r="60" spans="1:11" ht="14.1" customHeight="1" x14ac:dyDescent="0.2">
      <c r="A60" s="306">
        <v>81</v>
      </c>
      <c r="B60" s="307" t="s">
        <v>289</v>
      </c>
      <c r="C60" s="308"/>
      <c r="D60" s="113">
        <v>6.8057576403989977</v>
      </c>
      <c r="E60" s="115">
        <v>21376</v>
      </c>
      <c r="F60" s="114">
        <v>21341</v>
      </c>
      <c r="G60" s="114">
        <v>21164</v>
      </c>
      <c r="H60" s="114">
        <v>20869</v>
      </c>
      <c r="I60" s="140">
        <v>20783</v>
      </c>
      <c r="J60" s="115">
        <v>593</v>
      </c>
      <c r="K60" s="116">
        <v>2.8532935572342781</v>
      </c>
    </row>
    <row r="61" spans="1:11" ht="14.1" customHeight="1" x14ac:dyDescent="0.2">
      <c r="A61" s="306" t="s">
        <v>290</v>
      </c>
      <c r="B61" s="307" t="s">
        <v>291</v>
      </c>
      <c r="C61" s="308"/>
      <c r="D61" s="113">
        <v>1.8794155759391507</v>
      </c>
      <c r="E61" s="115">
        <v>5903</v>
      </c>
      <c r="F61" s="114">
        <v>5911</v>
      </c>
      <c r="G61" s="114">
        <v>5971</v>
      </c>
      <c r="H61" s="114">
        <v>5741</v>
      </c>
      <c r="I61" s="140">
        <v>5772</v>
      </c>
      <c r="J61" s="115">
        <v>131</v>
      </c>
      <c r="K61" s="116">
        <v>2.2695772695772698</v>
      </c>
    </row>
    <row r="62" spans="1:11" ht="14.1" customHeight="1" x14ac:dyDescent="0.2">
      <c r="A62" s="306" t="s">
        <v>292</v>
      </c>
      <c r="B62" s="307" t="s">
        <v>293</v>
      </c>
      <c r="C62" s="308"/>
      <c r="D62" s="113">
        <v>2.5250965496820945</v>
      </c>
      <c r="E62" s="115">
        <v>7931</v>
      </c>
      <c r="F62" s="114">
        <v>7948</v>
      </c>
      <c r="G62" s="114">
        <v>7782</v>
      </c>
      <c r="H62" s="114">
        <v>7792</v>
      </c>
      <c r="I62" s="140">
        <v>7756</v>
      </c>
      <c r="J62" s="115">
        <v>175</v>
      </c>
      <c r="K62" s="116">
        <v>2.256317689530686</v>
      </c>
    </row>
    <row r="63" spans="1:11" ht="14.1" customHeight="1" x14ac:dyDescent="0.2">
      <c r="A63" s="306"/>
      <c r="B63" s="307" t="s">
        <v>294</v>
      </c>
      <c r="C63" s="308"/>
      <c r="D63" s="113">
        <v>2.2461929338049647</v>
      </c>
      <c r="E63" s="115">
        <v>7055</v>
      </c>
      <c r="F63" s="114">
        <v>7072</v>
      </c>
      <c r="G63" s="114">
        <v>6946</v>
      </c>
      <c r="H63" s="114">
        <v>6961</v>
      </c>
      <c r="I63" s="140">
        <v>6933</v>
      </c>
      <c r="J63" s="115">
        <v>122</v>
      </c>
      <c r="K63" s="116">
        <v>1.7596999855762296</v>
      </c>
    </row>
    <row r="64" spans="1:11" ht="14.1" customHeight="1" x14ac:dyDescent="0.2">
      <c r="A64" s="306" t="s">
        <v>295</v>
      </c>
      <c r="B64" s="307" t="s">
        <v>296</v>
      </c>
      <c r="C64" s="308"/>
      <c r="D64" s="113">
        <v>0.82333875645919763</v>
      </c>
      <c r="E64" s="115">
        <v>2586</v>
      </c>
      <c r="F64" s="114">
        <v>2534</v>
      </c>
      <c r="G64" s="114">
        <v>2498</v>
      </c>
      <c r="H64" s="114">
        <v>2457</v>
      </c>
      <c r="I64" s="140">
        <v>2440</v>
      </c>
      <c r="J64" s="115">
        <v>146</v>
      </c>
      <c r="K64" s="116">
        <v>5.9836065573770494</v>
      </c>
    </row>
    <row r="65" spans="1:11" ht="14.1" customHeight="1" x14ac:dyDescent="0.2">
      <c r="A65" s="306" t="s">
        <v>297</v>
      </c>
      <c r="B65" s="307" t="s">
        <v>298</v>
      </c>
      <c r="C65" s="308"/>
      <c r="D65" s="113">
        <v>0.43427457997306479</v>
      </c>
      <c r="E65" s="115">
        <v>1364</v>
      </c>
      <c r="F65" s="114">
        <v>1369</v>
      </c>
      <c r="G65" s="114">
        <v>1335</v>
      </c>
      <c r="H65" s="114">
        <v>1337</v>
      </c>
      <c r="I65" s="140">
        <v>1320</v>
      </c>
      <c r="J65" s="115">
        <v>44</v>
      </c>
      <c r="K65" s="116">
        <v>3.3333333333333335</v>
      </c>
    </row>
    <row r="66" spans="1:11" ht="14.1" customHeight="1" x14ac:dyDescent="0.2">
      <c r="A66" s="306">
        <v>82</v>
      </c>
      <c r="B66" s="307" t="s">
        <v>299</v>
      </c>
      <c r="C66" s="308"/>
      <c r="D66" s="113">
        <v>2.1388978213042882</v>
      </c>
      <c r="E66" s="115">
        <v>6718</v>
      </c>
      <c r="F66" s="114">
        <v>6755</v>
      </c>
      <c r="G66" s="114">
        <v>6731</v>
      </c>
      <c r="H66" s="114">
        <v>6588</v>
      </c>
      <c r="I66" s="140">
        <v>6593</v>
      </c>
      <c r="J66" s="115">
        <v>125</v>
      </c>
      <c r="K66" s="116">
        <v>1.8959502502654331</v>
      </c>
    </row>
    <row r="67" spans="1:11" ht="14.1" customHeight="1" x14ac:dyDescent="0.2">
      <c r="A67" s="306" t="s">
        <v>300</v>
      </c>
      <c r="B67" s="307" t="s">
        <v>301</v>
      </c>
      <c r="C67" s="308"/>
      <c r="D67" s="113">
        <v>1.2904067981164455</v>
      </c>
      <c r="E67" s="115">
        <v>4053</v>
      </c>
      <c r="F67" s="114">
        <v>4056</v>
      </c>
      <c r="G67" s="114">
        <v>4057</v>
      </c>
      <c r="H67" s="114">
        <v>3962</v>
      </c>
      <c r="I67" s="140">
        <v>3962</v>
      </c>
      <c r="J67" s="115">
        <v>91</v>
      </c>
      <c r="K67" s="116">
        <v>2.2968197879858656</v>
      </c>
    </row>
    <row r="68" spans="1:11" ht="14.1" customHeight="1" x14ac:dyDescent="0.2">
      <c r="A68" s="306" t="s">
        <v>302</v>
      </c>
      <c r="B68" s="307" t="s">
        <v>303</v>
      </c>
      <c r="C68" s="308"/>
      <c r="D68" s="113">
        <v>0.44096062555916038</v>
      </c>
      <c r="E68" s="115">
        <v>1385</v>
      </c>
      <c r="F68" s="114">
        <v>1410</v>
      </c>
      <c r="G68" s="114">
        <v>1374</v>
      </c>
      <c r="H68" s="114">
        <v>1342</v>
      </c>
      <c r="I68" s="140">
        <v>1342</v>
      </c>
      <c r="J68" s="115">
        <v>43</v>
      </c>
      <c r="K68" s="116">
        <v>3.2041728763040238</v>
      </c>
    </row>
    <row r="69" spans="1:11" ht="14.1" customHeight="1" x14ac:dyDescent="0.2">
      <c r="A69" s="306">
        <v>83</v>
      </c>
      <c r="B69" s="307" t="s">
        <v>304</v>
      </c>
      <c r="C69" s="308"/>
      <c r="D69" s="113">
        <v>3.9922059811453514</v>
      </c>
      <c r="E69" s="115">
        <v>12539</v>
      </c>
      <c r="F69" s="114">
        <v>12537</v>
      </c>
      <c r="G69" s="114">
        <v>12469</v>
      </c>
      <c r="H69" s="114">
        <v>12234</v>
      </c>
      <c r="I69" s="140">
        <v>12202</v>
      </c>
      <c r="J69" s="115">
        <v>337</v>
      </c>
      <c r="K69" s="116">
        <v>2.7618423209309948</v>
      </c>
    </row>
    <row r="70" spans="1:11" ht="14.1" customHeight="1" x14ac:dyDescent="0.2">
      <c r="A70" s="306" t="s">
        <v>305</v>
      </c>
      <c r="B70" s="307" t="s">
        <v>306</v>
      </c>
      <c r="C70" s="308"/>
      <c r="D70" s="113">
        <v>3.4449053924549569</v>
      </c>
      <c r="E70" s="115">
        <v>10820</v>
      </c>
      <c r="F70" s="114">
        <v>10839</v>
      </c>
      <c r="G70" s="114">
        <v>10772</v>
      </c>
      <c r="H70" s="114">
        <v>10569</v>
      </c>
      <c r="I70" s="140">
        <v>10541</v>
      </c>
      <c r="J70" s="115">
        <v>279</v>
      </c>
      <c r="K70" s="116">
        <v>2.6468077032539608</v>
      </c>
    </row>
    <row r="71" spans="1:11" ht="14.1" customHeight="1" x14ac:dyDescent="0.2">
      <c r="A71" s="306"/>
      <c r="B71" s="307" t="s">
        <v>307</v>
      </c>
      <c r="C71" s="308"/>
      <c r="D71" s="113">
        <v>2.0331946244193486</v>
      </c>
      <c r="E71" s="115">
        <v>6386</v>
      </c>
      <c r="F71" s="114">
        <v>6443</v>
      </c>
      <c r="G71" s="114">
        <v>6405</v>
      </c>
      <c r="H71" s="114">
        <v>6249</v>
      </c>
      <c r="I71" s="140">
        <v>6261</v>
      </c>
      <c r="J71" s="115">
        <v>125</v>
      </c>
      <c r="K71" s="116">
        <v>1.9964861843156045</v>
      </c>
    </row>
    <row r="72" spans="1:11" ht="14.1" customHeight="1" x14ac:dyDescent="0.2">
      <c r="A72" s="306">
        <v>84</v>
      </c>
      <c r="B72" s="307" t="s">
        <v>308</v>
      </c>
      <c r="C72" s="308"/>
      <c r="D72" s="113">
        <v>1.7103541375478768</v>
      </c>
      <c r="E72" s="115">
        <v>5372</v>
      </c>
      <c r="F72" s="114">
        <v>5413</v>
      </c>
      <c r="G72" s="114">
        <v>5327</v>
      </c>
      <c r="H72" s="114">
        <v>5353</v>
      </c>
      <c r="I72" s="140">
        <v>5325</v>
      </c>
      <c r="J72" s="115">
        <v>47</v>
      </c>
      <c r="K72" s="116">
        <v>0.88262910798122063</v>
      </c>
    </row>
    <row r="73" spans="1:11" ht="14.1" customHeight="1" x14ac:dyDescent="0.2">
      <c r="A73" s="306" t="s">
        <v>309</v>
      </c>
      <c r="B73" s="307" t="s">
        <v>310</v>
      </c>
      <c r="C73" s="308"/>
      <c r="D73" s="113">
        <v>0.45051211925358259</v>
      </c>
      <c r="E73" s="115">
        <v>1415</v>
      </c>
      <c r="F73" s="114">
        <v>1385</v>
      </c>
      <c r="G73" s="114">
        <v>1347</v>
      </c>
      <c r="H73" s="114">
        <v>1404</v>
      </c>
      <c r="I73" s="140">
        <v>1410</v>
      </c>
      <c r="J73" s="115">
        <v>5</v>
      </c>
      <c r="K73" s="116">
        <v>0.3546099290780142</v>
      </c>
    </row>
    <row r="74" spans="1:11" ht="14.1" customHeight="1" x14ac:dyDescent="0.2">
      <c r="A74" s="306" t="s">
        <v>311</v>
      </c>
      <c r="B74" s="307" t="s">
        <v>312</v>
      </c>
      <c r="C74" s="308"/>
      <c r="D74" s="113">
        <v>0.42663338501752701</v>
      </c>
      <c r="E74" s="115">
        <v>1340</v>
      </c>
      <c r="F74" s="114">
        <v>1315</v>
      </c>
      <c r="G74" s="114">
        <v>1310</v>
      </c>
      <c r="H74" s="114">
        <v>1335</v>
      </c>
      <c r="I74" s="140">
        <v>1330</v>
      </c>
      <c r="J74" s="115">
        <v>10</v>
      </c>
      <c r="K74" s="116">
        <v>0.75187969924812026</v>
      </c>
    </row>
    <row r="75" spans="1:11" ht="14.1" customHeight="1" x14ac:dyDescent="0.2">
      <c r="A75" s="306" t="s">
        <v>313</v>
      </c>
      <c r="B75" s="307" t="s">
        <v>314</v>
      </c>
      <c r="C75" s="308"/>
      <c r="D75" s="113">
        <v>0.34321700675290606</v>
      </c>
      <c r="E75" s="115">
        <v>1078</v>
      </c>
      <c r="F75" s="114">
        <v>1095</v>
      </c>
      <c r="G75" s="114">
        <v>1057</v>
      </c>
      <c r="H75" s="114">
        <v>1072</v>
      </c>
      <c r="I75" s="140">
        <v>1048</v>
      </c>
      <c r="J75" s="115">
        <v>30</v>
      </c>
      <c r="K75" s="116">
        <v>2.8625954198473282</v>
      </c>
    </row>
    <row r="76" spans="1:11" ht="14.1" customHeight="1" x14ac:dyDescent="0.2">
      <c r="A76" s="306">
        <v>91</v>
      </c>
      <c r="B76" s="307" t="s">
        <v>315</v>
      </c>
      <c r="C76" s="308"/>
      <c r="D76" s="113">
        <v>0.78513278168150857</v>
      </c>
      <c r="E76" s="115">
        <v>2466</v>
      </c>
      <c r="F76" s="114">
        <v>2495</v>
      </c>
      <c r="G76" s="114">
        <v>2491</v>
      </c>
      <c r="H76" s="114">
        <v>2544</v>
      </c>
      <c r="I76" s="140">
        <v>2567</v>
      </c>
      <c r="J76" s="115">
        <v>-101</v>
      </c>
      <c r="K76" s="116">
        <v>-3.9345539540319439</v>
      </c>
    </row>
    <row r="77" spans="1:11" ht="14.1" customHeight="1" x14ac:dyDescent="0.2">
      <c r="A77" s="306">
        <v>92</v>
      </c>
      <c r="B77" s="307" t="s">
        <v>316</v>
      </c>
      <c r="C77" s="308"/>
      <c r="D77" s="113">
        <v>3.735270800765393</v>
      </c>
      <c r="E77" s="115">
        <v>11732</v>
      </c>
      <c r="F77" s="114">
        <v>11593</v>
      </c>
      <c r="G77" s="114">
        <v>11441</v>
      </c>
      <c r="H77" s="114">
        <v>11368</v>
      </c>
      <c r="I77" s="140">
        <v>11331</v>
      </c>
      <c r="J77" s="115">
        <v>401</v>
      </c>
      <c r="K77" s="116">
        <v>3.538963904333245</v>
      </c>
    </row>
    <row r="78" spans="1:11" ht="14.1" customHeight="1" x14ac:dyDescent="0.2">
      <c r="A78" s="306">
        <v>93</v>
      </c>
      <c r="B78" s="307" t="s">
        <v>317</v>
      </c>
      <c r="C78" s="308"/>
      <c r="D78" s="113">
        <v>0.1668327565292419</v>
      </c>
      <c r="E78" s="115">
        <v>524</v>
      </c>
      <c r="F78" s="114">
        <v>537</v>
      </c>
      <c r="G78" s="114">
        <v>550</v>
      </c>
      <c r="H78" s="114">
        <v>533</v>
      </c>
      <c r="I78" s="140">
        <v>529</v>
      </c>
      <c r="J78" s="115">
        <v>-5</v>
      </c>
      <c r="K78" s="116">
        <v>-0.94517958412098302</v>
      </c>
    </row>
    <row r="79" spans="1:11" ht="14.1" customHeight="1" x14ac:dyDescent="0.2">
      <c r="A79" s="306">
        <v>94</v>
      </c>
      <c r="B79" s="307" t="s">
        <v>318</v>
      </c>
      <c r="C79" s="308"/>
      <c r="D79" s="113">
        <v>0.38333328026947949</v>
      </c>
      <c r="E79" s="115">
        <v>1204</v>
      </c>
      <c r="F79" s="114">
        <v>1282</v>
      </c>
      <c r="G79" s="114">
        <v>1321</v>
      </c>
      <c r="H79" s="114">
        <v>1288</v>
      </c>
      <c r="I79" s="140">
        <v>1225</v>
      </c>
      <c r="J79" s="115">
        <v>-21</v>
      </c>
      <c r="K79" s="116">
        <v>-1.7142857142857142</v>
      </c>
    </row>
    <row r="80" spans="1:11" ht="14.1" customHeight="1" x14ac:dyDescent="0.2">
      <c r="A80" s="306" t="s">
        <v>319</v>
      </c>
      <c r="B80" s="307" t="s">
        <v>320</v>
      </c>
      <c r="C80" s="308"/>
      <c r="D80" s="113">
        <v>1.591915615737041E-3</v>
      </c>
      <c r="E80" s="115">
        <v>5</v>
      </c>
      <c r="F80" s="114">
        <v>5</v>
      </c>
      <c r="G80" s="114">
        <v>5</v>
      </c>
      <c r="H80" s="114">
        <v>3</v>
      </c>
      <c r="I80" s="140">
        <v>4</v>
      </c>
      <c r="J80" s="115">
        <v>1</v>
      </c>
      <c r="K80" s="116">
        <v>25</v>
      </c>
    </row>
    <row r="81" spans="1:11" ht="14.1" customHeight="1" x14ac:dyDescent="0.2">
      <c r="A81" s="310" t="s">
        <v>321</v>
      </c>
      <c r="B81" s="311" t="s">
        <v>224</v>
      </c>
      <c r="C81" s="312"/>
      <c r="D81" s="125">
        <v>0.31169707756131265</v>
      </c>
      <c r="E81" s="143">
        <v>979</v>
      </c>
      <c r="F81" s="144">
        <v>996</v>
      </c>
      <c r="G81" s="144">
        <v>1002</v>
      </c>
      <c r="H81" s="144">
        <v>956</v>
      </c>
      <c r="I81" s="145">
        <v>982</v>
      </c>
      <c r="J81" s="143">
        <v>-3</v>
      </c>
      <c r="K81" s="146">
        <v>-0.30549898167006112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56755</v>
      </c>
      <c r="E12" s="114">
        <v>58719</v>
      </c>
      <c r="F12" s="114">
        <v>58095</v>
      </c>
      <c r="G12" s="114">
        <v>58505</v>
      </c>
      <c r="H12" s="140">
        <v>58137</v>
      </c>
      <c r="I12" s="115">
        <v>-1382</v>
      </c>
      <c r="J12" s="116">
        <v>-2.3771436434628548</v>
      </c>
      <c r="K12"/>
      <c r="L12"/>
      <c r="M12"/>
      <c r="N12"/>
      <c r="O12"/>
      <c r="P12"/>
    </row>
    <row r="13" spans="1:16" s="110" customFormat="1" ht="14.45" customHeight="1" x14ac:dyDescent="0.2">
      <c r="A13" s="120" t="s">
        <v>105</v>
      </c>
      <c r="B13" s="119" t="s">
        <v>106</v>
      </c>
      <c r="C13" s="113">
        <v>42.427979913663997</v>
      </c>
      <c r="D13" s="115">
        <v>24080</v>
      </c>
      <c r="E13" s="114">
        <v>24912</v>
      </c>
      <c r="F13" s="114">
        <v>24485</v>
      </c>
      <c r="G13" s="114">
        <v>24603</v>
      </c>
      <c r="H13" s="140">
        <v>24390</v>
      </c>
      <c r="I13" s="115">
        <v>-310</v>
      </c>
      <c r="J13" s="116">
        <v>-1.2710127101271014</v>
      </c>
      <c r="K13"/>
      <c r="L13"/>
      <c r="M13"/>
      <c r="N13"/>
      <c r="O13"/>
      <c r="P13"/>
    </row>
    <row r="14" spans="1:16" s="110" customFormat="1" ht="14.45" customHeight="1" x14ac:dyDescent="0.2">
      <c r="A14" s="120"/>
      <c r="B14" s="119" t="s">
        <v>107</v>
      </c>
      <c r="C14" s="113">
        <v>57.572020086336003</v>
      </c>
      <c r="D14" s="115">
        <v>32675</v>
      </c>
      <c r="E14" s="114">
        <v>33807</v>
      </c>
      <c r="F14" s="114">
        <v>33610</v>
      </c>
      <c r="G14" s="114">
        <v>33902</v>
      </c>
      <c r="H14" s="140">
        <v>33747</v>
      </c>
      <c r="I14" s="115">
        <v>-1072</v>
      </c>
      <c r="J14" s="116">
        <v>-3.176578658843749</v>
      </c>
      <c r="K14"/>
      <c r="L14"/>
      <c r="M14"/>
      <c r="N14"/>
      <c r="O14"/>
      <c r="P14"/>
    </row>
    <row r="15" spans="1:16" s="110" customFormat="1" ht="14.45" customHeight="1" x14ac:dyDescent="0.2">
      <c r="A15" s="118" t="s">
        <v>105</v>
      </c>
      <c r="B15" s="121" t="s">
        <v>108</v>
      </c>
      <c r="C15" s="113">
        <v>16.497224914104486</v>
      </c>
      <c r="D15" s="115">
        <v>9363</v>
      </c>
      <c r="E15" s="114">
        <v>9909</v>
      </c>
      <c r="F15" s="114">
        <v>9671</v>
      </c>
      <c r="G15" s="114">
        <v>10068</v>
      </c>
      <c r="H15" s="140">
        <v>9716</v>
      </c>
      <c r="I15" s="115">
        <v>-353</v>
      </c>
      <c r="J15" s="116">
        <v>-3.6331823795800742</v>
      </c>
      <c r="K15"/>
      <c r="L15"/>
      <c r="M15"/>
      <c r="N15"/>
      <c r="O15"/>
      <c r="P15"/>
    </row>
    <row r="16" spans="1:16" s="110" customFormat="1" ht="14.45" customHeight="1" x14ac:dyDescent="0.2">
      <c r="A16" s="118"/>
      <c r="B16" s="121" t="s">
        <v>109</v>
      </c>
      <c r="C16" s="113">
        <v>54.641881772531057</v>
      </c>
      <c r="D16" s="115">
        <v>31012</v>
      </c>
      <c r="E16" s="114">
        <v>32151</v>
      </c>
      <c r="F16" s="114">
        <v>31807</v>
      </c>
      <c r="G16" s="114">
        <v>31846</v>
      </c>
      <c r="H16" s="140">
        <v>31941</v>
      </c>
      <c r="I16" s="115">
        <v>-929</v>
      </c>
      <c r="J16" s="116">
        <v>-2.908487523872139</v>
      </c>
      <c r="K16"/>
      <c r="L16"/>
      <c r="M16"/>
      <c r="N16"/>
      <c r="O16"/>
      <c r="P16"/>
    </row>
    <row r="17" spans="1:16" s="110" customFormat="1" ht="14.45" customHeight="1" x14ac:dyDescent="0.2">
      <c r="A17" s="118"/>
      <c r="B17" s="121" t="s">
        <v>110</v>
      </c>
      <c r="C17" s="113">
        <v>15.825918421284468</v>
      </c>
      <c r="D17" s="115">
        <v>8982</v>
      </c>
      <c r="E17" s="114">
        <v>9113</v>
      </c>
      <c r="F17" s="114">
        <v>9153</v>
      </c>
      <c r="G17" s="114">
        <v>9199</v>
      </c>
      <c r="H17" s="140">
        <v>9118</v>
      </c>
      <c r="I17" s="115">
        <v>-136</v>
      </c>
      <c r="J17" s="116">
        <v>-1.4915551656064927</v>
      </c>
      <c r="K17"/>
      <c r="L17"/>
      <c r="M17"/>
      <c r="N17"/>
      <c r="O17"/>
      <c r="P17"/>
    </row>
    <row r="18" spans="1:16" s="110" customFormat="1" ht="14.45" customHeight="1" x14ac:dyDescent="0.2">
      <c r="A18" s="120"/>
      <c r="B18" s="121" t="s">
        <v>111</v>
      </c>
      <c r="C18" s="113">
        <v>13.034974892079992</v>
      </c>
      <c r="D18" s="115">
        <v>7398</v>
      </c>
      <c r="E18" s="114">
        <v>7546</v>
      </c>
      <c r="F18" s="114">
        <v>7464</v>
      </c>
      <c r="G18" s="114">
        <v>7392</v>
      </c>
      <c r="H18" s="140">
        <v>7362</v>
      </c>
      <c r="I18" s="115">
        <v>36</v>
      </c>
      <c r="J18" s="116">
        <v>0.48899755501222492</v>
      </c>
      <c r="K18"/>
      <c r="L18"/>
      <c r="M18"/>
      <c r="N18"/>
      <c r="O18"/>
      <c r="P18"/>
    </row>
    <row r="19" spans="1:16" s="110" customFormat="1" ht="14.45" customHeight="1" x14ac:dyDescent="0.2">
      <c r="A19" s="120"/>
      <c r="B19" s="121" t="s">
        <v>112</v>
      </c>
      <c r="C19" s="113">
        <v>1.3161835961589288</v>
      </c>
      <c r="D19" s="115">
        <v>747</v>
      </c>
      <c r="E19" s="114">
        <v>711</v>
      </c>
      <c r="F19" s="114">
        <v>712</v>
      </c>
      <c r="G19" s="114">
        <v>553</v>
      </c>
      <c r="H19" s="140">
        <v>576</v>
      </c>
      <c r="I19" s="115">
        <v>171</v>
      </c>
      <c r="J19" s="116">
        <v>29.6875</v>
      </c>
      <c r="K19"/>
      <c r="L19"/>
      <c r="M19"/>
      <c r="N19"/>
      <c r="O19"/>
      <c r="P19"/>
    </row>
    <row r="20" spans="1:16" s="110" customFormat="1" ht="14.45" customHeight="1" x14ac:dyDescent="0.2">
      <c r="A20" s="120" t="s">
        <v>113</v>
      </c>
      <c r="B20" s="119" t="s">
        <v>116</v>
      </c>
      <c r="C20" s="113">
        <v>73.752092326667253</v>
      </c>
      <c r="D20" s="115">
        <v>41858</v>
      </c>
      <c r="E20" s="114">
        <v>43472</v>
      </c>
      <c r="F20" s="114">
        <v>43281</v>
      </c>
      <c r="G20" s="114">
        <v>43780</v>
      </c>
      <c r="H20" s="140">
        <v>43514</v>
      </c>
      <c r="I20" s="115">
        <v>-1656</v>
      </c>
      <c r="J20" s="116">
        <v>-3.8056717378315024</v>
      </c>
      <c r="K20"/>
      <c r="L20"/>
      <c r="M20"/>
      <c r="N20"/>
      <c r="O20"/>
      <c r="P20"/>
    </row>
    <row r="21" spans="1:16" s="110" customFormat="1" ht="14.45" customHeight="1" x14ac:dyDescent="0.2">
      <c r="A21" s="123"/>
      <c r="B21" s="124" t="s">
        <v>117</v>
      </c>
      <c r="C21" s="125">
        <v>25.944850673949432</v>
      </c>
      <c r="D21" s="143">
        <v>14725</v>
      </c>
      <c r="E21" s="144">
        <v>15050</v>
      </c>
      <c r="F21" s="144">
        <v>14622</v>
      </c>
      <c r="G21" s="144">
        <v>14510</v>
      </c>
      <c r="H21" s="145">
        <v>14413</v>
      </c>
      <c r="I21" s="143">
        <v>312</v>
      </c>
      <c r="J21" s="146">
        <v>2.1647124124054673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45269</v>
      </c>
      <c r="E56" s="114">
        <v>47108</v>
      </c>
      <c r="F56" s="114">
        <v>46560</v>
      </c>
      <c r="G56" s="114">
        <v>47090</v>
      </c>
      <c r="H56" s="140">
        <v>46493</v>
      </c>
      <c r="I56" s="115">
        <v>-1224</v>
      </c>
      <c r="J56" s="116">
        <v>-2.6326543780784206</v>
      </c>
      <c r="K56"/>
      <c r="L56"/>
      <c r="M56"/>
      <c r="N56"/>
      <c r="O56"/>
      <c r="P56"/>
    </row>
    <row r="57" spans="1:16" s="110" customFormat="1" ht="14.45" customHeight="1" x14ac:dyDescent="0.2">
      <c r="A57" s="120" t="s">
        <v>105</v>
      </c>
      <c r="B57" s="119" t="s">
        <v>106</v>
      </c>
      <c r="C57" s="113">
        <v>42.808544478561487</v>
      </c>
      <c r="D57" s="115">
        <v>19379</v>
      </c>
      <c r="E57" s="114">
        <v>20246</v>
      </c>
      <c r="F57" s="114">
        <v>19958</v>
      </c>
      <c r="G57" s="114">
        <v>20090</v>
      </c>
      <c r="H57" s="140">
        <v>19759</v>
      </c>
      <c r="I57" s="115">
        <v>-380</v>
      </c>
      <c r="J57" s="116">
        <v>-1.9231742497089934</v>
      </c>
    </row>
    <row r="58" spans="1:16" s="110" customFormat="1" ht="14.45" customHeight="1" x14ac:dyDescent="0.2">
      <c r="A58" s="120"/>
      <c r="B58" s="119" t="s">
        <v>107</v>
      </c>
      <c r="C58" s="113">
        <v>57.191455521438513</v>
      </c>
      <c r="D58" s="115">
        <v>25890</v>
      </c>
      <c r="E58" s="114">
        <v>26862</v>
      </c>
      <c r="F58" s="114">
        <v>26602</v>
      </c>
      <c r="G58" s="114">
        <v>27000</v>
      </c>
      <c r="H58" s="140">
        <v>26734</v>
      </c>
      <c r="I58" s="115">
        <v>-844</v>
      </c>
      <c r="J58" s="116">
        <v>-3.1570285030298497</v>
      </c>
    </row>
    <row r="59" spans="1:16" s="110" customFormat="1" ht="14.45" customHeight="1" x14ac:dyDescent="0.2">
      <c r="A59" s="118" t="s">
        <v>105</v>
      </c>
      <c r="B59" s="121" t="s">
        <v>108</v>
      </c>
      <c r="C59" s="113">
        <v>17.453444962336256</v>
      </c>
      <c r="D59" s="115">
        <v>7901</v>
      </c>
      <c r="E59" s="114">
        <v>8423</v>
      </c>
      <c r="F59" s="114">
        <v>8181</v>
      </c>
      <c r="G59" s="114">
        <v>8573</v>
      </c>
      <c r="H59" s="140">
        <v>8192</v>
      </c>
      <c r="I59" s="115">
        <v>-291</v>
      </c>
      <c r="J59" s="116">
        <v>-3.55224609375</v>
      </c>
    </row>
    <row r="60" spans="1:16" s="110" customFormat="1" ht="14.45" customHeight="1" x14ac:dyDescent="0.2">
      <c r="A60" s="118"/>
      <c r="B60" s="121" t="s">
        <v>109</v>
      </c>
      <c r="C60" s="113">
        <v>55.000110450860412</v>
      </c>
      <c r="D60" s="115">
        <v>24898</v>
      </c>
      <c r="E60" s="114">
        <v>25929</v>
      </c>
      <c r="F60" s="114">
        <v>25754</v>
      </c>
      <c r="G60" s="114">
        <v>25885</v>
      </c>
      <c r="H60" s="140">
        <v>25684</v>
      </c>
      <c r="I60" s="115">
        <v>-786</v>
      </c>
      <c r="J60" s="116">
        <v>-3.0602709858277528</v>
      </c>
    </row>
    <row r="61" spans="1:16" s="110" customFormat="1" ht="14.45" customHeight="1" x14ac:dyDescent="0.2">
      <c r="A61" s="118"/>
      <c r="B61" s="121" t="s">
        <v>110</v>
      </c>
      <c r="C61" s="113">
        <v>14.846804656608276</v>
      </c>
      <c r="D61" s="115">
        <v>6721</v>
      </c>
      <c r="E61" s="114">
        <v>6846</v>
      </c>
      <c r="F61" s="114">
        <v>6841</v>
      </c>
      <c r="G61" s="114">
        <v>6893</v>
      </c>
      <c r="H61" s="140">
        <v>6884</v>
      </c>
      <c r="I61" s="115">
        <v>-163</v>
      </c>
      <c r="J61" s="116">
        <v>-2.3678094131319001</v>
      </c>
    </row>
    <row r="62" spans="1:16" s="110" customFormat="1" ht="14.45" customHeight="1" x14ac:dyDescent="0.2">
      <c r="A62" s="120"/>
      <c r="B62" s="121" t="s">
        <v>111</v>
      </c>
      <c r="C62" s="113">
        <v>12.699639930195056</v>
      </c>
      <c r="D62" s="115">
        <v>5749</v>
      </c>
      <c r="E62" s="114">
        <v>5910</v>
      </c>
      <c r="F62" s="114">
        <v>5784</v>
      </c>
      <c r="G62" s="114">
        <v>5739</v>
      </c>
      <c r="H62" s="140">
        <v>5733</v>
      </c>
      <c r="I62" s="115">
        <v>16</v>
      </c>
      <c r="J62" s="116">
        <v>0.27908599337170764</v>
      </c>
    </row>
    <row r="63" spans="1:16" s="110" customFormat="1" ht="14.45" customHeight="1" x14ac:dyDescent="0.2">
      <c r="A63" s="120"/>
      <c r="B63" s="121" t="s">
        <v>112</v>
      </c>
      <c r="C63" s="113">
        <v>1.2525127570743777</v>
      </c>
      <c r="D63" s="115">
        <v>567</v>
      </c>
      <c r="E63" s="114">
        <v>539</v>
      </c>
      <c r="F63" s="114">
        <v>527</v>
      </c>
      <c r="G63" s="114">
        <v>421</v>
      </c>
      <c r="H63" s="140">
        <v>450</v>
      </c>
      <c r="I63" s="115">
        <v>117</v>
      </c>
      <c r="J63" s="116">
        <v>26</v>
      </c>
    </row>
    <row r="64" spans="1:16" s="110" customFormat="1" ht="14.45" customHeight="1" x14ac:dyDescent="0.2">
      <c r="A64" s="120" t="s">
        <v>113</v>
      </c>
      <c r="B64" s="119" t="s">
        <v>116</v>
      </c>
      <c r="C64" s="113">
        <v>72.674457134021068</v>
      </c>
      <c r="D64" s="115">
        <v>32899</v>
      </c>
      <c r="E64" s="114">
        <v>34357</v>
      </c>
      <c r="F64" s="114">
        <v>34014</v>
      </c>
      <c r="G64" s="114">
        <v>34542</v>
      </c>
      <c r="H64" s="140">
        <v>34203</v>
      </c>
      <c r="I64" s="115">
        <v>-1304</v>
      </c>
      <c r="J64" s="116">
        <v>-3.8125310645265036</v>
      </c>
    </row>
    <row r="65" spans="1:10" s="110" customFormat="1" ht="14.45" customHeight="1" x14ac:dyDescent="0.2">
      <c r="A65" s="123"/>
      <c r="B65" s="124" t="s">
        <v>117</v>
      </c>
      <c r="C65" s="125">
        <v>26.925710751286754</v>
      </c>
      <c r="D65" s="143">
        <v>12189</v>
      </c>
      <c r="E65" s="144">
        <v>12552</v>
      </c>
      <c r="F65" s="144">
        <v>12341</v>
      </c>
      <c r="G65" s="144">
        <v>12323</v>
      </c>
      <c r="H65" s="145">
        <v>12081</v>
      </c>
      <c r="I65" s="143">
        <v>108</v>
      </c>
      <c r="J65" s="146">
        <v>0.89396573131363299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56755</v>
      </c>
      <c r="G11" s="114">
        <v>58719</v>
      </c>
      <c r="H11" s="114">
        <v>58095</v>
      </c>
      <c r="I11" s="114">
        <v>58505</v>
      </c>
      <c r="J11" s="140">
        <v>58137</v>
      </c>
      <c r="K11" s="114">
        <v>-1382</v>
      </c>
      <c r="L11" s="116">
        <v>-2.3771436434628548</v>
      </c>
    </row>
    <row r="12" spans="1:17" s="110" customFormat="1" ht="24" customHeight="1" x14ac:dyDescent="0.2">
      <c r="A12" s="606" t="s">
        <v>185</v>
      </c>
      <c r="B12" s="607"/>
      <c r="C12" s="607"/>
      <c r="D12" s="608"/>
      <c r="E12" s="113">
        <v>42.427979913663997</v>
      </c>
      <c r="F12" s="115">
        <v>24080</v>
      </c>
      <c r="G12" s="114">
        <v>24912</v>
      </c>
      <c r="H12" s="114">
        <v>24485</v>
      </c>
      <c r="I12" s="114">
        <v>24603</v>
      </c>
      <c r="J12" s="140">
        <v>24390</v>
      </c>
      <c r="K12" s="114">
        <v>-310</v>
      </c>
      <c r="L12" s="116">
        <v>-1.2710127101271014</v>
      </c>
    </row>
    <row r="13" spans="1:17" s="110" customFormat="1" ht="15" customHeight="1" x14ac:dyDescent="0.2">
      <c r="A13" s="120"/>
      <c r="B13" s="609" t="s">
        <v>107</v>
      </c>
      <c r="C13" s="609"/>
      <c r="E13" s="113">
        <v>57.572020086336003</v>
      </c>
      <c r="F13" s="115">
        <v>32675</v>
      </c>
      <c r="G13" s="114">
        <v>33807</v>
      </c>
      <c r="H13" s="114">
        <v>33610</v>
      </c>
      <c r="I13" s="114">
        <v>33902</v>
      </c>
      <c r="J13" s="140">
        <v>33747</v>
      </c>
      <c r="K13" s="114">
        <v>-1072</v>
      </c>
      <c r="L13" s="116">
        <v>-3.176578658843749</v>
      </c>
    </row>
    <row r="14" spans="1:17" s="110" customFormat="1" ht="22.5" customHeight="1" x14ac:dyDescent="0.2">
      <c r="A14" s="606" t="s">
        <v>186</v>
      </c>
      <c r="B14" s="607"/>
      <c r="C14" s="607"/>
      <c r="D14" s="608"/>
      <c r="E14" s="113">
        <v>16.497224914104486</v>
      </c>
      <c r="F14" s="115">
        <v>9363</v>
      </c>
      <c r="G14" s="114">
        <v>9909</v>
      </c>
      <c r="H14" s="114">
        <v>9671</v>
      </c>
      <c r="I14" s="114">
        <v>10068</v>
      </c>
      <c r="J14" s="140">
        <v>9716</v>
      </c>
      <c r="K14" s="114">
        <v>-353</v>
      </c>
      <c r="L14" s="116">
        <v>-3.6331823795800742</v>
      </c>
    </row>
    <row r="15" spans="1:17" s="110" customFormat="1" ht="15" customHeight="1" x14ac:dyDescent="0.2">
      <c r="A15" s="120"/>
      <c r="B15" s="119"/>
      <c r="C15" s="258" t="s">
        <v>106</v>
      </c>
      <c r="E15" s="113">
        <v>46.982804656627152</v>
      </c>
      <c r="F15" s="115">
        <v>4399</v>
      </c>
      <c r="G15" s="114">
        <v>4668</v>
      </c>
      <c r="H15" s="114">
        <v>4533</v>
      </c>
      <c r="I15" s="114">
        <v>4720</v>
      </c>
      <c r="J15" s="140">
        <v>4577</v>
      </c>
      <c r="K15" s="114">
        <v>-178</v>
      </c>
      <c r="L15" s="116">
        <v>-3.8890102687349795</v>
      </c>
    </row>
    <row r="16" spans="1:17" s="110" customFormat="1" ht="15" customHeight="1" x14ac:dyDescent="0.2">
      <c r="A16" s="120"/>
      <c r="B16" s="119"/>
      <c r="C16" s="258" t="s">
        <v>107</v>
      </c>
      <c r="E16" s="113">
        <v>53.017195343372848</v>
      </c>
      <c r="F16" s="115">
        <v>4964</v>
      </c>
      <c r="G16" s="114">
        <v>5241</v>
      </c>
      <c r="H16" s="114">
        <v>5138</v>
      </c>
      <c r="I16" s="114">
        <v>5348</v>
      </c>
      <c r="J16" s="140">
        <v>5139</v>
      </c>
      <c r="K16" s="114">
        <v>-175</v>
      </c>
      <c r="L16" s="116">
        <v>-3.4053317766102356</v>
      </c>
    </row>
    <row r="17" spans="1:12" s="110" customFormat="1" ht="15" customHeight="1" x14ac:dyDescent="0.2">
      <c r="A17" s="120"/>
      <c r="B17" s="121" t="s">
        <v>109</v>
      </c>
      <c r="C17" s="258"/>
      <c r="E17" s="113">
        <v>54.641881772531057</v>
      </c>
      <c r="F17" s="115">
        <v>31012</v>
      </c>
      <c r="G17" s="114">
        <v>32151</v>
      </c>
      <c r="H17" s="114">
        <v>31807</v>
      </c>
      <c r="I17" s="114">
        <v>31846</v>
      </c>
      <c r="J17" s="140">
        <v>31941</v>
      </c>
      <c r="K17" s="114">
        <v>-929</v>
      </c>
      <c r="L17" s="116">
        <v>-2.908487523872139</v>
      </c>
    </row>
    <row r="18" spans="1:12" s="110" customFormat="1" ht="15" customHeight="1" x14ac:dyDescent="0.2">
      <c r="A18" s="120"/>
      <c r="B18" s="119"/>
      <c r="C18" s="258" t="s">
        <v>106</v>
      </c>
      <c r="E18" s="113">
        <v>40.987359731716758</v>
      </c>
      <c r="F18" s="115">
        <v>12711</v>
      </c>
      <c r="G18" s="114">
        <v>13162</v>
      </c>
      <c r="H18" s="114">
        <v>12903</v>
      </c>
      <c r="I18" s="114">
        <v>12816</v>
      </c>
      <c r="J18" s="140">
        <v>12793</v>
      </c>
      <c r="K18" s="114">
        <v>-82</v>
      </c>
      <c r="L18" s="116">
        <v>-0.64097553349488001</v>
      </c>
    </row>
    <row r="19" spans="1:12" s="110" customFormat="1" ht="15" customHeight="1" x14ac:dyDescent="0.2">
      <c r="A19" s="120"/>
      <c r="B19" s="119"/>
      <c r="C19" s="258" t="s">
        <v>107</v>
      </c>
      <c r="E19" s="113">
        <v>59.012640268283242</v>
      </c>
      <c r="F19" s="115">
        <v>18301</v>
      </c>
      <c r="G19" s="114">
        <v>18989</v>
      </c>
      <c r="H19" s="114">
        <v>18904</v>
      </c>
      <c r="I19" s="114">
        <v>19030</v>
      </c>
      <c r="J19" s="140">
        <v>19148</v>
      </c>
      <c r="K19" s="114">
        <v>-847</v>
      </c>
      <c r="L19" s="116">
        <v>-4.4234384792145391</v>
      </c>
    </row>
    <row r="20" spans="1:12" s="110" customFormat="1" ht="15" customHeight="1" x14ac:dyDescent="0.2">
      <c r="A20" s="120"/>
      <c r="B20" s="121" t="s">
        <v>110</v>
      </c>
      <c r="C20" s="258"/>
      <c r="E20" s="113">
        <v>15.825918421284468</v>
      </c>
      <c r="F20" s="115">
        <v>8982</v>
      </c>
      <c r="G20" s="114">
        <v>9113</v>
      </c>
      <c r="H20" s="114">
        <v>9153</v>
      </c>
      <c r="I20" s="114">
        <v>9199</v>
      </c>
      <c r="J20" s="140">
        <v>9118</v>
      </c>
      <c r="K20" s="114">
        <v>-136</v>
      </c>
      <c r="L20" s="116">
        <v>-1.4915551656064927</v>
      </c>
    </row>
    <row r="21" spans="1:12" s="110" customFormat="1" ht="15" customHeight="1" x14ac:dyDescent="0.2">
      <c r="A21" s="120"/>
      <c r="B21" s="119"/>
      <c r="C21" s="258" t="s">
        <v>106</v>
      </c>
      <c r="E21" s="113">
        <v>37.051881540859497</v>
      </c>
      <c r="F21" s="115">
        <v>3328</v>
      </c>
      <c r="G21" s="114">
        <v>3351</v>
      </c>
      <c r="H21" s="114">
        <v>3353</v>
      </c>
      <c r="I21" s="114">
        <v>3414</v>
      </c>
      <c r="J21" s="140">
        <v>3365</v>
      </c>
      <c r="K21" s="114">
        <v>-37</v>
      </c>
      <c r="L21" s="116">
        <v>-1.0995542347696881</v>
      </c>
    </row>
    <row r="22" spans="1:12" s="110" customFormat="1" ht="15" customHeight="1" x14ac:dyDescent="0.2">
      <c r="A22" s="120"/>
      <c r="B22" s="119"/>
      <c r="C22" s="258" t="s">
        <v>107</v>
      </c>
      <c r="E22" s="113">
        <v>62.948118459140503</v>
      </c>
      <c r="F22" s="115">
        <v>5654</v>
      </c>
      <c r="G22" s="114">
        <v>5762</v>
      </c>
      <c r="H22" s="114">
        <v>5800</v>
      </c>
      <c r="I22" s="114">
        <v>5785</v>
      </c>
      <c r="J22" s="140">
        <v>5753</v>
      </c>
      <c r="K22" s="114">
        <v>-99</v>
      </c>
      <c r="L22" s="116">
        <v>-1.7208413001912046</v>
      </c>
    </row>
    <row r="23" spans="1:12" s="110" customFormat="1" ht="15" customHeight="1" x14ac:dyDescent="0.2">
      <c r="A23" s="120"/>
      <c r="B23" s="121" t="s">
        <v>111</v>
      </c>
      <c r="C23" s="258"/>
      <c r="E23" s="113">
        <v>13.034974892079992</v>
      </c>
      <c r="F23" s="115">
        <v>7398</v>
      </c>
      <c r="G23" s="114">
        <v>7546</v>
      </c>
      <c r="H23" s="114">
        <v>7464</v>
      </c>
      <c r="I23" s="114">
        <v>7392</v>
      </c>
      <c r="J23" s="140">
        <v>7362</v>
      </c>
      <c r="K23" s="114">
        <v>36</v>
      </c>
      <c r="L23" s="116">
        <v>0.48899755501222492</v>
      </c>
    </row>
    <row r="24" spans="1:12" s="110" customFormat="1" ht="15" customHeight="1" x14ac:dyDescent="0.2">
      <c r="A24" s="120"/>
      <c r="B24" s="119"/>
      <c r="C24" s="258" t="s">
        <v>106</v>
      </c>
      <c r="E24" s="113">
        <v>49.229521492295213</v>
      </c>
      <c r="F24" s="115">
        <v>3642</v>
      </c>
      <c r="G24" s="114">
        <v>3731</v>
      </c>
      <c r="H24" s="114">
        <v>3696</v>
      </c>
      <c r="I24" s="114">
        <v>3653</v>
      </c>
      <c r="J24" s="140">
        <v>3655</v>
      </c>
      <c r="K24" s="114">
        <v>-13</v>
      </c>
      <c r="L24" s="116">
        <v>-0.35567715458276333</v>
      </c>
    </row>
    <row r="25" spans="1:12" s="110" customFormat="1" ht="15" customHeight="1" x14ac:dyDescent="0.2">
      <c r="A25" s="120"/>
      <c r="B25" s="119"/>
      <c r="C25" s="258" t="s">
        <v>107</v>
      </c>
      <c r="E25" s="113">
        <v>50.770478507704787</v>
      </c>
      <c r="F25" s="115">
        <v>3756</v>
      </c>
      <c r="G25" s="114">
        <v>3815</v>
      </c>
      <c r="H25" s="114">
        <v>3768</v>
      </c>
      <c r="I25" s="114">
        <v>3739</v>
      </c>
      <c r="J25" s="140">
        <v>3707</v>
      </c>
      <c r="K25" s="114">
        <v>49</v>
      </c>
      <c r="L25" s="116">
        <v>1.3218235770164553</v>
      </c>
    </row>
    <row r="26" spans="1:12" s="110" customFormat="1" ht="15" customHeight="1" x14ac:dyDescent="0.2">
      <c r="A26" s="120"/>
      <c r="C26" s="121" t="s">
        <v>187</v>
      </c>
      <c r="D26" s="110" t="s">
        <v>188</v>
      </c>
      <c r="E26" s="113">
        <v>1.3161835961589288</v>
      </c>
      <c r="F26" s="115">
        <v>747</v>
      </c>
      <c r="G26" s="114">
        <v>711</v>
      </c>
      <c r="H26" s="114">
        <v>712</v>
      </c>
      <c r="I26" s="114">
        <v>553</v>
      </c>
      <c r="J26" s="140">
        <v>576</v>
      </c>
      <c r="K26" s="114">
        <v>171</v>
      </c>
      <c r="L26" s="116">
        <v>29.6875</v>
      </c>
    </row>
    <row r="27" spans="1:12" s="110" customFormat="1" ht="15" customHeight="1" x14ac:dyDescent="0.2">
      <c r="A27" s="120"/>
      <c r="B27" s="119"/>
      <c r="D27" s="259" t="s">
        <v>106</v>
      </c>
      <c r="E27" s="113">
        <v>43.239625167336008</v>
      </c>
      <c r="F27" s="115">
        <v>323</v>
      </c>
      <c r="G27" s="114">
        <v>308</v>
      </c>
      <c r="H27" s="114">
        <v>321</v>
      </c>
      <c r="I27" s="114">
        <v>256</v>
      </c>
      <c r="J27" s="140">
        <v>289</v>
      </c>
      <c r="K27" s="114">
        <v>34</v>
      </c>
      <c r="L27" s="116">
        <v>11.764705882352942</v>
      </c>
    </row>
    <row r="28" spans="1:12" s="110" customFormat="1" ht="15" customHeight="1" x14ac:dyDescent="0.2">
      <c r="A28" s="120"/>
      <c r="B28" s="119"/>
      <c r="D28" s="259" t="s">
        <v>107</v>
      </c>
      <c r="E28" s="113">
        <v>56.760374832663992</v>
      </c>
      <c r="F28" s="115">
        <v>424</v>
      </c>
      <c r="G28" s="114">
        <v>403</v>
      </c>
      <c r="H28" s="114">
        <v>391</v>
      </c>
      <c r="I28" s="114">
        <v>297</v>
      </c>
      <c r="J28" s="140">
        <v>287</v>
      </c>
      <c r="K28" s="114">
        <v>137</v>
      </c>
      <c r="L28" s="116">
        <v>47.735191637630663</v>
      </c>
    </row>
    <row r="29" spans="1:12" s="110" customFormat="1" ht="24" customHeight="1" x14ac:dyDescent="0.2">
      <c r="A29" s="606" t="s">
        <v>189</v>
      </c>
      <c r="B29" s="607"/>
      <c r="C29" s="607"/>
      <c r="D29" s="608"/>
      <c r="E29" s="113">
        <v>73.752092326667253</v>
      </c>
      <c r="F29" s="115">
        <v>41858</v>
      </c>
      <c r="G29" s="114">
        <v>43472</v>
      </c>
      <c r="H29" s="114">
        <v>43281</v>
      </c>
      <c r="I29" s="114">
        <v>43780</v>
      </c>
      <c r="J29" s="140">
        <v>43514</v>
      </c>
      <c r="K29" s="114">
        <v>-1656</v>
      </c>
      <c r="L29" s="116">
        <v>-3.8056717378315024</v>
      </c>
    </row>
    <row r="30" spans="1:12" s="110" customFormat="1" ht="15" customHeight="1" x14ac:dyDescent="0.2">
      <c r="A30" s="120"/>
      <c r="B30" s="119"/>
      <c r="C30" s="258" t="s">
        <v>106</v>
      </c>
      <c r="E30" s="113">
        <v>42.161593960533231</v>
      </c>
      <c r="F30" s="115">
        <v>17648</v>
      </c>
      <c r="G30" s="114">
        <v>18306</v>
      </c>
      <c r="H30" s="114">
        <v>18210</v>
      </c>
      <c r="I30" s="114">
        <v>18371</v>
      </c>
      <c r="J30" s="140">
        <v>18201</v>
      </c>
      <c r="K30" s="114">
        <v>-553</v>
      </c>
      <c r="L30" s="116">
        <v>-3.0382945991978461</v>
      </c>
    </row>
    <row r="31" spans="1:12" s="110" customFormat="1" ht="15" customHeight="1" x14ac:dyDescent="0.2">
      <c r="A31" s="120"/>
      <c r="B31" s="119"/>
      <c r="C31" s="258" t="s">
        <v>107</v>
      </c>
      <c r="E31" s="113">
        <v>57.838406039466769</v>
      </c>
      <c r="F31" s="115">
        <v>24210</v>
      </c>
      <c r="G31" s="114">
        <v>25166</v>
      </c>
      <c r="H31" s="114">
        <v>25071</v>
      </c>
      <c r="I31" s="114">
        <v>25409</v>
      </c>
      <c r="J31" s="140">
        <v>25313</v>
      </c>
      <c r="K31" s="114">
        <v>-1103</v>
      </c>
      <c r="L31" s="116">
        <v>-4.3574447912140011</v>
      </c>
    </row>
    <row r="32" spans="1:12" s="110" customFormat="1" ht="15" customHeight="1" x14ac:dyDescent="0.2">
      <c r="A32" s="120"/>
      <c r="B32" s="119" t="s">
        <v>117</v>
      </c>
      <c r="C32" s="258"/>
      <c r="E32" s="113">
        <v>25.944850673949432</v>
      </c>
      <c r="F32" s="114">
        <v>14725</v>
      </c>
      <c r="G32" s="114">
        <v>15050</v>
      </c>
      <c r="H32" s="114">
        <v>14622</v>
      </c>
      <c r="I32" s="114">
        <v>14510</v>
      </c>
      <c r="J32" s="140">
        <v>14413</v>
      </c>
      <c r="K32" s="114">
        <v>312</v>
      </c>
      <c r="L32" s="116">
        <v>2.1647124124054673</v>
      </c>
    </row>
    <row r="33" spans="1:12" s="110" customFormat="1" ht="15" customHeight="1" x14ac:dyDescent="0.2">
      <c r="A33" s="120"/>
      <c r="B33" s="119"/>
      <c r="C33" s="258" t="s">
        <v>106</v>
      </c>
      <c r="E33" s="113">
        <v>43.334465195246182</v>
      </c>
      <c r="F33" s="114">
        <v>6381</v>
      </c>
      <c r="G33" s="114">
        <v>6541</v>
      </c>
      <c r="H33" s="114">
        <v>6209</v>
      </c>
      <c r="I33" s="114">
        <v>6160</v>
      </c>
      <c r="J33" s="140">
        <v>6124</v>
      </c>
      <c r="K33" s="114">
        <v>257</v>
      </c>
      <c r="L33" s="116">
        <v>4.1966035271064666</v>
      </c>
    </row>
    <row r="34" spans="1:12" s="110" customFormat="1" ht="15" customHeight="1" x14ac:dyDescent="0.2">
      <c r="A34" s="120"/>
      <c r="B34" s="119"/>
      <c r="C34" s="258" t="s">
        <v>107</v>
      </c>
      <c r="E34" s="113">
        <v>56.665534804753818</v>
      </c>
      <c r="F34" s="114">
        <v>8344</v>
      </c>
      <c r="G34" s="114">
        <v>8509</v>
      </c>
      <c r="H34" s="114">
        <v>8413</v>
      </c>
      <c r="I34" s="114">
        <v>8350</v>
      </c>
      <c r="J34" s="140">
        <v>8289</v>
      </c>
      <c r="K34" s="114">
        <v>55</v>
      </c>
      <c r="L34" s="116">
        <v>0.66352997949089154</v>
      </c>
    </row>
    <row r="35" spans="1:12" s="110" customFormat="1" ht="24" customHeight="1" x14ac:dyDescent="0.2">
      <c r="A35" s="606" t="s">
        <v>192</v>
      </c>
      <c r="B35" s="607"/>
      <c r="C35" s="607"/>
      <c r="D35" s="608"/>
      <c r="E35" s="113">
        <v>23.162716941238656</v>
      </c>
      <c r="F35" s="114">
        <v>13146</v>
      </c>
      <c r="G35" s="114">
        <v>13755</v>
      </c>
      <c r="H35" s="114">
        <v>13577</v>
      </c>
      <c r="I35" s="114">
        <v>13831</v>
      </c>
      <c r="J35" s="114">
        <v>13485</v>
      </c>
      <c r="K35" s="318">
        <v>-339</v>
      </c>
      <c r="L35" s="319">
        <v>-2.513904338153504</v>
      </c>
    </row>
    <row r="36" spans="1:12" s="110" customFormat="1" ht="15" customHeight="1" x14ac:dyDescent="0.2">
      <c r="A36" s="120"/>
      <c r="B36" s="119"/>
      <c r="C36" s="258" t="s">
        <v>106</v>
      </c>
      <c r="E36" s="113">
        <v>42.826715350677013</v>
      </c>
      <c r="F36" s="114">
        <v>5630</v>
      </c>
      <c r="G36" s="114">
        <v>5919</v>
      </c>
      <c r="H36" s="114">
        <v>5758</v>
      </c>
      <c r="I36" s="114">
        <v>5894</v>
      </c>
      <c r="J36" s="114">
        <v>5721</v>
      </c>
      <c r="K36" s="318">
        <v>-91</v>
      </c>
      <c r="L36" s="116">
        <v>-1.5906310085649362</v>
      </c>
    </row>
    <row r="37" spans="1:12" s="110" customFormat="1" ht="15" customHeight="1" x14ac:dyDescent="0.2">
      <c r="A37" s="120"/>
      <c r="B37" s="119"/>
      <c r="C37" s="258" t="s">
        <v>107</v>
      </c>
      <c r="E37" s="113">
        <v>57.173284649322987</v>
      </c>
      <c r="F37" s="114">
        <v>7516</v>
      </c>
      <c r="G37" s="114">
        <v>7836</v>
      </c>
      <c r="H37" s="114">
        <v>7819</v>
      </c>
      <c r="I37" s="114">
        <v>7937</v>
      </c>
      <c r="J37" s="140">
        <v>7764</v>
      </c>
      <c r="K37" s="114">
        <v>-248</v>
      </c>
      <c r="L37" s="116">
        <v>-3.1942297784647091</v>
      </c>
    </row>
    <row r="38" spans="1:12" s="110" customFormat="1" ht="15" customHeight="1" x14ac:dyDescent="0.2">
      <c r="A38" s="120"/>
      <c r="B38" s="119" t="s">
        <v>328</v>
      </c>
      <c r="C38" s="258"/>
      <c r="E38" s="113">
        <v>46.910404369659062</v>
      </c>
      <c r="F38" s="114">
        <v>26624</v>
      </c>
      <c r="G38" s="114">
        <v>27424</v>
      </c>
      <c r="H38" s="114">
        <v>27356</v>
      </c>
      <c r="I38" s="114">
        <v>27469</v>
      </c>
      <c r="J38" s="140">
        <v>27299</v>
      </c>
      <c r="K38" s="114">
        <v>-675</v>
      </c>
      <c r="L38" s="116">
        <v>-2.4726180446170187</v>
      </c>
    </row>
    <row r="39" spans="1:12" s="110" customFormat="1" ht="15" customHeight="1" x14ac:dyDescent="0.2">
      <c r="A39" s="120"/>
      <c r="B39" s="119"/>
      <c r="C39" s="258" t="s">
        <v>106</v>
      </c>
      <c r="E39" s="113">
        <v>43.05138221153846</v>
      </c>
      <c r="F39" s="115">
        <v>11462</v>
      </c>
      <c r="G39" s="114">
        <v>11829</v>
      </c>
      <c r="H39" s="114">
        <v>11750</v>
      </c>
      <c r="I39" s="114">
        <v>11790</v>
      </c>
      <c r="J39" s="140">
        <v>11660</v>
      </c>
      <c r="K39" s="114">
        <v>-198</v>
      </c>
      <c r="L39" s="116">
        <v>-1.6981132075471699</v>
      </c>
    </row>
    <row r="40" spans="1:12" s="110" customFormat="1" ht="15" customHeight="1" x14ac:dyDescent="0.2">
      <c r="A40" s="120"/>
      <c r="B40" s="119"/>
      <c r="C40" s="258" t="s">
        <v>107</v>
      </c>
      <c r="E40" s="113">
        <v>56.94861778846154</v>
      </c>
      <c r="F40" s="115">
        <v>15162</v>
      </c>
      <c r="G40" s="114">
        <v>15595</v>
      </c>
      <c r="H40" s="114">
        <v>15606</v>
      </c>
      <c r="I40" s="114">
        <v>15679</v>
      </c>
      <c r="J40" s="140">
        <v>15639</v>
      </c>
      <c r="K40" s="114">
        <v>-477</v>
      </c>
      <c r="L40" s="116">
        <v>-3.0500671398427008</v>
      </c>
    </row>
    <row r="41" spans="1:12" s="110" customFormat="1" ht="15" customHeight="1" x14ac:dyDescent="0.2">
      <c r="A41" s="120"/>
      <c r="B41" s="320" t="s">
        <v>516</v>
      </c>
      <c r="C41" s="258"/>
      <c r="E41" s="113">
        <v>9.348956039115496</v>
      </c>
      <c r="F41" s="115">
        <v>5306</v>
      </c>
      <c r="G41" s="114">
        <v>5488</v>
      </c>
      <c r="H41" s="114">
        <v>5263</v>
      </c>
      <c r="I41" s="114">
        <v>5360</v>
      </c>
      <c r="J41" s="140">
        <v>5175</v>
      </c>
      <c r="K41" s="114">
        <v>131</v>
      </c>
      <c r="L41" s="116">
        <v>2.531400966183575</v>
      </c>
    </row>
    <row r="42" spans="1:12" s="110" customFormat="1" ht="15" customHeight="1" x14ac:dyDescent="0.2">
      <c r="A42" s="120"/>
      <c r="B42" s="119"/>
      <c r="C42" s="268" t="s">
        <v>106</v>
      </c>
      <c r="D42" s="182"/>
      <c r="E42" s="113">
        <v>42.3105917828873</v>
      </c>
      <c r="F42" s="115">
        <v>2245</v>
      </c>
      <c r="G42" s="114">
        <v>2270</v>
      </c>
      <c r="H42" s="114">
        <v>2179</v>
      </c>
      <c r="I42" s="114">
        <v>2188</v>
      </c>
      <c r="J42" s="140">
        <v>2135</v>
      </c>
      <c r="K42" s="114">
        <v>110</v>
      </c>
      <c r="L42" s="116">
        <v>5.1522248243559723</v>
      </c>
    </row>
    <row r="43" spans="1:12" s="110" customFormat="1" ht="15" customHeight="1" x14ac:dyDescent="0.2">
      <c r="A43" s="120"/>
      <c r="B43" s="119"/>
      <c r="C43" s="268" t="s">
        <v>107</v>
      </c>
      <c r="D43" s="182"/>
      <c r="E43" s="113">
        <v>57.6894082171127</v>
      </c>
      <c r="F43" s="115">
        <v>3061</v>
      </c>
      <c r="G43" s="114">
        <v>3218</v>
      </c>
      <c r="H43" s="114">
        <v>3084</v>
      </c>
      <c r="I43" s="114">
        <v>3172</v>
      </c>
      <c r="J43" s="140">
        <v>3040</v>
      </c>
      <c r="K43" s="114">
        <v>21</v>
      </c>
      <c r="L43" s="116">
        <v>0.69078947368421051</v>
      </c>
    </row>
    <row r="44" spans="1:12" s="110" customFormat="1" ht="15" customHeight="1" x14ac:dyDescent="0.2">
      <c r="A44" s="120"/>
      <c r="B44" s="119" t="s">
        <v>205</v>
      </c>
      <c r="C44" s="268"/>
      <c r="D44" s="182"/>
      <c r="E44" s="113">
        <v>20.577922649986785</v>
      </c>
      <c r="F44" s="115">
        <v>11679</v>
      </c>
      <c r="G44" s="114">
        <v>12052</v>
      </c>
      <c r="H44" s="114">
        <v>11899</v>
      </c>
      <c r="I44" s="114">
        <v>11845</v>
      </c>
      <c r="J44" s="140">
        <v>12178</v>
      </c>
      <c r="K44" s="114">
        <v>-499</v>
      </c>
      <c r="L44" s="116">
        <v>-4.0975529643619639</v>
      </c>
    </row>
    <row r="45" spans="1:12" s="110" customFormat="1" ht="15" customHeight="1" x14ac:dyDescent="0.2">
      <c r="A45" s="120"/>
      <c r="B45" s="119"/>
      <c r="C45" s="268" t="s">
        <v>106</v>
      </c>
      <c r="D45" s="182"/>
      <c r="E45" s="113">
        <v>40.611353711790393</v>
      </c>
      <c r="F45" s="115">
        <v>4743</v>
      </c>
      <c r="G45" s="114">
        <v>4894</v>
      </c>
      <c r="H45" s="114">
        <v>4798</v>
      </c>
      <c r="I45" s="114">
        <v>4731</v>
      </c>
      <c r="J45" s="140">
        <v>4874</v>
      </c>
      <c r="K45" s="114">
        <v>-131</v>
      </c>
      <c r="L45" s="116">
        <v>-2.6877308165777594</v>
      </c>
    </row>
    <row r="46" spans="1:12" s="110" customFormat="1" ht="15" customHeight="1" x14ac:dyDescent="0.2">
      <c r="A46" s="123"/>
      <c r="B46" s="124"/>
      <c r="C46" s="260" t="s">
        <v>107</v>
      </c>
      <c r="D46" s="261"/>
      <c r="E46" s="125">
        <v>59.388646288209607</v>
      </c>
      <c r="F46" s="143">
        <v>6936</v>
      </c>
      <c r="G46" s="144">
        <v>7158</v>
      </c>
      <c r="H46" s="144">
        <v>7101</v>
      </c>
      <c r="I46" s="144">
        <v>7114</v>
      </c>
      <c r="J46" s="145">
        <v>7304</v>
      </c>
      <c r="K46" s="144">
        <v>-368</v>
      </c>
      <c r="L46" s="146">
        <v>-5.0383351588170866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56755</v>
      </c>
      <c r="E11" s="114">
        <v>58719</v>
      </c>
      <c r="F11" s="114">
        <v>58095</v>
      </c>
      <c r="G11" s="114">
        <v>58505</v>
      </c>
      <c r="H11" s="140">
        <v>58137</v>
      </c>
      <c r="I11" s="115">
        <v>-1382</v>
      </c>
      <c r="J11" s="116">
        <v>-2.3771436434628548</v>
      </c>
    </row>
    <row r="12" spans="1:15" s="110" customFormat="1" ht="24.95" customHeight="1" x14ac:dyDescent="0.2">
      <c r="A12" s="193" t="s">
        <v>132</v>
      </c>
      <c r="B12" s="194" t="s">
        <v>133</v>
      </c>
      <c r="C12" s="113">
        <v>0.37882124922914279</v>
      </c>
      <c r="D12" s="115">
        <v>215</v>
      </c>
      <c r="E12" s="114">
        <v>199</v>
      </c>
      <c r="F12" s="114">
        <v>230</v>
      </c>
      <c r="G12" s="114">
        <v>226</v>
      </c>
      <c r="H12" s="140">
        <v>199</v>
      </c>
      <c r="I12" s="115">
        <v>16</v>
      </c>
      <c r="J12" s="116">
        <v>8.0402010050251249</v>
      </c>
    </row>
    <row r="13" spans="1:15" s="110" customFormat="1" ht="24.95" customHeight="1" x14ac:dyDescent="0.2">
      <c r="A13" s="193" t="s">
        <v>134</v>
      </c>
      <c r="B13" s="199" t="s">
        <v>214</v>
      </c>
      <c r="C13" s="113">
        <v>0.15857633688661793</v>
      </c>
      <c r="D13" s="115">
        <v>90</v>
      </c>
      <c r="E13" s="114">
        <v>102</v>
      </c>
      <c r="F13" s="114">
        <v>89</v>
      </c>
      <c r="G13" s="114">
        <v>97</v>
      </c>
      <c r="H13" s="140">
        <v>91</v>
      </c>
      <c r="I13" s="115">
        <v>-1</v>
      </c>
      <c r="J13" s="116">
        <v>-1.098901098901099</v>
      </c>
    </row>
    <row r="14" spans="1:15" s="287" customFormat="1" ht="24.95" customHeight="1" x14ac:dyDescent="0.2">
      <c r="A14" s="193" t="s">
        <v>215</v>
      </c>
      <c r="B14" s="199" t="s">
        <v>137</v>
      </c>
      <c r="C14" s="113">
        <v>3.2649105805655889</v>
      </c>
      <c r="D14" s="115">
        <v>1853</v>
      </c>
      <c r="E14" s="114">
        <v>1944</v>
      </c>
      <c r="F14" s="114">
        <v>1946</v>
      </c>
      <c r="G14" s="114">
        <v>1955</v>
      </c>
      <c r="H14" s="140">
        <v>1972</v>
      </c>
      <c r="I14" s="115">
        <v>-119</v>
      </c>
      <c r="J14" s="116">
        <v>-6.0344827586206895</v>
      </c>
      <c r="K14" s="110"/>
      <c r="L14" s="110"/>
      <c r="M14" s="110"/>
      <c r="N14" s="110"/>
      <c r="O14" s="110"/>
    </row>
    <row r="15" spans="1:15" s="110" customFormat="1" ht="24.95" customHeight="1" x14ac:dyDescent="0.2">
      <c r="A15" s="193" t="s">
        <v>216</v>
      </c>
      <c r="B15" s="199" t="s">
        <v>217</v>
      </c>
      <c r="C15" s="113">
        <v>1.2950400845740464</v>
      </c>
      <c r="D15" s="115">
        <v>735</v>
      </c>
      <c r="E15" s="114">
        <v>797</v>
      </c>
      <c r="F15" s="114">
        <v>748</v>
      </c>
      <c r="G15" s="114">
        <v>728</v>
      </c>
      <c r="H15" s="140">
        <v>735</v>
      </c>
      <c r="I15" s="115">
        <v>0</v>
      </c>
      <c r="J15" s="116">
        <v>0</v>
      </c>
    </row>
    <row r="16" spans="1:15" s="287" customFormat="1" ht="24.95" customHeight="1" x14ac:dyDescent="0.2">
      <c r="A16" s="193" t="s">
        <v>218</v>
      </c>
      <c r="B16" s="199" t="s">
        <v>141</v>
      </c>
      <c r="C16" s="113">
        <v>1.7390538278565766</v>
      </c>
      <c r="D16" s="115">
        <v>987</v>
      </c>
      <c r="E16" s="114">
        <v>1007</v>
      </c>
      <c r="F16" s="114">
        <v>1042</v>
      </c>
      <c r="G16" s="114">
        <v>1070</v>
      </c>
      <c r="H16" s="140">
        <v>1087</v>
      </c>
      <c r="I16" s="115">
        <v>-100</v>
      </c>
      <c r="J16" s="116">
        <v>-9.1996320147194108</v>
      </c>
      <c r="K16" s="110"/>
      <c r="L16" s="110"/>
      <c r="M16" s="110"/>
      <c r="N16" s="110"/>
      <c r="O16" s="110"/>
    </row>
    <row r="17" spans="1:15" s="110" customFormat="1" ht="24.95" customHeight="1" x14ac:dyDescent="0.2">
      <c r="A17" s="193" t="s">
        <v>142</v>
      </c>
      <c r="B17" s="199" t="s">
        <v>220</v>
      </c>
      <c r="C17" s="113">
        <v>0.23081666813496607</v>
      </c>
      <c r="D17" s="115">
        <v>131</v>
      </c>
      <c r="E17" s="114">
        <v>140</v>
      </c>
      <c r="F17" s="114">
        <v>156</v>
      </c>
      <c r="G17" s="114">
        <v>157</v>
      </c>
      <c r="H17" s="140">
        <v>150</v>
      </c>
      <c r="I17" s="115">
        <v>-19</v>
      </c>
      <c r="J17" s="116">
        <v>-12.666666666666666</v>
      </c>
    </row>
    <row r="18" spans="1:15" s="287" customFormat="1" ht="24.95" customHeight="1" x14ac:dyDescent="0.2">
      <c r="A18" s="201" t="s">
        <v>144</v>
      </c>
      <c r="B18" s="202" t="s">
        <v>145</v>
      </c>
      <c r="C18" s="113">
        <v>2.1601621002554841</v>
      </c>
      <c r="D18" s="115">
        <v>1226</v>
      </c>
      <c r="E18" s="114">
        <v>1261</v>
      </c>
      <c r="F18" s="114">
        <v>1276</v>
      </c>
      <c r="G18" s="114">
        <v>1232</v>
      </c>
      <c r="H18" s="140">
        <v>1277</v>
      </c>
      <c r="I18" s="115">
        <v>-51</v>
      </c>
      <c r="J18" s="116">
        <v>-3.9937353171495693</v>
      </c>
      <c r="K18" s="110"/>
      <c r="L18" s="110"/>
      <c r="M18" s="110"/>
      <c r="N18" s="110"/>
      <c r="O18" s="110"/>
    </row>
    <row r="19" spans="1:15" s="110" customFormat="1" ht="24.95" customHeight="1" x14ac:dyDescent="0.2">
      <c r="A19" s="193" t="s">
        <v>146</v>
      </c>
      <c r="B19" s="199" t="s">
        <v>147</v>
      </c>
      <c r="C19" s="113">
        <v>13.447273367985199</v>
      </c>
      <c r="D19" s="115">
        <v>7632</v>
      </c>
      <c r="E19" s="114">
        <v>8078</v>
      </c>
      <c r="F19" s="114">
        <v>7763</v>
      </c>
      <c r="G19" s="114">
        <v>7837</v>
      </c>
      <c r="H19" s="140">
        <v>7621</v>
      </c>
      <c r="I19" s="115">
        <v>11</v>
      </c>
      <c r="J19" s="116">
        <v>0.14433801338407032</v>
      </c>
    </row>
    <row r="20" spans="1:15" s="287" customFormat="1" ht="24.95" customHeight="1" x14ac:dyDescent="0.2">
      <c r="A20" s="193" t="s">
        <v>148</v>
      </c>
      <c r="B20" s="199" t="s">
        <v>149</v>
      </c>
      <c r="C20" s="113">
        <v>4.5159016826711307</v>
      </c>
      <c r="D20" s="115">
        <v>2563</v>
      </c>
      <c r="E20" s="114">
        <v>2528</v>
      </c>
      <c r="F20" s="114">
        <v>2557</v>
      </c>
      <c r="G20" s="114">
        <v>2526</v>
      </c>
      <c r="H20" s="140">
        <v>2511</v>
      </c>
      <c r="I20" s="115">
        <v>52</v>
      </c>
      <c r="J20" s="116">
        <v>2.0708880923934689</v>
      </c>
      <c r="K20" s="110"/>
      <c r="L20" s="110"/>
      <c r="M20" s="110"/>
      <c r="N20" s="110"/>
      <c r="O20" s="110"/>
    </row>
    <row r="21" spans="1:15" s="110" customFormat="1" ht="24.95" customHeight="1" x14ac:dyDescent="0.2">
      <c r="A21" s="201" t="s">
        <v>150</v>
      </c>
      <c r="B21" s="202" t="s">
        <v>151</v>
      </c>
      <c r="C21" s="113">
        <v>13.568848559598273</v>
      </c>
      <c r="D21" s="115">
        <v>7701</v>
      </c>
      <c r="E21" s="114">
        <v>8584</v>
      </c>
      <c r="F21" s="114">
        <v>8581</v>
      </c>
      <c r="G21" s="114">
        <v>8718</v>
      </c>
      <c r="H21" s="140">
        <v>8550</v>
      </c>
      <c r="I21" s="115">
        <v>-849</v>
      </c>
      <c r="J21" s="116">
        <v>-9.9298245614035086</v>
      </c>
    </row>
    <row r="22" spans="1:15" s="110" customFormat="1" ht="24.95" customHeight="1" x14ac:dyDescent="0.2">
      <c r="A22" s="201" t="s">
        <v>152</v>
      </c>
      <c r="B22" s="199" t="s">
        <v>153</v>
      </c>
      <c r="C22" s="113">
        <v>1.8941062461457141</v>
      </c>
      <c r="D22" s="115">
        <v>1075</v>
      </c>
      <c r="E22" s="114">
        <v>1110</v>
      </c>
      <c r="F22" s="114">
        <v>1102</v>
      </c>
      <c r="G22" s="114">
        <v>1131</v>
      </c>
      <c r="H22" s="140">
        <v>1138</v>
      </c>
      <c r="I22" s="115">
        <v>-63</v>
      </c>
      <c r="J22" s="116">
        <v>-5.5360281195079084</v>
      </c>
    </row>
    <row r="23" spans="1:15" s="110" customFormat="1" ht="24.95" customHeight="1" x14ac:dyDescent="0.2">
      <c r="A23" s="193" t="s">
        <v>154</v>
      </c>
      <c r="B23" s="199" t="s">
        <v>155</v>
      </c>
      <c r="C23" s="113">
        <v>0.78054796934190818</v>
      </c>
      <c r="D23" s="115">
        <v>443</v>
      </c>
      <c r="E23" s="114">
        <v>449</v>
      </c>
      <c r="F23" s="114">
        <v>447</v>
      </c>
      <c r="G23" s="114">
        <v>451</v>
      </c>
      <c r="H23" s="140">
        <v>451</v>
      </c>
      <c r="I23" s="115">
        <v>-8</v>
      </c>
      <c r="J23" s="116">
        <v>-1.7738359201773837</v>
      </c>
    </row>
    <row r="24" spans="1:15" s="110" customFormat="1" ht="24.95" customHeight="1" x14ac:dyDescent="0.2">
      <c r="A24" s="193" t="s">
        <v>156</v>
      </c>
      <c r="B24" s="199" t="s">
        <v>221</v>
      </c>
      <c r="C24" s="113">
        <v>11.186679587701525</v>
      </c>
      <c r="D24" s="115">
        <v>6349</v>
      </c>
      <c r="E24" s="114">
        <v>6316</v>
      </c>
      <c r="F24" s="114">
        <v>6356</v>
      </c>
      <c r="G24" s="114">
        <v>6437</v>
      </c>
      <c r="H24" s="140">
        <v>6290</v>
      </c>
      <c r="I24" s="115">
        <v>59</v>
      </c>
      <c r="J24" s="116">
        <v>0.93799682034976151</v>
      </c>
    </row>
    <row r="25" spans="1:15" s="110" customFormat="1" ht="24.95" customHeight="1" x14ac:dyDescent="0.2">
      <c r="A25" s="193" t="s">
        <v>222</v>
      </c>
      <c r="B25" s="204" t="s">
        <v>159</v>
      </c>
      <c r="C25" s="113">
        <v>22.803277244295657</v>
      </c>
      <c r="D25" s="115">
        <v>12942</v>
      </c>
      <c r="E25" s="114">
        <v>13136</v>
      </c>
      <c r="F25" s="114">
        <v>12857</v>
      </c>
      <c r="G25" s="114">
        <v>12657</v>
      </c>
      <c r="H25" s="140">
        <v>13134</v>
      </c>
      <c r="I25" s="115">
        <v>-192</v>
      </c>
      <c r="J25" s="116">
        <v>-1.4618547281863865</v>
      </c>
    </row>
    <row r="26" spans="1:15" s="110" customFormat="1" ht="24.95" customHeight="1" x14ac:dyDescent="0.2">
      <c r="A26" s="201">
        <v>782.78300000000002</v>
      </c>
      <c r="B26" s="203" t="s">
        <v>160</v>
      </c>
      <c r="C26" s="113">
        <v>1.548762223592635</v>
      </c>
      <c r="D26" s="115">
        <v>879</v>
      </c>
      <c r="E26" s="114">
        <v>829</v>
      </c>
      <c r="F26" s="114">
        <v>894</v>
      </c>
      <c r="G26" s="114">
        <v>915</v>
      </c>
      <c r="H26" s="140">
        <v>956</v>
      </c>
      <c r="I26" s="115">
        <v>-77</v>
      </c>
      <c r="J26" s="116">
        <v>-8.05439330543933</v>
      </c>
    </row>
    <row r="27" spans="1:15" s="110" customFormat="1" ht="24.95" customHeight="1" x14ac:dyDescent="0.2">
      <c r="A27" s="193" t="s">
        <v>161</v>
      </c>
      <c r="B27" s="199" t="s">
        <v>162</v>
      </c>
      <c r="C27" s="113">
        <v>0.57263677209056474</v>
      </c>
      <c r="D27" s="115">
        <v>325</v>
      </c>
      <c r="E27" s="114">
        <v>357</v>
      </c>
      <c r="F27" s="114">
        <v>358</v>
      </c>
      <c r="G27" s="114">
        <v>362</v>
      </c>
      <c r="H27" s="140">
        <v>363</v>
      </c>
      <c r="I27" s="115">
        <v>-38</v>
      </c>
      <c r="J27" s="116">
        <v>-10.46831955922865</v>
      </c>
    </row>
    <row r="28" spans="1:15" s="110" customFormat="1" ht="24.95" customHeight="1" x14ac:dyDescent="0.2">
      <c r="A28" s="193" t="s">
        <v>163</v>
      </c>
      <c r="B28" s="199" t="s">
        <v>164</v>
      </c>
      <c r="C28" s="113">
        <v>2.6817020526825832</v>
      </c>
      <c r="D28" s="115">
        <v>1522</v>
      </c>
      <c r="E28" s="114">
        <v>1668</v>
      </c>
      <c r="F28" s="114">
        <v>1482</v>
      </c>
      <c r="G28" s="114">
        <v>1623</v>
      </c>
      <c r="H28" s="140">
        <v>1476</v>
      </c>
      <c r="I28" s="115">
        <v>46</v>
      </c>
      <c r="J28" s="116">
        <v>3.116531165311653</v>
      </c>
    </row>
    <row r="29" spans="1:15" s="110" customFormat="1" ht="24.95" customHeight="1" x14ac:dyDescent="0.2">
      <c r="A29" s="193">
        <v>86</v>
      </c>
      <c r="B29" s="199" t="s">
        <v>165</v>
      </c>
      <c r="C29" s="113">
        <v>5.587172936305171</v>
      </c>
      <c r="D29" s="115">
        <v>3171</v>
      </c>
      <c r="E29" s="114">
        <v>3177</v>
      </c>
      <c r="F29" s="114">
        <v>3173</v>
      </c>
      <c r="G29" s="114">
        <v>3212</v>
      </c>
      <c r="H29" s="140">
        <v>3185</v>
      </c>
      <c r="I29" s="115">
        <v>-14</v>
      </c>
      <c r="J29" s="116">
        <v>-0.43956043956043955</v>
      </c>
    </row>
    <row r="30" spans="1:15" s="110" customFormat="1" ht="24.95" customHeight="1" x14ac:dyDescent="0.2">
      <c r="A30" s="193">
        <v>87.88</v>
      </c>
      <c r="B30" s="204" t="s">
        <v>166</v>
      </c>
      <c r="C30" s="113">
        <v>3.3741520570874814</v>
      </c>
      <c r="D30" s="115">
        <v>1915</v>
      </c>
      <c r="E30" s="114">
        <v>1919</v>
      </c>
      <c r="F30" s="114">
        <v>1917</v>
      </c>
      <c r="G30" s="114">
        <v>1968</v>
      </c>
      <c r="H30" s="140">
        <v>1937</v>
      </c>
      <c r="I30" s="115">
        <v>-22</v>
      </c>
      <c r="J30" s="116">
        <v>-1.1357769747031492</v>
      </c>
    </row>
    <row r="31" spans="1:15" s="110" customFormat="1" ht="24.95" customHeight="1" x14ac:dyDescent="0.2">
      <c r="A31" s="193" t="s">
        <v>167</v>
      </c>
      <c r="B31" s="199" t="s">
        <v>168</v>
      </c>
      <c r="C31" s="113">
        <v>12.076469033565324</v>
      </c>
      <c r="D31" s="115">
        <v>6854</v>
      </c>
      <c r="E31" s="114">
        <v>7062</v>
      </c>
      <c r="F31" s="114">
        <v>7067</v>
      </c>
      <c r="G31" s="114">
        <v>7158</v>
      </c>
      <c r="H31" s="140">
        <v>6986</v>
      </c>
      <c r="I31" s="115">
        <v>-132</v>
      </c>
      <c r="J31" s="116">
        <v>-1.8894932722588034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0.37882124922914279</v>
      </c>
      <c r="D34" s="115">
        <v>215</v>
      </c>
      <c r="E34" s="114">
        <v>199</v>
      </c>
      <c r="F34" s="114">
        <v>230</v>
      </c>
      <c r="G34" s="114">
        <v>226</v>
      </c>
      <c r="H34" s="140">
        <v>199</v>
      </c>
      <c r="I34" s="115">
        <v>16</v>
      </c>
      <c r="J34" s="116">
        <v>8.0402010050251249</v>
      </c>
    </row>
    <row r="35" spans="1:10" s="110" customFormat="1" ht="24.95" customHeight="1" x14ac:dyDescent="0.2">
      <c r="A35" s="292" t="s">
        <v>171</v>
      </c>
      <c r="B35" s="293" t="s">
        <v>172</v>
      </c>
      <c r="C35" s="113">
        <v>5.5836490177076907</v>
      </c>
      <c r="D35" s="115">
        <v>3169</v>
      </c>
      <c r="E35" s="114">
        <v>3307</v>
      </c>
      <c r="F35" s="114">
        <v>3311</v>
      </c>
      <c r="G35" s="114">
        <v>3284</v>
      </c>
      <c r="H35" s="140">
        <v>3340</v>
      </c>
      <c r="I35" s="115">
        <v>-171</v>
      </c>
      <c r="J35" s="116">
        <v>-5.1197604790419158</v>
      </c>
    </row>
    <row r="36" spans="1:10" s="110" customFormat="1" ht="24.95" customHeight="1" x14ac:dyDescent="0.2">
      <c r="A36" s="294" t="s">
        <v>173</v>
      </c>
      <c r="B36" s="295" t="s">
        <v>174</v>
      </c>
      <c r="C36" s="125">
        <v>94.037529733063167</v>
      </c>
      <c r="D36" s="143">
        <v>53371</v>
      </c>
      <c r="E36" s="144">
        <v>55213</v>
      </c>
      <c r="F36" s="144">
        <v>54554</v>
      </c>
      <c r="G36" s="144">
        <v>54995</v>
      </c>
      <c r="H36" s="145">
        <v>54598</v>
      </c>
      <c r="I36" s="143">
        <v>-1227</v>
      </c>
      <c r="J36" s="146">
        <v>-2.2473350672185792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56755</v>
      </c>
      <c r="F11" s="264">
        <v>58719</v>
      </c>
      <c r="G11" s="264">
        <v>58095</v>
      </c>
      <c r="H11" s="264">
        <v>58505</v>
      </c>
      <c r="I11" s="265">
        <v>58137</v>
      </c>
      <c r="J11" s="263">
        <v>-1382</v>
      </c>
      <c r="K11" s="266">
        <v>-2.3771436434628548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51.003435820632546</v>
      </c>
      <c r="E13" s="115">
        <v>28947</v>
      </c>
      <c r="F13" s="114">
        <v>29668</v>
      </c>
      <c r="G13" s="114">
        <v>29326</v>
      </c>
      <c r="H13" s="114">
        <v>29428</v>
      </c>
      <c r="I13" s="140">
        <v>29499</v>
      </c>
      <c r="J13" s="115">
        <v>-552</v>
      </c>
      <c r="K13" s="116">
        <v>-1.8712498728770466</v>
      </c>
    </row>
    <row r="14" spans="1:15" ht="15.95" customHeight="1" x14ac:dyDescent="0.2">
      <c r="A14" s="306" t="s">
        <v>230</v>
      </c>
      <c r="B14" s="307"/>
      <c r="C14" s="308"/>
      <c r="D14" s="113">
        <v>38.553431415734295</v>
      </c>
      <c r="E14" s="115">
        <v>21881</v>
      </c>
      <c r="F14" s="114">
        <v>22937</v>
      </c>
      <c r="G14" s="114">
        <v>22851</v>
      </c>
      <c r="H14" s="114">
        <v>23067</v>
      </c>
      <c r="I14" s="140">
        <v>22823</v>
      </c>
      <c r="J14" s="115">
        <v>-942</v>
      </c>
      <c r="K14" s="116">
        <v>-4.1274153266441749</v>
      </c>
    </row>
    <row r="15" spans="1:15" ht="15.95" customHeight="1" x14ac:dyDescent="0.2">
      <c r="A15" s="306" t="s">
        <v>231</v>
      </c>
      <c r="B15" s="307"/>
      <c r="C15" s="308"/>
      <c r="D15" s="113">
        <v>4.797815170469562</v>
      </c>
      <c r="E15" s="115">
        <v>2723</v>
      </c>
      <c r="F15" s="114">
        <v>2748</v>
      </c>
      <c r="G15" s="114">
        <v>2721</v>
      </c>
      <c r="H15" s="114">
        <v>2665</v>
      </c>
      <c r="I15" s="140">
        <v>2601</v>
      </c>
      <c r="J15" s="115">
        <v>122</v>
      </c>
      <c r="K15" s="116">
        <v>4.690503652441369</v>
      </c>
    </row>
    <row r="16" spans="1:15" ht="15.95" customHeight="1" x14ac:dyDescent="0.2">
      <c r="A16" s="306" t="s">
        <v>232</v>
      </c>
      <c r="B16" s="307"/>
      <c r="C16" s="308"/>
      <c r="D16" s="113">
        <v>2.9970927671570786</v>
      </c>
      <c r="E16" s="115">
        <v>1701</v>
      </c>
      <c r="F16" s="114">
        <v>1806</v>
      </c>
      <c r="G16" s="114">
        <v>1680</v>
      </c>
      <c r="H16" s="114">
        <v>1738</v>
      </c>
      <c r="I16" s="140">
        <v>1657</v>
      </c>
      <c r="J16" s="115">
        <v>44</v>
      </c>
      <c r="K16" s="116">
        <v>2.6554013277006638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0.3682494934367016</v>
      </c>
      <c r="E18" s="115">
        <v>209</v>
      </c>
      <c r="F18" s="114">
        <v>227</v>
      </c>
      <c r="G18" s="114">
        <v>207</v>
      </c>
      <c r="H18" s="114">
        <v>207</v>
      </c>
      <c r="I18" s="140">
        <v>212</v>
      </c>
      <c r="J18" s="115">
        <v>-3</v>
      </c>
      <c r="K18" s="116">
        <v>-1.4150943396226414</v>
      </c>
    </row>
    <row r="19" spans="1:11" ht="14.1" customHeight="1" x14ac:dyDescent="0.2">
      <c r="A19" s="306" t="s">
        <v>235</v>
      </c>
      <c r="B19" s="307" t="s">
        <v>236</v>
      </c>
      <c r="C19" s="308"/>
      <c r="D19" s="113">
        <v>0.22553079023874548</v>
      </c>
      <c r="E19" s="115">
        <v>128</v>
      </c>
      <c r="F19" s="114">
        <v>154</v>
      </c>
      <c r="G19" s="114">
        <v>126</v>
      </c>
      <c r="H19" s="114">
        <v>132</v>
      </c>
      <c r="I19" s="140">
        <v>143</v>
      </c>
      <c r="J19" s="115">
        <v>-15</v>
      </c>
      <c r="K19" s="116">
        <v>-10.48951048951049</v>
      </c>
    </row>
    <row r="20" spans="1:11" ht="14.1" customHeight="1" x14ac:dyDescent="0.2">
      <c r="A20" s="306">
        <v>12</v>
      </c>
      <c r="B20" s="307" t="s">
        <v>237</v>
      </c>
      <c r="C20" s="308"/>
      <c r="D20" s="113">
        <v>0.53563562681702048</v>
      </c>
      <c r="E20" s="115">
        <v>304</v>
      </c>
      <c r="F20" s="114">
        <v>295</v>
      </c>
      <c r="G20" s="114">
        <v>320</v>
      </c>
      <c r="H20" s="114">
        <v>329</v>
      </c>
      <c r="I20" s="140">
        <v>308</v>
      </c>
      <c r="J20" s="115">
        <v>-4</v>
      </c>
      <c r="K20" s="116">
        <v>-1.2987012987012987</v>
      </c>
    </row>
    <row r="21" spans="1:11" ht="14.1" customHeight="1" x14ac:dyDescent="0.2">
      <c r="A21" s="306">
        <v>21</v>
      </c>
      <c r="B21" s="307" t="s">
        <v>238</v>
      </c>
      <c r="C21" s="308"/>
      <c r="D21" s="113">
        <v>6.1668575455906968E-2</v>
      </c>
      <c r="E21" s="115">
        <v>35</v>
      </c>
      <c r="F21" s="114">
        <v>38</v>
      </c>
      <c r="G21" s="114">
        <v>39</v>
      </c>
      <c r="H21" s="114">
        <v>42</v>
      </c>
      <c r="I21" s="140">
        <v>36</v>
      </c>
      <c r="J21" s="115">
        <v>-1</v>
      </c>
      <c r="K21" s="116">
        <v>-2.7777777777777777</v>
      </c>
    </row>
    <row r="22" spans="1:11" ht="14.1" customHeight="1" x14ac:dyDescent="0.2">
      <c r="A22" s="306">
        <v>22</v>
      </c>
      <c r="B22" s="307" t="s">
        <v>239</v>
      </c>
      <c r="C22" s="308"/>
      <c r="D22" s="113">
        <v>0.25724605761606906</v>
      </c>
      <c r="E22" s="115">
        <v>146</v>
      </c>
      <c r="F22" s="114">
        <v>162</v>
      </c>
      <c r="G22" s="114">
        <v>174</v>
      </c>
      <c r="H22" s="114">
        <v>174</v>
      </c>
      <c r="I22" s="140">
        <v>181</v>
      </c>
      <c r="J22" s="115">
        <v>-35</v>
      </c>
      <c r="K22" s="116">
        <v>-19.337016574585636</v>
      </c>
    </row>
    <row r="23" spans="1:11" ht="14.1" customHeight="1" x14ac:dyDescent="0.2">
      <c r="A23" s="306">
        <v>23</v>
      </c>
      <c r="B23" s="307" t="s">
        <v>240</v>
      </c>
      <c r="C23" s="308"/>
      <c r="D23" s="113">
        <v>0.47925292925733415</v>
      </c>
      <c r="E23" s="115">
        <v>272</v>
      </c>
      <c r="F23" s="114">
        <v>272</v>
      </c>
      <c r="G23" s="114">
        <v>271</v>
      </c>
      <c r="H23" s="114">
        <v>286</v>
      </c>
      <c r="I23" s="140">
        <v>286</v>
      </c>
      <c r="J23" s="115">
        <v>-14</v>
      </c>
      <c r="K23" s="116">
        <v>-4.895104895104895</v>
      </c>
    </row>
    <row r="24" spans="1:11" ht="14.1" customHeight="1" x14ac:dyDescent="0.2">
      <c r="A24" s="306">
        <v>24</v>
      </c>
      <c r="B24" s="307" t="s">
        <v>241</v>
      </c>
      <c r="C24" s="308"/>
      <c r="D24" s="113">
        <v>0.25019822042110829</v>
      </c>
      <c r="E24" s="115">
        <v>142</v>
      </c>
      <c r="F24" s="114">
        <v>149</v>
      </c>
      <c r="G24" s="114">
        <v>160</v>
      </c>
      <c r="H24" s="114">
        <v>171</v>
      </c>
      <c r="I24" s="140">
        <v>178</v>
      </c>
      <c r="J24" s="115">
        <v>-36</v>
      </c>
      <c r="K24" s="116">
        <v>-20.224719101123597</v>
      </c>
    </row>
    <row r="25" spans="1:11" ht="14.1" customHeight="1" x14ac:dyDescent="0.2">
      <c r="A25" s="306">
        <v>25</v>
      </c>
      <c r="B25" s="307" t="s">
        <v>242</v>
      </c>
      <c r="C25" s="308"/>
      <c r="D25" s="113">
        <v>0.66073473702757468</v>
      </c>
      <c r="E25" s="115">
        <v>375</v>
      </c>
      <c r="F25" s="114">
        <v>394</v>
      </c>
      <c r="G25" s="114">
        <v>388</v>
      </c>
      <c r="H25" s="114">
        <v>379</v>
      </c>
      <c r="I25" s="140">
        <v>378</v>
      </c>
      <c r="J25" s="115">
        <v>-3</v>
      </c>
      <c r="K25" s="116">
        <v>-0.79365079365079361</v>
      </c>
    </row>
    <row r="26" spans="1:11" ht="14.1" customHeight="1" x14ac:dyDescent="0.2">
      <c r="A26" s="306">
        <v>26</v>
      </c>
      <c r="B26" s="307" t="s">
        <v>243</v>
      </c>
      <c r="C26" s="308"/>
      <c r="D26" s="113">
        <v>0.46691921416615279</v>
      </c>
      <c r="E26" s="115">
        <v>265</v>
      </c>
      <c r="F26" s="114">
        <v>258</v>
      </c>
      <c r="G26" s="114">
        <v>259</v>
      </c>
      <c r="H26" s="114">
        <v>254</v>
      </c>
      <c r="I26" s="140">
        <v>249</v>
      </c>
      <c r="J26" s="115">
        <v>16</v>
      </c>
      <c r="K26" s="116">
        <v>6.4257028112449799</v>
      </c>
    </row>
    <row r="27" spans="1:11" ht="14.1" customHeight="1" x14ac:dyDescent="0.2">
      <c r="A27" s="306">
        <v>27</v>
      </c>
      <c r="B27" s="307" t="s">
        <v>244</v>
      </c>
      <c r="C27" s="308"/>
      <c r="D27" s="113">
        <v>0.26781781340851024</v>
      </c>
      <c r="E27" s="115">
        <v>152</v>
      </c>
      <c r="F27" s="114">
        <v>147</v>
      </c>
      <c r="G27" s="114">
        <v>145</v>
      </c>
      <c r="H27" s="114">
        <v>137</v>
      </c>
      <c r="I27" s="140">
        <v>135</v>
      </c>
      <c r="J27" s="115">
        <v>17</v>
      </c>
      <c r="K27" s="116">
        <v>12.592592592592593</v>
      </c>
    </row>
    <row r="28" spans="1:11" ht="14.1" customHeight="1" x14ac:dyDescent="0.2">
      <c r="A28" s="306">
        <v>28</v>
      </c>
      <c r="B28" s="307" t="s">
        <v>245</v>
      </c>
      <c r="C28" s="308"/>
      <c r="D28" s="113">
        <v>0.23786450532992687</v>
      </c>
      <c r="E28" s="115">
        <v>135</v>
      </c>
      <c r="F28" s="114">
        <v>135</v>
      </c>
      <c r="G28" s="114">
        <v>128</v>
      </c>
      <c r="H28" s="114">
        <v>114</v>
      </c>
      <c r="I28" s="140">
        <v>117</v>
      </c>
      <c r="J28" s="115">
        <v>18</v>
      </c>
      <c r="K28" s="116">
        <v>15.384615384615385</v>
      </c>
    </row>
    <row r="29" spans="1:11" ht="14.1" customHeight="1" x14ac:dyDescent="0.2">
      <c r="A29" s="306">
        <v>29</v>
      </c>
      <c r="B29" s="307" t="s">
        <v>246</v>
      </c>
      <c r="C29" s="308"/>
      <c r="D29" s="113">
        <v>2.8649458197515636</v>
      </c>
      <c r="E29" s="115">
        <v>1626</v>
      </c>
      <c r="F29" s="114">
        <v>1786</v>
      </c>
      <c r="G29" s="114">
        <v>1740</v>
      </c>
      <c r="H29" s="114">
        <v>1826</v>
      </c>
      <c r="I29" s="140">
        <v>1796</v>
      </c>
      <c r="J29" s="115">
        <v>-170</v>
      </c>
      <c r="K29" s="116">
        <v>-9.4654788418708247</v>
      </c>
    </row>
    <row r="30" spans="1:11" ht="14.1" customHeight="1" x14ac:dyDescent="0.2">
      <c r="A30" s="306" t="s">
        <v>247</v>
      </c>
      <c r="B30" s="307" t="s">
        <v>248</v>
      </c>
      <c r="C30" s="308"/>
      <c r="D30" s="113">
        <v>0.27134173200599065</v>
      </c>
      <c r="E30" s="115">
        <v>154</v>
      </c>
      <c r="F30" s="114">
        <v>162</v>
      </c>
      <c r="G30" s="114">
        <v>153</v>
      </c>
      <c r="H30" s="114">
        <v>146</v>
      </c>
      <c r="I30" s="140">
        <v>149</v>
      </c>
      <c r="J30" s="115">
        <v>5</v>
      </c>
      <c r="K30" s="116">
        <v>3.3557046979865772</v>
      </c>
    </row>
    <row r="31" spans="1:11" ht="14.1" customHeight="1" x14ac:dyDescent="0.2">
      <c r="A31" s="306" t="s">
        <v>249</v>
      </c>
      <c r="B31" s="307" t="s">
        <v>250</v>
      </c>
      <c r="C31" s="308"/>
      <c r="D31" s="113">
        <v>2.5936040877455731</v>
      </c>
      <c r="E31" s="115">
        <v>1472</v>
      </c>
      <c r="F31" s="114">
        <v>1624</v>
      </c>
      <c r="G31" s="114">
        <v>1587</v>
      </c>
      <c r="H31" s="114">
        <v>1680</v>
      </c>
      <c r="I31" s="140">
        <v>1647</v>
      </c>
      <c r="J31" s="115">
        <v>-175</v>
      </c>
      <c r="K31" s="116">
        <v>-10.625379477838495</v>
      </c>
    </row>
    <row r="32" spans="1:11" ht="14.1" customHeight="1" x14ac:dyDescent="0.2">
      <c r="A32" s="306">
        <v>31</v>
      </c>
      <c r="B32" s="307" t="s">
        <v>251</v>
      </c>
      <c r="C32" s="308"/>
      <c r="D32" s="113">
        <v>0.11276539511937274</v>
      </c>
      <c r="E32" s="115">
        <v>64</v>
      </c>
      <c r="F32" s="114">
        <v>71</v>
      </c>
      <c r="G32" s="114">
        <v>70</v>
      </c>
      <c r="H32" s="114">
        <v>69</v>
      </c>
      <c r="I32" s="140">
        <v>63</v>
      </c>
      <c r="J32" s="115">
        <v>1</v>
      </c>
      <c r="K32" s="116">
        <v>1.5873015873015872</v>
      </c>
    </row>
    <row r="33" spans="1:11" ht="14.1" customHeight="1" x14ac:dyDescent="0.2">
      <c r="A33" s="306">
        <v>32</v>
      </c>
      <c r="B33" s="307" t="s">
        <v>252</v>
      </c>
      <c r="C33" s="308"/>
      <c r="D33" s="113">
        <v>0.42991806889260858</v>
      </c>
      <c r="E33" s="115">
        <v>244</v>
      </c>
      <c r="F33" s="114">
        <v>245</v>
      </c>
      <c r="G33" s="114">
        <v>242</v>
      </c>
      <c r="H33" s="114">
        <v>241</v>
      </c>
      <c r="I33" s="140">
        <v>259</v>
      </c>
      <c r="J33" s="115">
        <v>-15</v>
      </c>
      <c r="K33" s="116">
        <v>-5.7915057915057915</v>
      </c>
    </row>
    <row r="34" spans="1:11" ht="14.1" customHeight="1" x14ac:dyDescent="0.2">
      <c r="A34" s="306">
        <v>33</v>
      </c>
      <c r="B34" s="307" t="s">
        <v>253</v>
      </c>
      <c r="C34" s="308"/>
      <c r="D34" s="113">
        <v>0.25372213901858864</v>
      </c>
      <c r="E34" s="115">
        <v>144</v>
      </c>
      <c r="F34" s="114">
        <v>170</v>
      </c>
      <c r="G34" s="114">
        <v>195</v>
      </c>
      <c r="H34" s="114">
        <v>169</v>
      </c>
      <c r="I34" s="140">
        <v>206</v>
      </c>
      <c r="J34" s="115">
        <v>-62</v>
      </c>
      <c r="K34" s="116">
        <v>-30.097087378640776</v>
      </c>
    </row>
    <row r="35" spans="1:11" ht="14.1" customHeight="1" x14ac:dyDescent="0.2">
      <c r="A35" s="306">
        <v>34</v>
      </c>
      <c r="B35" s="307" t="s">
        <v>254</v>
      </c>
      <c r="C35" s="308"/>
      <c r="D35" s="113">
        <v>3.3036736851378734</v>
      </c>
      <c r="E35" s="115">
        <v>1875</v>
      </c>
      <c r="F35" s="114">
        <v>1878</v>
      </c>
      <c r="G35" s="114">
        <v>1840</v>
      </c>
      <c r="H35" s="114">
        <v>1813</v>
      </c>
      <c r="I35" s="140">
        <v>1830</v>
      </c>
      <c r="J35" s="115">
        <v>45</v>
      </c>
      <c r="K35" s="116">
        <v>2.459016393442623</v>
      </c>
    </row>
    <row r="36" spans="1:11" ht="14.1" customHeight="1" x14ac:dyDescent="0.2">
      <c r="A36" s="306">
        <v>41</v>
      </c>
      <c r="B36" s="307" t="s">
        <v>255</v>
      </c>
      <c r="C36" s="308"/>
      <c r="D36" s="113">
        <v>8.4574046339529557E-2</v>
      </c>
      <c r="E36" s="115">
        <v>48</v>
      </c>
      <c r="F36" s="114">
        <v>54</v>
      </c>
      <c r="G36" s="114">
        <v>51</v>
      </c>
      <c r="H36" s="114">
        <v>54</v>
      </c>
      <c r="I36" s="140">
        <v>56</v>
      </c>
      <c r="J36" s="115">
        <v>-8</v>
      </c>
      <c r="K36" s="116">
        <v>-14.285714285714286</v>
      </c>
    </row>
    <row r="37" spans="1:11" ht="14.1" customHeight="1" x14ac:dyDescent="0.2">
      <c r="A37" s="306">
        <v>42</v>
      </c>
      <c r="B37" s="307" t="s">
        <v>256</v>
      </c>
      <c r="C37" s="308"/>
      <c r="D37" s="113">
        <v>2.8191348779843185E-2</v>
      </c>
      <c r="E37" s="115">
        <v>16</v>
      </c>
      <c r="F37" s="114" t="s">
        <v>513</v>
      </c>
      <c r="G37" s="114" t="s">
        <v>513</v>
      </c>
      <c r="H37" s="114">
        <v>18</v>
      </c>
      <c r="I37" s="140">
        <v>16</v>
      </c>
      <c r="J37" s="115">
        <v>0</v>
      </c>
      <c r="K37" s="116">
        <v>0</v>
      </c>
    </row>
    <row r="38" spans="1:11" ht="14.1" customHeight="1" x14ac:dyDescent="0.2">
      <c r="A38" s="306">
        <v>43</v>
      </c>
      <c r="B38" s="307" t="s">
        <v>257</v>
      </c>
      <c r="C38" s="308"/>
      <c r="D38" s="113">
        <v>0.5250638710245793</v>
      </c>
      <c r="E38" s="115">
        <v>298</v>
      </c>
      <c r="F38" s="114">
        <v>283</v>
      </c>
      <c r="G38" s="114">
        <v>286</v>
      </c>
      <c r="H38" s="114">
        <v>278</v>
      </c>
      <c r="I38" s="140">
        <v>276</v>
      </c>
      <c r="J38" s="115">
        <v>22</v>
      </c>
      <c r="K38" s="116">
        <v>7.9710144927536231</v>
      </c>
    </row>
    <row r="39" spans="1:11" ht="14.1" customHeight="1" x14ac:dyDescent="0.2">
      <c r="A39" s="306">
        <v>51</v>
      </c>
      <c r="B39" s="307" t="s">
        <v>258</v>
      </c>
      <c r="C39" s="308"/>
      <c r="D39" s="113">
        <v>9.5498193991718789</v>
      </c>
      <c r="E39" s="115">
        <v>5420</v>
      </c>
      <c r="F39" s="114">
        <v>5481</v>
      </c>
      <c r="G39" s="114">
        <v>5616</v>
      </c>
      <c r="H39" s="114">
        <v>5595</v>
      </c>
      <c r="I39" s="140">
        <v>5535</v>
      </c>
      <c r="J39" s="115">
        <v>-115</v>
      </c>
      <c r="K39" s="116">
        <v>-2.0776874435411021</v>
      </c>
    </row>
    <row r="40" spans="1:11" ht="14.1" customHeight="1" x14ac:dyDescent="0.2">
      <c r="A40" s="306" t="s">
        <v>259</v>
      </c>
      <c r="B40" s="307" t="s">
        <v>260</v>
      </c>
      <c r="C40" s="308"/>
      <c r="D40" s="113">
        <v>9.1621883534490358</v>
      </c>
      <c r="E40" s="115">
        <v>5200</v>
      </c>
      <c r="F40" s="114">
        <v>5266</v>
      </c>
      <c r="G40" s="114">
        <v>5402</v>
      </c>
      <c r="H40" s="114">
        <v>5367</v>
      </c>
      <c r="I40" s="140">
        <v>5307</v>
      </c>
      <c r="J40" s="115">
        <v>-107</v>
      </c>
      <c r="K40" s="116">
        <v>-2.0162050122479744</v>
      </c>
    </row>
    <row r="41" spans="1:11" ht="14.1" customHeight="1" x14ac:dyDescent="0.2">
      <c r="A41" s="306"/>
      <c r="B41" s="307" t="s">
        <v>261</v>
      </c>
      <c r="C41" s="308"/>
      <c r="D41" s="113">
        <v>3.2472909875781868</v>
      </c>
      <c r="E41" s="115">
        <v>1843</v>
      </c>
      <c r="F41" s="114">
        <v>1952</v>
      </c>
      <c r="G41" s="114">
        <v>1986</v>
      </c>
      <c r="H41" s="114">
        <v>1964</v>
      </c>
      <c r="I41" s="140">
        <v>1962</v>
      </c>
      <c r="J41" s="115">
        <v>-119</v>
      </c>
      <c r="K41" s="116">
        <v>-6.0652395514780837</v>
      </c>
    </row>
    <row r="42" spans="1:11" ht="14.1" customHeight="1" x14ac:dyDescent="0.2">
      <c r="A42" s="306">
        <v>52</v>
      </c>
      <c r="B42" s="307" t="s">
        <v>262</v>
      </c>
      <c r="C42" s="308"/>
      <c r="D42" s="113">
        <v>3.7741168179015063</v>
      </c>
      <c r="E42" s="115">
        <v>2142</v>
      </c>
      <c r="F42" s="114">
        <v>2237</v>
      </c>
      <c r="G42" s="114">
        <v>2248</v>
      </c>
      <c r="H42" s="114">
        <v>2165</v>
      </c>
      <c r="I42" s="140">
        <v>2150</v>
      </c>
      <c r="J42" s="115">
        <v>-8</v>
      </c>
      <c r="K42" s="116">
        <v>-0.37209302325581395</v>
      </c>
    </row>
    <row r="43" spans="1:11" ht="14.1" customHeight="1" x14ac:dyDescent="0.2">
      <c r="A43" s="306" t="s">
        <v>263</v>
      </c>
      <c r="B43" s="307" t="s">
        <v>264</v>
      </c>
      <c r="C43" s="308"/>
      <c r="D43" s="113">
        <v>3.6789710157695357</v>
      </c>
      <c r="E43" s="115">
        <v>2088</v>
      </c>
      <c r="F43" s="114">
        <v>2185</v>
      </c>
      <c r="G43" s="114">
        <v>2195</v>
      </c>
      <c r="H43" s="114">
        <v>2124</v>
      </c>
      <c r="I43" s="140">
        <v>2110</v>
      </c>
      <c r="J43" s="115">
        <v>-22</v>
      </c>
      <c r="K43" s="116">
        <v>-1.0426540284360191</v>
      </c>
    </row>
    <row r="44" spans="1:11" ht="14.1" customHeight="1" x14ac:dyDescent="0.2">
      <c r="A44" s="306">
        <v>53</v>
      </c>
      <c r="B44" s="307" t="s">
        <v>265</v>
      </c>
      <c r="C44" s="308"/>
      <c r="D44" s="113">
        <v>3.2261474759933044</v>
      </c>
      <c r="E44" s="115">
        <v>1831</v>
      </c>
      <c r="F44" s="114">
        <v>1931</v>
      </c>
      <c r="G44" s="114">
        <v>1945</v>
      </c>
      <c r="H44" s="114">
        <v>1957</v>
      </c>
      <c r="I44" s="140">
        <v>1941</v>
      </c>
      <c r="J44" s="115">
        <v>-110</v>
      </c>
      <c r="K44" s="116">
        <v>-5.6671818650180317</v>
      </c>
    </row>
    <row r="45" spans="1:11" ht="14.1" customHeight="1" x14ac:dyDescent="0.2">
      <c r="A45" s="306" t="s">
        <v>266</v>
      </c>
      <c r="B45" s="307" t="s">
        <v>267</v>
      </c>
      <c r="C45" s="308"/>
      <c r="D45" s="113">
        <v>3.2085278830059027</v>
      </c>
      <c r="E45" s="115">
        <v>1821</v>
      </c>
      <c r="F45" s="114">
        <v>1922</v>
      </c>
      <c r="G45" s="114">
        <v>1936</v>
      </c>
      <c r="H45" s="114">
        <v>1945</v>
      </c>
      <c r="I45" s="140">
        <v>1929</v>
      </c>
      <c r="J45" s="115">
        <v>-108</v>
      </c>
      <c r="K45" s="116">
        <v>-5.598755832037325</v>
      </c>
    </row>
    <row r="46" spans="1:11" ht="14.1" customHeight="1" x14ac:dyDescent="0.2">
      <c r="A46" s="306">
        <v>54</v>
      </c>
      <c r="B46" s="307" t="s">
        <v>268</v>
      </c>
      <c r="C46" s="308"/>
      <c r="D46" s="113">
        <v>24.720288961324993</v>
      </c>
      <c r="E46" s="115">
        <v>14030</v>
      </c>
      <c r="F46" s="114">
        <v>14187</v>
      </c>
      <c r="G46" s="114">
        <v>14053</v>
      </c>
      <c r="H46" s="114">
        <v>13817</v>
      </c>
      <c r="I46" s="140">
        <v>14286</v>
      </c>
      <c r="J46" s="115">
        <v>-256</v>
      </c>
      <c r="K46" s="116">
        <v>-1.7919641607167858</v>
      </c>
    </row>
    <row r="47" spans="1:11" ht="14.1" customHeight="1" x14ac:dyDescent="0.2">
      <c r="A47" s="306">
        <v>61</v>
      </c>
      <c r="B47" s="307" t="s">
        <v>269</v>
      </c>
      <c r="C47" s="308"/>
      <c r="D47" s="113">
        <v>0.71711743458726107</v>
      </c>
      <c r="E47" s="115">
        <v>407</v>
      </c>
      <c r="F47" s="114">
        <v>419</v>
      </c>
      <c r="G47" s="114">
        <v>404</v>
      </c>
      <c r="H47" s="114">
        <v>415</v>
      </c>
      <c r="I47" s="140">
        <v>415</v>
      </c>
      <c r="J47" s="115">
        <v>-8</v>
      </c>
      <c r="K47" s="116">
        <v>-1.927710843373494</v>
      </c>
    </row>
    <row r="48" spans="1:11" ht="14.1" customHeight="1" x14ac:dyDescent="0.2">
      <c r="A48" s="306">
        <v>62</v>
      </c>
      <c r="B48" s="307" t="s">
        <v>270</v>
      </c>
      <c r="C48" s="308"/>
      <c r="D48" s="113">
        <v>8.7675094705312304</v>
      </c>
      <c r="E48" s="115">
        <v>4976</v>
      </c>
      <c r="F48" s="114">
        <v>5296</v>
      </c>
      <c r="G48" s="114">
        <v>5023</v>
      </c>
      <c r="H48" s="114">
        <v>5190</v>
      </c>
      <c r="I48" s="140">
        <v>5013</v>
      </c>
      <c r="J48" s="115">
        <v>-37</v>
      </c>
      <c r="K48" s="116">
        <v>-0.73808098942748857</v>
      </c>
    </row>
    <row r="49" spans="1:11" ht="14.1" customHeight="1" x14ac:dyDescent="0.2">
      <c r="A49" s="306">
        <v>63</v>
      </c>
      <c r="B49" s="307" t="s">
        <v>271</v>
      </c>
      <c r="C49" s="308"/>
      <c r="D49" s="113">
        <v>11.828032772442956</v>
      </c>
      <c r="E49" s="115">
        <v>6713</v>
      </c>
      <c r="F49" s="114">
        <v>7420</v>
      </c>
      <c r="G49" s="114">
        <v>7386</v>
      </c>
      <c r="H49" s="114">
        <v>7546</v>
      </c>
      <c r="I49" s="140">
        <v>7262</v>
      </c>
      <c r="J49" s="115">
        <v>-549</v>
      </c>
      <c r="K49" s="116">
        <v>-7.5599008537592951</v>
      </c>
    </row>
    <row r="50" spans="1:11" ht="14.1" customHeight="1" x14ac:dyDescent="0.2">
      <c r="A50" s="306" t="s">
        <v>272</v>
      </c>
      <c r="B50" s="307" t="s">
        <v>273</v>
      </c>
      <c r="C50" s="308"/>
      <c r="D50" s="113">
        <v>0.82283499251167302</v>
      </c>
      <c r="E50" s="115">
        <v>467</v>
      </c>
      <c r="F50" s="114">
        <v>500</v>
      </c>
      <c r="G50" s="114">
        <v>492</v>
      </c>
      <c r="H50" s="114">
        <v>489</v>
      </c>
      <c r="I50" s="140">
        <v>492</v>
      </c>
      <c r="J50" s="115">
        <v>-25</v>
      </c>
      <c r="K50" s="116">
        <v>-5.0813008130081299</v>
      </c>
    </row>
    <row r="51" spans="1:11" ht="14.1" customHeight="1" x14ac:dyDescent="0.2">
      <c r="A51" s="306" t="s">
        <v>274</v>
      </c>
      <c r="B51" s="307" t="s">
        <v>275</v>
      </c>
      <c r="C51" s="308"/>
      <c r="D51" s="113">
        <v>10.226411769888115</v>
      </c>
      <c r="E51" s="115">
        <v>5804</v>
      </c>
      <c r="F51" s="114">
        <v>6481</v>
      </c>
      <c r="G51" s="114">
        <v>6469</v>
      </c>
      <c r="H51" s="114">
        <v>6599</v>
      </c>
      <c r="I51" s="140">
        <v>6365</v>
      </c>
      <c r="J51" s="115">
        <v>-561</v>
      </c>
      <c r="K51" s="116">
        <v>-8.8138256087981155</v>
      </c>
    </row>
    <row r="52" spans="1:11" ht="14.1" customHeight="1" x14ac:dyDescent="0.2">
      <c r="A52" s="306">
        <v>71</v>
      </c>
      <c r="B52" s="307" t="s">
        <v>276</v>
      </c>
      <c r="C52" s="308"/>
      <c r="D52" s="113">
        <v>11.391066866355388</v>
      </c>
      <c r="E52" s="115">
        <v>6465</v>
      </c>
      <c r="F52" s="114">
        <v>6555</v>
      </c>
      <c r="G52" s="114">
        <v>6454</v>
      </c>
      <c r="H52" s="114">
        <v>6608</v>
      </c>
      <c r="I52" s="140">
        <v>6494</v>
      </c>
      <c r="J52" s="115">
        <v>-29</v>
      </c>
      <c r="K52" s="116">
        <v>-0.44656606097936558</v>
      </c>
    </row>
    <row r="53" spans="1:11" ht="14.1" customHeight="1" x14ac:dyDescent="0.2">
      <c r="A53" s="306" t="s">
        <v>277</v>
      </c>
      <c r="B53" s="307" t="s">
        <v>278</v>
      </c>
      <c r="C53" s="308"/>
      <c r="D53" s="113">
        <v>1.0501277420491586</v>
      </c>
      <c r="E53" s="115">
        <v>596</v>
      </c>
      <c r="F53" s="114">
        <v>596</v>
      </c>
      <c r="G53" s="114">
        <v>593</v>
      </c>
      <c r="H53" s="114">
        <v>578</v>
      </c>
      <c r="I53" s="140">
        <v>580</v>
      </c>
      <c r="J53" s="115">
        <v>16</v>
      </c>
      <c r="K53" s="116">
        <v>2.7586206896551726</v>
      </c>
    </row>
    <row r="54" spans="1:11" ht="14.1" customHeight="1" x14ac:dyDescent="0.2">
      <c r="A54" s="306" t="s">
        <v>279</v>
      </c>
      <c r="B54" s="307" t="s">
        <v>280</v>
      </c>
      <c r="C54" s="308"/>
      <c r="D54" s="113">
        <v>9.8334948462690512</v>
      </c>
      <c r="E54" s="115">
        <v>5581</v>
      </c>
      <c r="F54" s="114">
        <v>5655</v>
      </c>
      <c r="G54" s="114">
        <v>5569</v>
      </c>
      <c r="H54" s="114">
        <v>5744</v>
      </c>
      <c r="I54" s="140">
        <v>5626</v>
      </c>
      <c r="J54" s="115">
        <v>-45</v>
      </c>
      <c r="K54" s="116">
        <v>-0.79985780305723431</v>
      </c>
    </row>
    <row r="55" spans="1:11" ht="14.1" customHeight="1" x14ac:dyDescent="0.2">
      <c r="A55" s="306">
        <v>72</v>
      </c>
      <c r="B55" s="307" t="s">
        <v>281</v>
      </c>
      <c r="C55" s="308"/>
      <c r="D55" s="113">
        <v>1.1505594220773501</v>
      </c>
      <c r="E55" s="115">
        <v>653</v>
      </c>
      <c r="F55" s="114">
        <v>662</v>
      </c>
      <c r="G55" s="114">
        <v>644</v>
      </c>
      <c r="H55" s="114">
        <v>656</v>
      </c>
      <c r="I55" s="140">
        <v>650</v>
      </c>
      <c r="J55" s="115">
        <v>3</v>
      </c>
      <c r="K55" s="116">
        <v>0.46153846153846156</v>
      </c>
    </row>
    <row r="56" spans="1:11" ht="14.1" customHeight="1" x14ac:dyDescent="0.2">
      <c r="A56" s="306" t="s">
        <v>282</v>
      </c>
      <c r="B56" s="307" t="s">
        <v>283</v>
      </c>
      <c r="C56" s="308"/>
      <c r="D56" s="113">
        <v>0.14271870319795613</v>
      </c>
      <c r="E56" s="115">
        <v>81</v>
      </c>
      <c r="F56" s="114">
        <v>90</v>
      </c>
      <c r="G56" s="114">
        <v>85</v>
      </c>
      <c r="H56" s="114">
        <v>95</v>
      </c>
      <c r="I56" s="140">
        <v>91</v>
      </c>
      <c r="J56" s="115">
        <v>-10</v>
      </c>
      <c r="K56" s="116">
        <v>-10.989010989010989</v>
      </c>
    </row>
    <row r="57" spans="1:11" ht="14.1" customHeight="1" x14ac:dyDescent="0.2">
      <c r="A57" s="306" t="s">
        <v>284</v>
      </c>
      <c r="B57" s="307" t="s">
        <v>285</v>
      </c>
      <c r="C57" s="308"/>
      <c r="D57" s="113">
        <v>0.787595806536869</v>
      </c>
      <c r="E57" s="115">
        <v>447</v>
      </c>
      <c r="F57" s="114">
        <v>442</v>
      </c>
      <c r="G57" s="114">
        <v>431</v>
      </c>
      <c r="H57" s="114">
        <v>431</v>
      </c>
      <c r="I57" s="140">
        <v>431</v>
      </c>
      <c r="J57" s="115">
        <v>16</v>
      </c>
      <c r="K57" s="116">
        <v>3.7122969837587005</v>
      </c>
    </row>
    <row r="58" spans="1:11" ht="14.1" customHeight="1" x14ac:dyDescent="0.2">
      <c r="A58" s="306">
        <v>73</v>
      </c>
      <c r="B58" s="307" t="s">
        <v>286</v>
      </c>
      <c r="C58" s="308"/>
      <c r="D58" s="113">
        <v>1.0201744339705754</v>
      </c>
      <c r="E58" s="115">
        <v>579</v>
      </c>
      <c r="F58" s="114">
        <v>574</v>
      </c>
      <c r="G58" s="114">
        <v>591</v>
      </c>
      <c r="H58" s="114">
        <v>590</v>
      </c>
      <c r="I58" s="140">
        <v>587</v>
      </c>
      <c r="J58" s="115">
        <v>-8</v>
      </c>
      <c r="K58" s="116">
        <v>-1.362862010221465</v>
      </c>
    </row>
    <row r="59" spans="1:11" ht="14.1" customHeight="1" x14ac:dyDescent="0.2">
      <c r="A59" s="306" t="s">
        <v>287</v>
      </c>
      <c r="B59" s="307" t="s">
        <v>288</v>
      </c>
      <c r="C59" s="308"/>
      <c r="D59" s="113">
        <v>0.67483041141749622</v>
      </c>
      <c r="E59" s="115">
        <v>383</v>
      </c>
      <c r="F59" s="114">
        <v>385</v>
      </c>
      <c r="G59" s="114">
        <v>387</v>
      </c>
      <c r="H59" s="114">
        <v>385</v>
      </c>
      <c r="I59" s="140">
        <v>383</v>
      </c>
      <c r="J59" s="115">
        <v>0</v>
      </c>
      <c r="K59" s="116">
        <v>0</v>
      </c>
    </row>
    <row r="60" spans="1:11" ht="14.1" customHeight="1" x14ac:dyDescent="0.2">
      <c r="A60" s="306">
        <v>81</v>
      </c>
      <c r="B60" s="307" t="s">
        <v>289</v>
      </c>
      <c r="C60" s="308"/>
      <c r="D60" s="113">
        <v>3.27372037705929</v>
      </c>
      <c r="E60" s="115">
        <v>1858</v>
      </c>
      <c r="F60" s="114">
        <v>1849</v>
      </c>
      <c r="G60" s="114">
        <v>1839</v>
      </c>
      <c r="H60" s="114">
        <v>1884</v>
      </c>
      <c r="I60" s="140">
        <v>1870</v>
      </c>
      <c r="J60" s="115">
        <v>-12</v>
      </c>
      <c r="K60" s="116">
        <v>-0.64171122994652408</v>
      </c>
    </row>
    <row r="61" spans="1:11" ht="14.1" customHeight="1" x14ac:dyDescent="0.2">
      <c r="A61" s="306" t="s">
        <v>290</v>
      </c>
      <c r="B61" s="307" t="s">
        <v>291</v>
      </c>
      <c r="C61" s="308"/>
      <c r="D61" s="113">
        <v>1.265086776495463</v>
      </c>
      <c r="E61" s="115">
        <v>718</v>
      </c>
      <c r="F61" s="114">
        <v>712</v>
      </c>
      <c r="G61" s="114">
        <v>697</v>
      </c>
      <c r="H61" s="114">
        <v>721</v>
      </c>
      <c r="I61" s="140">
        <v>718</v>
      </c>
      <c r="J61" s="115">
        <v>0</v>
      </c>
      <c r="K61" s="116">
        <v>0</v>
      </c>
    </row>
    <row r="62" spans="1:11" ht="14.1" customHeight="1" x14ac:dyDescent="0.2">
      <c r="A62" s="306" t="s">
        <v>292</v>
      </c>
      <c r="B62" s="307" t="s">
        <v>293</v>
      </c>
      <c r="C62" s="308"/>
      <c r="D62" s="113">
        <v>1.0659853757378204</v>
      </c>
      <c r="E62" s="115">
        <v>605</v>
      </c>
      <c r="F62" s="114">
        <v>586</v>
      </c>
      <c r="G62" s="114">
        <v>604</v>
      </c>
      <c r="H62" s="114">
        <v>610</v>
      </c>
      <c r="I62" s="140">
        <v>608</v>
      </c>
      <c r="J62" s="115">
        <v>-3</v>
      </c>
      <c r="K62" s="116">
        <v>-0.49342105263157893</v>
      </c>
    </row>
    <row r="63" spans="1:11" ht="14.1" customHeight="1" x14ac:dyDescent="0.2">
      <c r="A63" s="306"/>
      <c r="B63" s="307" t="s">
        <v>294</v>
      </c>
      <c r="C63" s="308"/>
      <c r="D63" s="113">
        <v>0.83164478900537397</v>
      </c>
      <c r="E63" s="115">
        <v>472</v>
      </c>
      <c r="F63" s="114">
        <v>456</v>
      </c>
      <c r="G63" s="114">
        <v>471</v>
      </c>
      <c r="H63" s="114">
        <v>473</v>
      </c>
      <c r="I63" s="140">
        <v>473</v>
      </c>
      <c r="J63" s="115">
        <v>-1</v>
      </c>
      <c r="K63" s="116">
        <v>-0.21141649048625794</v>
      </c>
    </row>
    <row r="64" spans="1:11" ht="14.1" customHeight="1" x14ac:dyDescent="0.2">
      <c r="A64" s="306" t="s">
        <v>295</v>
      </c>
      <c r="B64" s="307" t="s">
        <v>296</v>
      </c>
      <c r="C64" s="308"/>
      <c r="D64" s="113">
        <v>0.12333715091181394</v>
      </c>
      <c r="E64" s="115">
        <v>70</v>
      </c>
      <c r="F64" s="114">
        <v>69</v>
      </c>
      <c r="G64" s="114">
        <v>67</v>
      </c>
      <c r="H64" s="114">
        <v>72</v>
      </c>
      <c r="I64" s="140">
        <v>73</v>
      </c>
      <c r="J64" s="115">
        <v>-3</v>
      </c>
      <c r="K64" s="116">
        <v>-4.1095890410958908</v>
      </c>
    </row>
    <row r="65" spans="1:11" ht="14.1" customHeight="1" x14ac:dyDescent="0.2">
      <c r="A65" s="306" t="s">
        <v>297</v>
      </c>
      <c r="B65" s="307" t="s">
        <v>298</v>
      </c>
      <c r="C65" s="308"/>
      <c r="D65" s="113">
        <v>0.43168002819134876</v>
      </c>
      <c r="E65" s="115">
        <v>245</v>
      </c>
      <c r="F65" s="114">
        <v>251</v>
      </c>
      <c r="G65" s="114">
        <v>238</v>
      </c>
      <c r="H65" s="114">
        <v>248</v>
      </c>
      <c r="I65" s="140">
        <v>238</v>
      </c>
      <c r="J65" s="115">
        <v>7</v>
      </c>
      <c r="K65" s="116">
        <v>2.9411764705882355</v>
      </c>
    </row>
    <row r="66" spans="1:11" ht="14.1" customHeight="1" x14ac:dyDescent="0.2">
      <c r="A66" s="306">
        <v>82</v>
      </c>
      <c r="B66" s="307" t="s">
        <v>299</v>
      </c>
      <c r="C66" s="308"/>
      <c r="D66" s="113">
        <v>1.6227645141397233</v>
      </c>
      <c r="E66" s="115">
        <v>921</v>
      </c>
      <c r="F66" s="114">
        <v>948</v>
      </c>
      <c r="G66" s="114">
        <v>965</v>
      </c>
      <c r="H66" s="114">
        <v>994</v>
      </c>
      <c r="I66" s="140">
        <v>1004</v>
      </c>
      <c r="J66" s="115">
        <v>-83</v>
      </c>
      <c r="K66" s="116">
        <v>-8.2669322709163353</v>
      </c>
    </row>
    <row r="67" spans="1:11" ht="14.1" customHeight="1" x14ac:dyDescent="0.2">
      <c r="A67" s="306" t="s">
        <v>300</v>
      </c>
      <c r="B67" s="307" t="s">
        <v>301</v>
      </c>
      <c r="C67" s="308"/>
      <c r="D67" s="113">
        <v>0.76116641705576604</v>
      </c>
      <c r="E67" s="115">
        <v>432</v>
      </c>
      <c r="F67" s="114">
        <v>439</v>
      </c>
      <c r="G67" s="114">
        <v>445</v>
      </c>
      <c r="H67" s="114">
        <v>468</v>
      </c>
      <c r="I67" s="140">
        <v>461</v>
      </c>
      <c r="J67" s="115">
        <v>-29</v>
      </c>
      <c r="K67" s="116">
        <v>-6.2906724511930587</v>
      </c>
    </row>
    <row r="68" spans="1:11" ht="14.1" customHeight="1" x14ac:dyDescent="0.2">
      <c r="A68" s="306" t="s">
        <v>302</v>
      </c>
      <c r="B68" s="307" t="s">
        <v>303</v>
      </c>
      <c r="C68" s="308"/>
      <c r="D68" s="113">
        <v>0.61668575455906971</v>
      </c>
      <c r="E68" s="115">
        <v>350</v>
      </c>
      <c r="F68" s="114">
        <v>357</v>
      </c>
      <c r="G68" s="114">
        <v>376</v>
      </c>
      <c r="H68" s="114">
        <v>380</v>
      </c>
      <c r="I68" s="140">
        <v>396</v>
      </c>
      <c r="J68" s="115">
        <v>-46</v>
      </c>
      <c r="K68" s="116">
        <v>-11.616161616161616</v>
      </c>
    </row>
    <row r="69" spans="1:11" ht="14.1" customHeight="1" x14ac:dyDescent="0.2">
      <c r="A69" s="306">
        <v>83</v>
      </c>
      <c r="B69" s="307" t="s">
        <v>304</v>
      </c>
      <c r="C69" s="308"/>
      <c r="D69" s="113">
        <v>1.6580037001145274</v>
      </c>
      <c r="E69" s="115">
        <v>941</v>
      </c>
      <c r="F69" s="114">
        <v>950</v>
      </c>
      <c r="G69" s="114">
        <v>944</v>
      </c>
      <c r="H69" s="114">
        <v>1010</v>
      </c>
      <c r="I69" s="140">
        <v>973</v>
      </c>
      <c r="J69" s="115">
        <v>-32</v>
      </c>
      <c r="K69" s="116">
        <v>-3.28879753340185</v>
      </c>
    </row>
    <row r="70" spans="1:11" ht="14.1" customHeight="1" x14ac:dyDescent="0.2">
      <c r="A70" s="306" t="s">
        <v>305</v>
      </c>
      <c r="B70" s="307" t="s">
        <v>306</v>
      </c>
      <c r="C70" s="308"/>
      <c r="D70" s="113">
        <v>1.1223680732975068</v>
      </c>
      <c r="E70" s="115">
        <v>637</v>
      </c>
      <c r="F70" s="114">
        <v>634</v>
      </c>
      <c r="G70" s="114">
        <v>614</v>
      </c>
      <c r="H70" s="114">
        <v>676</v>
      </c>
      <c r="I70" s="140">
        <v>652</v>
      </c>
      <c r="J70" s="115">
        <v>-15</v>
      </c>
      <c r="K70" s="116">
        <v>-2.3006134969325154</v>
      </c>
    </row>
    <row r="71" spans="1:11" ht="14.1" customHeight="1" x14ac:dyDescent="0.2">
      <c r="A71" s="306"/>
      <c r="B71" s="307" t="s">
        <v>307</v>
      </c>
      <c r="C71" s="308"/>
      <c r="D71" s="113">
        <v>0.65192494053387362</v>
      </c>
      <c r="E71" s="115">
        <v>370</v>
      </c>
      <c r="F71" s="114">
        <v>386</v>
      </c>
      <c r="G71" s="114">
        <v>375</v>
      </c>
      <c r="H71" s="114">
        <v>430</v>
      </c>
      <c r="I71" s="140">
        <v>415</v>
      </c>
      <c r="J71" s="115">
        <v>-45</v>
      </c>
      <c r="K71" s="116">
        <v>-10.843373493975903</v>
      </c>
    </row>
    <row r="72" spans="1:11" ht="14.1" customHeight="1" x14ac:dyDescent="0.2">
      <c r="A72" s="306">
        <v>84</v>
      </c>
      <c r="B72" s="307" t="s">
        <v>308</v>
      </c>
      <c r="C72" s="308"/>
      <c r="D72" s="113">
        <v>1.7038146418817726</v>
      </c>
      <c r="E72" s="115">
        <v>967</v>
      </c>
      <c r="F72" s="114">
        <v>1056</v>
      </c>
      <c r="G72" s="114">
        <v>941</v>
      </c>
      <c r="H72" s="114">
        <v>996</v>
      </c>
      <c r="I72" s="140">
        <v>882</v>
      </c>
      <c r="J72" s="115">
        <v>85</v>
      </c>
      <c r="K72" s="116">
        <v>9.6371882086167808</v>
      </c>
    </row>
    <row r="73" spans="1:11" ht="14.1" customHeight="1" x14ac:dyDescent="0.2">
      <c r="A73" s="306" t="s">
        <v>309</v>
      </c>
      <c r="B73" s="307" t="s">
        <v>310</v>
      </c>
      <c r="C73" s="308"/>
      <c r="D73" s="113">
        <v>0.13919478460047574</v>
      </c>
      <c r="E73" s="115">
        <v>79</v>
      </c>
      <c r="F73" s="114">
        <v>75</v>
      </c>
      <c r="G73" s="114">
        <v>67</v>
      </c>
      <c r="H73" s="114">
        <v>70</v>
      </c>
      <c r="I73" s="140">
        <v>67</v>
      </c>
      <c r="J73" s="115">
        <v>12</v>
      </c>
      <c r="K73" s="116">
        <v>17.910447761194028</v>
      </c>
    </row>
    <row r="74" spans="1:11" ht="14.1" customHeight="1" x14ac:dyDescent="0.2">
      <c r="A74" s="306" t="s">
        <v>311</v>
      </c>
      <c r="B74" s="307" t="s">
        <v>312</v>
      </c>
      <c r="C74" s="308"/>
      <c r="D74" s="113">
        <v>0.13214694740551494</v>
      </c>
      <c r="E74" s="115">
        <v>75</v>
      </c>
      <c r="F74" s="114">
        <v>76</v>
      </c>
      <c r="G74" s="114">
        <v>69</v>
      </c>
      <c r="H74" s="114">
        <v>69</v>
      </c>
      <c r="I74" s="140">
        <v>78</v>
      </c>
      <c r="J74" s="115">
        <v>-3</v>
      </c>
      <c r="K74" s="116">
        <v>-3.8461538461538463</v>
      </c>
    </row>
    <row r="75" spans="1:11" ht="14.1" customHeight="1" x14ac:dyDescent="0.2">
      <c r="A75" s="306" t="s">
        <v>313</v>
      </c>
      <c r="B75" s="307" t="s">
        <v>314</v>
      </c>
      <c r="C75" s="308"/>
      <c r="D75" s="113">
        <v>0.39996476081402521</v>
      </c>
      <c r="E75" s="115">
        <v>227</v>
      </c>
      <c r="F75" s="114">
        <v>298</v>
      </c>
      <c r="G75" s="114">
        <v>219</v>
      </c>
      <c r="H75" s="114">
        <v>280</v>
      </c>
      <c r="I75" s="140">
        <v>215</v>
      </c>
      <c r="J75" s="115">
        <v>12</v>
      </c>
      <c r="K75" s="116">
        <v>5.5813953488372094</v>
      </c>
    </row>
    <row r="76" spans="1:11" ht="14.1" customHeight="1" x14ac:dyDescent="0.2">
      <c r="A76" s="306">
        <v>91</v>
      </c>
      <c r="B76" s="307" t="s">
        <v>315</v>
      </c>
      <c r="C76" s="308"/>
      <c r="D76" s="113">
        <v>0.37882124922914279</v>
      </c>
      <c r="E76" s="115">
        <v>215</v>
      </c>
      <c r="F76" s="114">
        <v>219</v>
      </c>
      <c r="G76" s="114">
        <v>214</v>
      </c>
      <c r="H76" s="114">
        <v>218</v>
      </c>
      <c r="I76" s="140">
        <v>216</v>
      </c>
      <c r="J76" s="115">
        <v>-1</v>
      </c>
      <c r="K76" s="116">
        <v>-0.46296296296296297</v>
      </c>
    </row>
    <row r="77" spans="1:11" ht="14.1" customHeight="1" x14ac:dyDescent="0.2">
      <c r="A77" s="306">
        <v>92</v>
      </c>
      <c r="B77" s="307" t="s">
        <v>316</v>
      </c>
      <c r="C77" s="308"/>
      <c r="D77" s="113">
        <v>0.71183155669104048</v>
      </c>
      <c r="E77" s="115">
        <v>404</v>
      </c>
      <c r="F77" s="114">
        <v>399</v>
      </c>
      <c r="G77" s="114">
        <v>397</v>
      </c>
      <c r="H77" s="114">
        <v>371</v>
      </c>
      <c r="I77" s="140">
        <v>399</v>
      </c>
      <c r="J77" s="115">
        <v>5</v>
      </c>
      <c r="K77" s="116">
        <v>1.2531328320802004</v>
      </c>
    </row>
    <row r="78" spans="1:11" ht="14.1" customHeight="1" x14ac:dyDescent="0.2">
      <c r="A78" s="306">
        <v>93</v>
      </c>
      <c r="B78" s="307" t="s">
        <v>317</v>
      </c>
      <c r="C78" s="308"/>
      <c r="D78" s="113">
        <v>9.8669720729451155E-2</v>
      </c>
      <c r="E78" s="115">
        <v>56</v>
      </c>
      <c r="F78" s="114">
        <v>53</v>
      </c>
      <c r="G78" s="114">
        <v>51</v>
      </c>
      <c r="H78" s="114">
        <v>44</v>
      </c>
      <c r="I78" s="140">
        <v>42</v>
      </c>
      <c r="J78" s="115">
        <v>14</v>
      </c>
      <c r="K78" s="116">
        <v>33.333333333333336</v>
      </c>
    </row>
    <row r="79" spans="1:11" ht="14.1" customHeight="1" x14ac:dyDescent="0.2">
      <c r="A79" s="306">
        <v>94</v>
      </c>
      <c r="B79" s="307" t="s">
        <v>318</v>
      </c>
      <c r="C79" s="308"/>
      <c r="D79" s="113">
        <v>0.56558893489560391</v>
      </c>
      <c r="E79" s="115">
        <v>321</v>
      </c>
      <c r="F79" s="114">
        <v>340</v>
      </c>
      <c r="G79" s="114">
        <v>330</v>
      </c>
      <c r="H79" s="114">
        <v>278</v>
      </c>
      <c r="I79" s="140">
        <v>273</v>
      </c>
      <c r="J79" s="115">
        <v>48</v>
      </c>
      <c r="K79" s="116">
        <v>17.582417582417584</v>
      </c>
    </row>
    <row r="80" spans="1:11" ht="14.1" customHeight="1" x14ac:dyDescent="0.2">
      <c r="A80" s="306" t="s">
        <v>319</v>
      </c>
      <c r="B80" s="307" t="s">
        <v>320</v>
      </c>
      <c r="C80" s="308"/>
      <c r="D80" s="113">
        <v>5.2858778962205973E-3</v>
      </c>
      <c r="E80" s="115">
        <v>3</v>
      </c>
      <c r="F80" s="114" t="s">
        <v>513</v>
      </c>
      <c r="G80" s="114" t="s">
        <v>513</v>
      </c>
      <c r="H80" s="114">
        <v>3</v>
      </c>
      <c r="I80" s="140">
        <v>6</v>
      </c>
      <c r="J80" s="115">
        <v>-3</v>
      </c>
      <c r="K80" s="116">
        <v>-50</v>
      </c>
    </row>
    <row r="81" spans="1:11" ht="14.1" customHeight="1" x14ac:dyDescent="0.2">
      <c r="A81" s="310" t="s">
        <v>321</v>
      </c>
      <c r="B81" s="311" t="s">
        <v>333</v>
      </c>
      <c r="C81" s="312"/>
      <c r="D81" s="125">
        <v>2.6482248260065191</v>
      </c>
      <c r="E81" s="143">
        <v>1503</v>
      </c>
      <c r="F81" s="144">
        <v>1560</v>
      </c>
      <c r="G81" s="144">
        <v>1517</v>
      </c>
      <c r="H81" s="144">
        <v>1607</v>
      </c>
      <c r="I81" s="145">
        <v>1557</v>
      </c>
      <c r="J81" s="143">
        <v>-54</v>
      </c>
      <c r="K81" s="146">
        <v>-3.4682080924855492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29272</v>
      </c>
      <c r="G12" s="535">
        <v>23946</v>
      </c>
      <c r="H12" s="535">
        <v>32869</v>
      </c>
      <c r="I12" s="535">
        <v>23892</v>
      </c>
      <c r="J12" s="536">
        <v>34249</v>
      </c>
      <c r="K12" s="537">
        <v>-4977</v>
      </c>
      <c r="L12" s="348">
        <v>-14.531811147770737</v>
      </c>
    </row>
    <row r="13" spans="1:17" s="110" customFormat="1" ht="15" customHeight="1" x14ac:dyDescent="0.2">
      <c r="A13" s="349" t="s">
        <v>344</v>
      </c>
      <c r="B13" s="350" t="s">
        <v>345</v>
      </c>
      <c r="C13" s="346"/>
      <c r="D13" s="346"/>
      <c r="E13" s="347"/>
      <c r="F13" s="535">
        <v>17509</v>
      </c>
      <c r="G13" s="535">
        <v>13109</v>
      </c>
      <c r="H13" s="535">
        <v>18738</v>
      </c>
      <c r="I13" s="535">
        <v>13863</v>
      </c>
      <c r="J13" s="536">
        <v>19934</v>
      </c>
      <c r="K13" s="537">
        <v>-2425</v>
      </c>
      <c r="L13" s="348">
        <v>-12.165144978428815</v>
      </c>
    </row>
    <row r="14" spans="1:17" s="110" customFormat="1" ht="22.5" customHeight="1" x14ac:dyDescent="0.2">
      <c r="A14" s="349"/>
      <c r="B14" s="350" t="s">
        <v>346</v>
      </c>
      <c r="C14" s="346"/>
      <c r="D14" s="346"/>
      <c r="E14" s="347"/>
      <c r="F14" s="535">
        <v>11763</v>
      </c>
      <c r="G14" s="535">
        <v>10837</v>
      </c>
      <c r="H14" s="535">
        <v>14131</v>
      </c>
      <c r="I14" s="535">
        <v>10029</v>
      </c>
      <c r="J14" s="536">
        <v>14315</v>
      </c>
      <c r="K14" s="537">
        <v>-2552</v>
      </c>
      <c r="L14" s="348">
        <v>-17.827453719874256</v>
      </c>
    </row>
    <row r="15" spans="1:17" s="110" customFormat="1" ht="15" customHeight="1" x14ac:dyDescent="0.2">
      <c r="A15" s="349" t="s">
        <v>347</v>
      </c>
      <c r="B15" s="350" t="s">
        <v>108</v>
      </c>
      <c r="C15" s="346"/>
      <c r="D15" s="346"/>
      <c r="E15" s="347"/>
      <c r="F15" s="535">
        <v>6359</v>
      </c>
      <c r="G15" s="535">
        <v>6076</v>
      </c>
      <c r="H15" s="535">
        <v>12551</v>
      </c>
      <c r="I15" s="535">
        <v>5426</v>
      </c>
      <c r="J15" s="536">
        <v>6740</v>
      </c>
      <c r="K15" s="537">
        <v>-381</v>
      </c>
      <c r="L15" s="348">
        <v>-5.6528189910979227</v>
      </c>
    </row>
    <row r="16" spans="1:17" s="110" customFormat="1" ht="15" customHeight="1" x14ac:dyDescent="0.2">
      <c r="A16" s="349"/>
      <c r="B16" s="350" t="s">
        <v>109</v>
      </c>
      <c r="C16" s="346"/>
      <c r="D16" s="346"/>
      <c r="E16" s="347"/>
      <c r="F16" s="535">
        <v>20103</v>
      </c>
      <c r="G16" s="535">
        <v>16219</v>
      </c>
      <c r="H16" s="535">
        <v>18409</v>
      </c>
      <c r="I16" s="535">
        <v>16634</v>
      </c>
      <c r="J16" s="536">
        <v>23835</v>
      </c>
      <c r="K16" s="537">
        <v>-3732</v>
      </c>
      <c r="L16" s="348">
        <v>-15.657646318439269</v>
      </c>
    </row>
    <row r="17" spans="1:12" s="110" customFormat="1" ht="15" customHeight="1" x14ac:dyDescent="0.2">
      <c r="A17" s="349"/>
      <c r="B17" s="350" t="s">
        <v>110</v>
      </c>
      <c r="C17" s="346"/>
      <c r="D17" s="346"/>
      <c r="E17" s="347"/>
      <c r="F17" s="535">
        <v>2604</v>
      </c>
      <c r="G17" s="535">
        <v>1486</v>
      </c>
      <c r="H17" s="535">
        <v>1698</v>
      </c>
      <c r="I17" s="535">
        <v>1664</v>
      </c>
      <c r="J17" s="536">
        <v>3449</v>
      </c>
      <c r="K17" s="537">
        <v>-845</v>
      </c>
      <c r="L17" s="348">
        <v>-24.499855030443605</v>
      </c>
    </row>
    <row r="18" spans="1:12" s="110" customFormat="1" ht="15" customHeight="1" x14ac:dyDescent="0.2">
      <c r="A18" s="349"/>
      <c r="B18" s="350" t="s">
        <v>111</v>
      </c>
      <c r="C18" s="346"/>
      <c r="D18" s="346"/>
      <c r="E18" s="347"/>
      <c r="F18" s="535">
        <v>206</v>
      </c>
      <c r="G18" s="535">
        <v>165</v>
      </c>
      <c r="H18" s="535">
        <v>211</v>
      </c>
      <c r="I18" s="535">
        <v>168</v>
      </c>
      <c r="J18" s="536">
        <v>225</v>
      </c>
      <c r="K18" s="537">
        <v>-19</v>
      </c>
      <c r="L18" s="348">
        <v>-8.4444444444444446</v>
      </c>
    </row>
    <row r="19" spans="1:12" s="110" customFormat="1" ht="15" customHeight="1" x14ac:dyDescent="0.2">
      <c r="A19" s="118" t="s">
        <v>113</v>
      </c>
      <c r="B19" s="119" t="s">
        <v>181</v>
      </c>
      <c r="C19" s="346"/>
      <c r="D19" s="346"/>
      <c r="E19" s="347"/>
      <c r="F19" s="535">
        <v>20659</v>
      </c>
      <c r="G19" s="535">
        <v>14927</v>
      </c>
      <c r="H19" s="535">
        <v>23330</v>
      </c>
      <c r="I19" s="535">
        <v>15594</v>
      </c>
      <c r="J19" s="536">
        <v>23675</v>
      </c>
      <c r="K19" s="537">
        <v>-3016</v>
      </c>
      <c r="L19" s="348">
        <v>-12.739176346356917</v>
      </c>
    </row>
    <row r="20" spans="1:12" s="110" customFormat="1" ht="15" customHeight="1" x14ac:dyDescent="0.2">
      <c r="A20" s="118"/>
      <c r="B20" s="119" t="s">
        <v>182</v>
      </c>
      <c r="C20" s="346"/>
      <c r="D20" s="346"/>
      <c r="E20" s="347"/>
      <c r="F20" s="535">
        <v>8613</v>
      </c>
      <c r="G20" s="535">
        <v>9019</v>
      </c>
      <c r="H20" s="535">
        <v>9539</v>
      </c>
      <c r="I20" s="535">
        <v>8298</v>
      </c>
      <c r="J20" s="536">
        <v>10574</v>
      </c>
      <c r="K20" s="537">
        <v>-1961</v>
      </c>
      <c r="L20" s="348">
        <v>-18.545488935123888</v>
      </c>
    </row>
    <row r="21" spans="1:12" s="110" customFormat="1" ht="15" customHeight="1" x14ac:dyDescent="0.2">
      <c r="A21" s="118" t="s">
        <v>113</v>
      </c>
      <c r="B21" s="119" t="s">
        <v>116</v>
      </c>
      <c r="C21" s="346"/>
      <c r="D21" s="346"/>
      <c r="E21" s="347"/>
      <c r="F21" s="535">
        <v>19362</v>
      </c>
      <c r="G21" s="535">
        <v>15174</v>
      </c>
      <c r="H21" s="535">
        <v>21536</v>
      </c>
      <c r="I21" s="535">
        <v>14011</v>
      </c>
      <c r="J21" s="536">
        <v>23934</v>
      </c>
      <c r="K21" s="537">
        <v>-4572</v>
      </c>
      <c r="L21" s="348">
        <v>-19.10253196289797</v>
      </c>
    </row>
    <row r="22" spans="1:12" s="110" customFormat="1" ht="15" customHeight="1" x14ac:dyDescent="0.2">
      <c r="A22" s="118"/>
      <c r="B22" s="119" t="s">
        <v>117</v>
      </c>
      <c r="C22" s="346"/>
      <c r="D22" s="346"/>
      <c r="E22" s="347"/>
      <c r="F22" s="535">
        <v>9891</v>
      </c>
      <c r="G22" s="535">
        <v>8754</v>
      </c>
      <c r="H22" s="535">
        <v>11312</v>
      </c>
      <c r="I22" s="535">
        <v>9853</v>
      </c>
      <c r="J22" s="536">
        <v>10292</v>
      </c>
      <c r="K22" s="537">
        <v>-401</v>
      </c>
      <c r="L22" s="348">
        <v>-3.8962300816167899</v>
      </c>
    </row>
    <row r="23" spans="1:12" s="110" customFormat="1" ht="15" customHeight="1" x14ac:dyDescent="0.2">
      <c r="A23" s="351" t="s">
        <v>347</v>
      </c>
      <c r="B23" s="352" t="s">
        <v>193</v>
      </c>
      <c r="C23" s="353"/>
      <c r="D23" s="353"/>
      <c r="E23" s="354"/>
      <c r="F23" s="538">
        <v>620</v>
      </c>
      <c r="G23" s="538">
        <v>952</v>
      </c>
      <c r="H23" s="538">
        <v>4934</v>
      </c>
      <c r="I23" s="538">
        <v>350</v>
      </c>
      <c r="J23" s="539">
        <v>719</v>
      </c>
      <c r="K23" s="540">
        <v>-99</v>
      </c>
      <c r="L23" s="355">
        <v>-13.769123783031988</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32.700000000000003</v>
      </c>
      <c r="G25" s="541">
        <v>39.9</v>
      </c>
      <c r="H25" s="541">
        <v>40.4</v>
      </c>
      <c r="I25" s="541">
        <v>40.1</v>
      </c>
      <c r="J25" s="541">
        <v>31.9</v>
      </c>
      <c r="K25" s="542" t="s">
        <v>349</v>
      </c>
      <c r="L25" s="363">
        <v>0.80000000000000426</v>
      </c>
    </row>
    <row r="26" spans="1:12" s="110" customFormat="1" ht="15" customHeight="1" x14ac:dyDescent="0.2">
      <c r="A26" s="364" t="s">
        <v>105</v>
      </c>
      <c r="B26" s="365" t="s">
        <v>345</v>
      </c>
      <c r="C26" s="361"/>
      <c r="D26" s="361"/>
      <c r="E26" s="362"/>
      <c r="F26" s="541">
        <v>29.8</v>
      </c>
      <c r="G26" s="541">
        <v>37</v>
      </c>
      <c r="H26" s="541">
        <v>36.700000000000003</v>
      </c>
      <c r="I26" s="541">
        <v>36.5</v>
      </c>
      <c r="J26" s="543">
        <v>28.2</v>
      </c>
      <c r="K26" s="542" t="s">
        <v>349</v>
      </c>
      <c r="L26" s="363">
        <v>1.6000000000000014</v>
      </c>
    </row>
    <row r="27" spans="1:12" s="110" customFormat="1" ht="15" customHeight="1" x14ac:dyDescent="0.2">
      <c r="A27" s="364"/>
      <c r="B27" s="365" t="s">
        <v>346</v>
      </c>
      <c r="C27" s="361"/>
      <c r="D27" s="361"/>
      <c r="E27" s="362"/>
      <c r="F27" s="541">
        <v>36.9</v>
      </c>
      <c r="G27" s="541">
        <v>43.5</v>
      </c>
      <c r="H27" s="541">
        <v>45.3</v>
      </c>
      <c r="I27" s="541">
        <v>45.3</v>
      </c>
      <c r="J27" s="541">
        <v>37</v>
      </c>
      <c r="K27" s="542" t="s">
        <v>349</v>
      </c>
      <c r="L27" s="363">
        <v>-0.10000000000000142</v>
      </c>
    </row>
    <row r="28" spans="1:12" s="110" customFormat="1" ht="15" customHeight="1" x14ac:dyDescent="0.2">
      <c r="A28" s="364" t="s">
        <v>113</v>
      </c>
      <c r="B28" s="365" t="s">
        <v>108</v>
      </c>
      <c r="C28" s="361"/>
      <c r="D28" s="361"/>
      <c r="E28" s="362"/>
      <c r="F28" s="541">
        <v>50.3</v>
      </c>
      <c r="G28" s="541">
        <v>55.8</v>
      </c>
      <c r="H28" s="541">
        <v>51.6</v>
      </c>
      <c r="I28" s="541">
        <v>54.1</v>
      </c>
      <c r="J28" s="541">
        <v>49.7</v>
      </c>
      <c r="K28" s="542" t="s">
        <v>349</v>
      </c>
      <c r="L28" s="363">
        <v>0.59999999999999432</v>
      </c>
    </row>
    <row r="29" spans="1:12" s="110" customFormat="1" ht="11.25" x14ac:dyDescent="0.2">
      <c r="A29" s="364"/>
      <c r="B29" s="365" t="s">
        <v>109</v>
      </c>
      <c r="C29" s="361"/>
      <c r="D29" s="361"/>
      <c r="E29" s="362"/>
      <c r="F29" s="541">
        <v>29.3</v>
      </c>
      <c r="G29" s="541">
        <v>35.5</v>
      </c>
      <c r="H29" s="541">
        <v>36.200000000000003</v>
      </c>
      <c r="I29" s="541">
        <v>36.5</v>
      </c>
      <c r="J29" s="543">
        <v>29</v>
      </c>
      <c r="K29" s="542" t="s">
        <v>349</v>
      </c>
      <c r="L29" s="363">
        <v>0.30000000000000071</v>
      </c>
    </row>
    <row r="30" spans="1:12" s="110" customFormat="1" ht="15" customHeight="1" x14ac:dyDescent="0.2">
      <c r="A30" s="364"/>
      <c r="B30" s="365" t="s">
        <v>110</v>
      </c>
      <c r="C30" s="361"/>
      <c r="D30" s="361"/>
      <c r="E30" s="362"/>
      <c r="F30" s="541">
        <v>19.2</v>
      </c>
      <c r="G30" s="541">
        <v>32.1</v>
      </c>
      <c r="H30" s="541">
        <v>35.700000000000003</v>
      </c>
      <c r="I30" s="541">
        <v>33.200000000000003</v>
      </c>
      <c r="J30" s="541">
        <v>20.3</v>
      </c>
      <c r="K30" s="542" t="s">
        <v>349</v>
      </c>
      <c r="L30" s="363">
        <v>-1.1000000000000014</v>
      </c>
    </row>
    <row r="31" spans="1:12" s="110" customFormat="1" ht="15" customHeight="1" x14ac:dyDescent="0.2">
      <c r="A31" s="364"/>
      <c r="B31" s="365" t="s">
        <v>111</v>
      </c>
      <c r="C31" s="361"/>
      <c r="D31" s="361"/>
      <c r="E31" s="362"/>
      <c r="F31" s="541">
        <v>37.9</v>
      </c>
      <c r="G31" s="541">
        <v>45.5</v>
      </c>
      <c r="H31" s="541">
        <v>46.4</v>
      </c>
      <c r="I31" s="541">
        <v>38.1</v>
      </c>
      <c r="J31" s="541">
        <v>32.4</v>
      </c>
      <c r="K31" s="542" t="s">
        <v>349</v>
      </c>
      <c r="L31" s="363">
        <v>5.5</v>
      </c>
    </row>
    <row r="32" spans="1:12" s="110" customFormat="1" ht="15" customHeight="1" x14ac:dyDescent="0.2">
      <c r="A32" s="366" t="s">
        <v>113</v>
      </c>
      <c r="B32" s="367" t="s">
        <v>181</v>
      </c>
      <c r="C32" s="361"/>
      <c r="D32" s="361"/>
      <c r="E32" s="362"/>
      <c r="F32" s="541">
        <v>27.5</v>
      </c>
      <c r="G32" s="541">
        <v>32.799999999999997</v>
      </c>
      <c r="H32" s="541">
        <v>34</v>
      </c>
      <c r="I32" s="541">
        <v>34.6</v>
      </c>
      <c r="J32" s="543">
        <v>25.9</v>
      </c>
      <c r="K32" s="542" t="s">
        <v>349</v>
      </c>
      <c r="L32" s="363">
        <v>1.6000000000000014</v>
      </c>
    </row>
    <row r="33" spans="1:12" s="110" customFormat="1" ht="15" customHeight="1" x14ac:dyDescent="0.2">
      <c r="A33" s="366"/>
      <c r="B33" s="367" t="s">
        <v>182</v>
      </c>
      <c r="C33" s="361"/>
      <c r="D33" s="361"/>
      <c r="E33" s="362"/>
      <c r="F33" s="541">
        <v>44.6</v>
      </c>
      <c r="G33" s="541">
        <v>50.8</v>
      </c>
      <c r="H33" s="541">
        <v>52.2</v>
      </c>
      <c r="I33" s="541">
        <v>50.3</v>
      </c>
      <c r="J33" s="541">
        <v>44.8</v>
      </c>
      <c r="K33" s="542" t="s">
        <v>349</v>
      </c>
      <c r="L33" s="363">
        <v>-0.19999999999999574</v>
      </c>
    </row>
    <row r="34" spans="1:12" s="368" customFormat="1" ht="15" customHeight="1" x14ac:dyDescent="0.2">
      <c r="A34" s="366" t="s">
        <v>113</v>
      </c>
      <c r="B34" s="367" t="s">
        <v>116</v>
      </c>
      <c r="C34" s="361"/>
      <c r="D34" s="361"/>
      <c r="E34" s="362"/>
      <c r="F34" s="541">
        <v>28.7</v>
      </c>
      <c r="G34" s="541">
        <v>36.1</v>
      </c>
      <c r="H34" s="541">
        <v>37.799999999999997</v>
      </c>
      <c r="I34" s="541">
        <v>37</v>
      </c>
      <c r="J34" s="541">
        <v>28.3</v>
      </c>
      <c r="K34" s="542" t="s">
        <v>349</v>
      </c>
      <c r="L34" s="363">
        <v>0.39999999999999858</v>
      </c>
    </row>
    <row r="35" spans="1:12" s="368" customFormat="1" ht="11.25" x14ac:dyDescent="0.2">
      <c r="A35" s="369"/>
      <c r="B35" s="370" t="s">
        <v>117</v>
      </c>
      <c r="C35" s="371"/>
      <c r="D35" s="371"/>
      <c r="E35" s="372"/>
      <c r="F35" s="544">
        <v>40.200000000000003</v>
      </c>
      <c r="G35" s="544">
        <v>46.3</v>
      </c>
      <c r="H35" s="544">
        <v>44.5</v>
      </c>
      <c r="I35" s="544">
        <v>44.6</v>
      </c>
      <c r="J35" s="545">
        <v>40.200000000000003</v>
      </c>
      <c r="K35" s="546" t="s">
        <v>349</v>
      </c>
      <c r="L35" s="373">
        <v>0</v>
      </c>
    </row>
    <row r="36" spans="1:12" s="368" customFormat="1" ht="15.95" customHeight="1" x14ac:dyDescent="0.2">
      <c r="A36" s="374" t="s">
        <v>350</v>
      </c>
      <c r="B36" s="375"/>
      <c r="C36" s="376"/>
      <c r="D36" s="375"/>
      <c r="E36" s="377"/>
      <c r="F36" s="547">
        <v>28486</v>
      </c>
      <c r="G36" s="547">
        <v>22779</v>
      </c>
      <c r="H36" s="547">
        <v>26730</v>
      </c>
      <c r="I36" s="547">
        <v>23388</v>
      </c>
      <c r="J36" s="547">
        <v>33365</v>
      </c>
      <c r="K36" s="548">
        <v>-4879</v>
      </c>
      <c r="L36" s="379">
        <v>-14.623108047355013</v>
      </c>
    </row>
    <row r="37" spans="1:12" s="368" customFormat="1" ht="15.95" customHeight="1" x14ac:dyDescent="0.2">
      <c r="A37" s="380"/>
      <c r="B37" s="381" t="s">
        <v>113</v>
      </c>
      <c r="C37" s="381" t="s">
        <v>351</v>
      </c>
      <c r="D37" s="381"/>
      <c r="E37" s="382"/>
      <c r="F37" s="547">
        <v>9303</v>
      </c>
      <c r="G37" s="547">
        <v>9088</v>
      </c>
      <c r="H37" s="547">
        <v>10787</v>
      </c>
      <c r="I37" s="547">
        <v>9386</v>
      </c>
      <c r="J37" s="547">
        <v>10637</v>
      </c>
      <c r="K37" s="548">
        <v>-1334</v>
      </c>
      <c r="L37" s="379">
        <v>-12.54113001786218</v>
      </c>
    </row>
    <row r="38" spans="1:12" s="368" customFormat="1" ht="15.95" customHeight="1" x14ac:dyDescent="0.2">
      <c r="A38" s="380"/>
      <c r="B38" s="383" t="s">
        <v>105</v>
      </c>
      <c r="C38" s="383" t="s">
        <v>106</v>
      </c>
      <c r="D38" s="384"/>
      <c r="E38" s="382"/>
      <c r="F38" s="547">
        <v>17079</v>
      </c>
      <c r="G38" s="547">
        <v>12605</v>
      </c>
      <c r="H38" s="547">
        <v>15373</v>
      </c>
      <c r="I38" s="547">
        <v>13629</v>
      </c>
      <c r="J38" s="549">
        <v>19489</v>
      </c>
      <c r="K38" s="548">
        <v>-2410</v>
      </c>
      <c r="L38" s="379">
        <v>-12.365950023089948</v>
      </c>
    </row>
    <row r="39" spans="1:12" s="368" customFormat="1" ht="15.95" customHeight="1" x14ac:dyDescent="0.2">
      <c r="A39" s="380"/>
      <c r="B39" s="384"/>
      <c r="C39" s="381" t="s">
        <v>352</v>
      </c>
      <c r="D39" s="384"/>
      <c r="E39" s="382"/>
      <c r="F39" s="547">
        <v>5094</v>
      </c>
      <c r="G39" s="547">
        <v>4667</v>
      </c>
      <c r="H39" s="547">
        <v>5639</v>
      </c>
      <c r="I39" s="547">
        <v>4968</v>
      </c>
      <c r="J39" s="547">
        <v>5500</v>
      </c>
      <c r="K39" s="548">
        <v>-406</v>
      </c>
      <c r="L39" s="379">
        <v>-7.3818181818181818</v>
      </c>
    </row>
    <row r="40" spans="1:12" s="368" customFormat="1" ht="15.95" customHeight="1" x14ac:dyDescent="0.2">
      <c r="A40" s="380"/>
      <c r="B40" s="383"/>
      <c r="C40" s="383" t="s">
        <v>107</v>
      </c>
      <c r="D40" s="384"/>
      <c r="E40" s="382"/>
      <c r="F40" s="547">
        <v>11407</v>
      </c>
      <c r="G40" s="547">
        <v>10174</v>
      </c>
      <c r="H40" s="547">
        <v>11357</v>
      </c>
      <c r="I40" s="547">
        <v>9759</v>
      </c>
      <c r="J40" s="547">
        <v>13876</v>
      </c>
      <c r="K40" s="548">
        <v>-2469</v>
      </c>
      <c r="L40" s="379">
        <v>-17.793312193715767</v>
      </c>
    </row>
    <row r="41" spans="1:12" s="368" customFormat="1" ht="24" customHeight="1" x14ac:dyDescent="0.2">
      <c r="A41" s="380"/>
      <c r="B41" s="384"/>
      <c r="C41" s="381" t="s">
        <v>352</v>
      </c>
      <c r="D41" s="384"/>
      <c r="E41" s="382"/>
      <c r="F41" s="547">
        <v>4209</v>
      </c>
      <c r="G41" s="547">
        <v>4421</v>
      </c>
      <c r="H41" s="547">
        <v>5148</v>
      </c>
      <c r="I41" s="547">
        <v>4418</v>
      </c>
      <c r="J41" s="549">
        <v>5137</v>
      </c>
      <c r="K41" s="548">
        <v>-928</v>
      </c>
      <c r="L41" s="379">
        <v>-18.065018493284018</v>
      </c>
    </row>
    <row r="42" spans="1:12" s="110" customFormat="1" ht="15" customHeight="1" x14ac:dyDescent="0.2">
      <c r="A42" s="380"/>
      <c r="B42" s="383" t="s">
        <v>113</v>
      </c>
      <c r="C42" s="383" t="s">
        <v>353</v>
      </c>
      <c r="D42" s="384"/>
      <c r="E42" s="382"/>
      <c r="F42" s="547">
        <v>5733</v>
      </c>
      <c r="G42" s="547">
        <v>5091</v>
      </c>
      <c r="H42" s="547">
        <v>7117</v>
      </c>
      <c r="I42" s="547">
        <v>5076</v>
      </c>
      <c r="J42" s="547">
        <v>6040</v>
      </c>
      <c r="K42" s="548">
        <v>-307</v>
      </c>
      <c r="L42" s="379">
        <v>-5.0827814569536427</v>
      </c>
    </row>
    <row r="43" spans="1:12" s="110" customFormat="1" ht="15" customHeight="1" x14ac:dyDescent="0.2">
      <c r="A43" s="380"/>
      <c r="B43" s="384"/>
      <c r="C43" s="381" t="s">
        <v>352</v>
      </c>
      <c r="D43" s="384"/>
      <c r="E43" s="382"/>
      <c r="F43" s="547">
        <v>2884</v>
      </c>
      <c r="G43" s="547">
        <v>2841</v>
      </c>
      <c r="H43" s="547">
        <v>3669</v>
      </c>
      <c r="I43" s="547">
        <v>2747</v>
      </c>
      <c r="J43" s="547">
        <v>3004</v>
      </c>
      <c r="K43" s="548">
        <v>-120</v>
      </c>
      <c r="L43" s="379">
        <v>-3.9946737683089215</v>
      </c>
    </row>
    <row r="44" spans="1:12" s="110" customFormat="1" ht="15" customHeight="1" x14ac:dyDescent="0.2">
      <c r="A44" s="380"/>
      <c r="B44" s="383"/>
      <c r="C44" s="365" t="s">
        <v>109</v>
      </c>
      <c r="D44" s="384"/>
      <c r="E44" s="382"/>
      <c r="F44" s="547">
        <v>19943</v>
      </c>
      <c r="G44" s="547">
        <v>16039</v>
      </c>
      <c r="H44" s="547">
        <v>17706</v>
      </c>
      <c r="I44" s="547">
        <v>16485</v>
      </c>
      <c r="J44" s="549">
        <v>23653</v>
      </c>
      <c r="K44" s="548">
        <v>-3710</v>
      </c>
      <c r="L44" s="379">
        <v>-15.685113939035217</v>
      </c>
    </row>
    <row r="45" spans="1:12" s="110" customFormat="1" ht="15" customHeight="1" x14ac:dyDescent="0.2">
      <c r="A45" s="380"/>
      <c r="B45" s="384"/>
      <c r="C45" s="381" t="s">
        <v>352</v>
      </c>
      <c r="D45" s="384"/>
      <c r="E45" s="382"/>
      <c r="F45" s="547">
        <v>5841</v>
      </c>
      <c r="G45" s="547">
        <v>5696</v>
      </c>
      <c r="H45" s="547">
        <v>6415</v>
      </c>
      <c r="I45" s="547">
        <v>6024</v>
      </c>
      <c r="J45" s="547">
        <v>6861</v>
      </c>
      <c r="K45" s="548">
        <v>-1020</v>
      </c>
      <c r="L45" s="379">
        <v>-14.866637516397027</v>
      </c>
    </row>
    <row r="46" spans="1:12" s="110" customFormat="1" ht="15" customHeight="1" x14ac:dyDescent="0.2">
      <c r="A46" s="380"/>
      <c r="B46" s="383"/>
      <c r="C46" s="365" t="s">
        <v>110</v>
      </c>
      <c r="D46" s="384"/>
      <c r="E46" s="382"/>
      <c r="F46" s="547">
        <v>2604</v>
      </c>
      <c r="G46" s="547">
        <v>1484</v>
      </c>
      <c r="H46" s="547">
        <v>1696</v>
      </c>
      <c r="I46" s="547">
        <v>1659</v>
      </c>
      <c r="J46" s="547">
        <v>3447</v>
      </c>
      <c r="K46" s="548">
        <v>-843</v>
      </c>
      <c r="L46" s="379">
        <v>-24.456048738033072</v>
      </c>
    </row>
    <row r="47" spans="1:12" s="110" customFormat="1" ht="15" customHeight="1" x14ac:dyDescent="0.2">
      <c r="A47" s="380"/>
      <c r="B47" s="384"/>
      <c r="C47" s="381" t="s">
        <v>352</v>
      </c>
      <c r="D47" s="384"/>
      <c r="E47" s="382"/>
      <c r="F47" s="547">
        <v>500</v>
      </c>
      <c r="G47" s="547">
        <v>476</v>
      </c>
      <c r="H47" s="547">
        <v>605</v>
      </c>
      <c r="I47" s="547">
        <v>551</v>
      </c>
      <c r="J47" s="549">
        <v>699</v>
      </c>
      <c r="K47" s="548">
        <v>-199</v>
      </c>
      <c r="L47" s="379">
        <v>-28.469241773962803</v>
      </c>
    </row>
    <row r="48" spans="1:12" s="110" customFormat="1" ht="15" customHeight="1" x14ac:dyDescent="0.2">
      <c r="A48" s="380"/>
      <c r="B48" s="384"/>
      <c r="C48" s="365" t="s">
        <v>111</v>
      </c>
      <c r="D48" s="385"/>
      <c r="E48" s="386"/>
      <c r="F48" s="547">
        <v>206</v>
      </c>
      <c r="G48" s="547">
        <v>165</v>
      </c>
      <c r="H48" s="547">
        <v>211</v>
      </c>
      <c r="I48" s="547">
        <v>168</v>
      </c>
      <c r="J48" s="547">
        <v>225</v>
      </c>
      <c r="K48" s="548">
        <v>-19</v>
      </c>
      <c r="L48" s="379">
        <v>-8.4444444444444446</v>
      </c>
    </row>
    <row r="49" spans="1:12" s="110" customFormat="1" ht="15" customHeight="1" x14ac:dyDescent="0.2">
      <c r="A49" s="380"/>
      <c r="B49" s="384"/>
      <c r="C49" s="381" t="s">
        <v>352</v>
      </c>
      <c r="D49" s="384"/>
      <c r="E49" s="382"/>
      <c r="F49" s="547">
        <v>78</v>
      </c>
      <c r="G49" s="547">
        <v>75</v>
      </c>
      <c r="H49" s="547">
        <v>98</v>
      </c>
      <c r="I49" s="547">
        <v>64</v>
      </c>
      <c r="J49" s="547">
        <v>73</v>
      </c>
      <c r="K49" s="548">
        <v>5</v>
      </c>
      <c r="L49" s="379">
        <v>6.8493150684931505</v>
      </c>
    </row>
    <row r="50" spans="1:12" s="110" customFormat="1" ht="15" customHeight="1" x14ac:dyDescent="0.2">
      <c r="A50" s="380"/>
      <c r="B50" s="383" t="s">
        <v>113</v>
      </c>
      <c r="C50" s="381" t="s">
        <v>181</v>
      </c>
      <c r="D50" s="384"/>
      <c r="E50" s="382"/>
      <c r="F50" s="547">
        <v>19910</v>
      </c>
      <c r="G50" s="547">
        <v>13833</v>
      </c>
      <c r="H50" s="547">
        <v>17363</v>
      </c>
      <c r="I50" s="547">
        <v>15126</v>
      </c>
      <c r="J50" s="549">
        <v>22832</v>
      </c>
      <c r="K50" s="548">
        <v>-2922</v>
      </c>
      <c r="L50" s="379">
        <v>-12.797827610371408</v>
      </c>
    </row>
    <row r="51" spans="1:12" s="110" customFormat="1" ht="15" customHeight="1" x14ac:dyDescent="0.2">
      <c r="A51" s="380"/>
      <c r="B51" s="384"/>
      <c r="C51" s="381" t="s">
        <v>352</v>
      </c>
      <c r="D51" s="384"/>
      <c r="E51" s="382"/>
      <c r="F51" s="547">
        <v>5477</v>
      </c>
      <c r="G51" s="547">
        <v>4539</v>
      </c>
      <c r="H51" s="547">
        <v>5896</v>
      </c>
      <c r="I51" s="547">
        <v>5229</v>
      </c>
      <c r="J51" s="547">
        <v>5913</v>
      </c>
      <c r="K51" s="548">
        <v>-436</v>
      </c>
      <c r="L51" s="379">
        <v>-7.3735836292913914</v>
      </c>
    </row>
    <row r="52" spans="1:12" s="110" customFormat="1" ht="15" customHeight="1" x14ac:dyDescent="0.2">
      <c r="A52" s="380"/>
      <c r="B52" s="383"/>
      <c r="C52" s="381" t="s">
        <v>182</v>
      </c>
      <c r="D52" s="384"/>
      <c r="E52" s="382"/>
      <c r="F52" s="547">
        <v>8576</v>
      </c>
      <c r="G52" s="547">
        <v>8946</v>
      </c>
      <c r="H52" s="547">
        <v>9367</v>
      </c>
      <c r="I52" s="547">
        <v>8262</v>
      </c>
      <c r="J52" s="547">
        <v>10533</v>
      </c>
      <c r="K52" s="548">
        <v>-1957</v>
      </c>
      <c r="L52" s="379">
        <v>-18.579701889300296</v>
      </c>
    </row>
    <row r="53" spans="1:12" s="269" customFormat="1" ht="11.25" customHeight="1" x14ac:dyDescent="0.2">
      <c r="A53" s="380"/>
      <c r="B53" s="384"/>
      <c r="C53" s="381" t="s">
        <v>352</v>
      </c>
      <c r="D53" s="384"/>
      <c r="E53" s="382"/>
      <c r="F53" s="547">
        <v>3826</v>
      </c>
      <c r="G53" s="547">
        <v>4549</v>
      </c>
      <c r="H53" s="547">
        <v>4891</v>
      </c>
      <c r="I53" s="547">
        <v>4157</v>
      </c>
      <c r="J53" s="549">
        <v>4724</v>
      </c>
      <c r="K53" s="548">
        <v>-898</v>
      </c>
      <c r="L53" s="379">
        <v>-19.00931414055885</v>
      </c>
    </row>
    <row r="54" spans="1:12" s="151" customFormat="1" ht="12.75" customHeight="1" x14ac:dyDescent="0.2">
      <c r="A54" s="380"/>
      <c r="B54" s="383" t="s">
        <v>113</v>
      </c>
      <c r="C54" s="383" t="s">
        <v>116</v>
      </c>
      <c r="D54" s="384"/>
      <c r="E54" s="382"/>
      <c r="F54" s="547">
        <v>18733</v>
      </c>
      <c r="G54" s="547">
        <v>14243</v>
      </c>
      <c r="H54" s="547">
        <v>16478</v>
      </c>
      <c r="I54" s="547">
        <v>13636</v>
      </c>
      <c r="J54" s="547">
        <v>23226</v>
      </c>
      <c r="K54" s="548">
        <v>-4493</v>
      </c>
      <c r="L54" s="379">
        <v>-19.344699905278567</v>
      </c>
    </row>
    <row r="55" spans="1:12" ht="11.25" x14ac:dyDescent="0.2">
      <c r="A55" s="380"/>
      <c r="B55" s="384"/>
      <c r="C55" s="381" t="s">
        <v>352</v>
      </c>
      <c r="D55" s="384"/>
      <c r="E55" s="382"/>
      <c r="F55" s="547">
        <v>5385</v>
      </c>
      <c r="G55" s="547">
        <v>5138</v>
      </c>
      <c r="H55" s="547">
        <v>6229</v>
      </c>
      <c r="I55" s="547">
        <v>5044</v>
      </c>
      <c r="J55" s="547">
        <v>6564</v>
      </c>
      <c r="K55" s="548">
        <v>-1179</v>
      </c>
      <c r="L55" s="379">
        <v>-17.961608775137112</v>
      </c>
    </row>
    <row r="56" spans="1:12" ht="14.25" customHeight="1" x14ac:dyDescent="0.2">
      <c r="A56" s="380"/>
      <c r="B56" s="384"/>
      <c r="C56" s="383" t="s">
        <v>117</v>
      </c>
      <c r="D56" s="384"/>
      <c r="E56" s="382"/>
      <c r="F56" s="547">
        <v>9735</v>
      </c>
      <c r="G56" s="547">
        <v>8519</v>
      </c>
      <c r="H56" s="547">
        <v>10235</v>
      </c>
      <c r="I56" s="547">
        <v>9725</v>
      </c>
      <c r="J56" s="547">
        <v>10116</v>
      </c>
      <c r="K56" s="548">
        <v>-381</v>
      </c>
      <c r="L56" s="379">
        <v>-3.7663107947805456</v>
      </c>
    </row>
    <row r="57" spans="1:12" ht="18.75" customHeight="1" x14ac:dyDescent="0.2">
      <c r="A57" s="387"/>
      <c r="B57" s="388"/>
      <c r="C57" s="389" t="s">
        <v>352</v>
      </c>
      <c r="D57" s="388"/>
      <c r="E57" s="390"/>
      <c r="F57" s="550">
        <v>3912</v>
      </c>
      <c r="G57" s="551">
        <v>3946</v>
      </c>
      <c r="H57" s="551">
        <v>4551</v>
      </c>
      <c r="I57" s="551">
        <v>4334</v>
      </c>
      <c r="J57" s="551">
        <v>4067</v>
      </c>
      <c r="K57" s="552">
        <f t="shared" ref="K57" si="0">IF(OR(F57=".",J57=".")=TRUE,".",IF(OR(F57="*",J57="*")=TRUE,"*",IF(AND(F57="-",J57="-")=TRUE,"-",IF(AND(ISNUMBER(J57),ISNUMBER(F57))=TRUE,IF(F57-J57=0,0,F57-J57),IF(ISNUMBER(F57)=TRUE,F57,-J57)))))</f>
        <v>-155</v>
      </c>
      <c r="L57" s="391">
        <f t="shared" ref="L57" si="1">IF(K57 =".",".",IF(K57 ="*","*",IF(K57="-","-",IF(K57=0,0,IF(OR(J57="-",J57=".",F57="-",F57=".")=TRUE,"X",IF(J57=0,"0,0",IF(ABS(K57*100/J57)&gt;250,".X",(K57*100/J57))))))))</f>
        <v>-3.8111630194246375</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29272</v>
      </c>
      <c r="E11" s="114">
        <v>23946</v>
      </c>
      <c r="F11" s="114">
        <v>32869</v>
      </c>
      <c r="G11" s="114">
        <v>23892</v>
      </c>
      <c r="H11" s="140">
        <v>34249</v>
      </c>
      <c r="I11" s="115">
        <v>-4977</v>
      </c>
      <c r="J11" s="116">
        <v>-14.531811147770737</v>
      </c>
    </row>
    <row r="12" spans="1:15" s="110" customFormat="1" ht="24.95" customHeight="1" x14ac:dyDescent="0.2">
      <c r="A12" s="193" t="s">
        <v>132</v>
      </c>
      <c r="B12" s="194" t="s">
        <v>133</v>
      </c>
      <c r="C12" s="113">
        <v>2.2444657010112055</v>
      </c>
      <c r="D12" s="115">
        <v>657</v>
      </c>
      <c r="E12" s="114">
        <v>259</v>
      </c>
      <c r="F12" s="114">
        <v>570</v>
      </c>
      <c r="G12" s="114">
        <v>697</v>
      </c>
      <c r="H12" s="140">
        <v>537</v>
      </c>
      <c r="I12" s="115">
        <v>120</v>
      </c>
      <c r="J12" s="116">
        <v>22.346368715083798</v>
      </c>
    </row>
    <row r="13" spans="1:15" s="110" customFormat="1" ht="24.95" customHeight="1" x14ac:dyDescent="0.2">
      <c r="A13" s="193" t="s">
        <v>134</v>
      </c>
      <c r="B13" s="199" t="s">
        <v>214</v>
      </c>
      <c r="C13" s="113">
        <v>7.5259633779721238</v>
      </c>
      <c r="D13" s="115">
        <v>2203</v>
      </c>
      <c r="E13" s="114">
        <v>62</v>
      </c>
      <c r="F13" s="114">
        <v>178</v>
      </c>
      <c r="G13" s="114">
        <v>86</v>
      </c>
      <c r="H13" s="140">
        <v>544</v>
      </c>
      <c r="I13" s="115">
        <v>1659</v>
      </c>
      <c r="J13" s="116" t="s">
        <v>514</v>
      </c>
    </row>
    <row r="14" spans="1:15" s="287" customFormat="1" ht="24.95" customHeight="1" x14ac:dyDescent="0.2">
      <c r="A14" s="193" t="s">
        <v>215</v>
      </c>
      <c r="B14" s="199" t="s">
        <v>137</v>
      </c>
      <c r="C14" s="113">
        <v>9.039355015031429</v>
      </c>
      <c r="D14" s="115">
        <v>2646</v>
      </c>
      <c r="E14" s="114">
        <v>1265</v>
      </c>
      <c r="F14" s="114">
        <v>2159</v>
      </c>
      <c r="G14" s="114">
        <v>1390</v>
      </c>
      <c r="H14" s="140">
        <v>4359</v>
      </c>
      <c r="I14" s="115">
        <v>-1713</v>
      </c>
      <c r="J14" s="116">
        <v>-39.298004129387472</v>
      </c>
      <c r="K14" s="110"/>
      <c r="L14" s="110"/>
      <c r="M14" s="110"/>
      <c r="N14" s="110"/>
      <c r="O14" s="110"/>
    </row>
    <row r="15" spans="1:15" s="110" customFormat="1" ht="24.95" customHeight="1" x14ac:dyDescent="0.2">
      <c r="A15" s="193" t="s">
        <v>216</v>
      </c>
      <c r="B15" s="199" t="s">
        <v>217</v>
      </c>
      <c r="C15" s="113">
        <v>1.3972396829734901</v>
      </c>
      <c r="D15" s="115">
        <v>409</v>
      </c>
      <c r="E15" s="114">
        <v>309</v>
      </c>
      <c r="F15" s="114">
        <v>423</v>
      </c>
      <c r="G15" s="114">
        <v>357</v>
      </c>
      <c r="H15" s="140">
        <v>413</v>
      </c>
      <c r="I15" s="115">
        <v>-4</v>
      </c>
      <c r="J15" s="116">
        <v>-0.96852300242130751</v>
      </c>
    </row>
    <row r="16" spans="1:15" s="287" customFormat="1" ht="24.95" customHeight="1" x14ac:dyDescent="0.2">
      <c r="A16" s="193" t="s">
        <v>218</v>
      </c>
      <c r="B16" s="199" t="s">
        <v>141</v>
      </c>
      <c r="C16" s="113">
        <v>7.3893140202241048</v>
      </c>
      <c r="D16" s="115">
        <v>2163</v>
      </c>
      <c r="E16" s="114">
        <v>883</v>
      </c>
      <c r="F16" s="114">
        <v>1640</v>
      </c>
      <c r="G16" s="114">
        <v>966</v>
      </c>
      <c r="H16" s="140">
        <v>3820</v>
      </c>
      <c r="I16" s="115">
        <v>-1657</v>
      </c>
      <c r="J16" s="116">
        <v>-43.376963350785338</v>
      </c>
      <c r="K16" s="110"/>
      <c r="L16" s="110"/>
      <c r="M16" s="110"/>
      <c r="N16" s="110"/>
      <c r="O16" s="110"/>
    </row>
    <row r="17" spans="1:15" s="110" customFormat="1" ht="24.95" customHeight="1" x14ac:dyDescent="0.2">
      <c r="A17" s="193" t="s">
        <v>142</v>
      </c>
      <c r="B17" s="199" t="s">
        <v>220</v>
      </c>
      <c r="C17" s="113">
        <v>0.25280131183383436</v>
      </c>
      <c r="D17" s="115">
        <v>74</v>
      </c>
      <c r="E17" s="114">
        <v>73</v>
      </c>
      <c r="F17" s="114">
        <v>96</v>
      </c>
      <c r="G17" s="114">
        <v>67</v>
      </c>
      <c r="H17" s="140">
        <v>126</v>
      </c>
      <c r="I17" s="115">
        <v>-52</v>
      </c>
      <c r="J17" s="116">
        <v>-41.269841269841272</v>
      </c>
    </row>
    <row r="18" spans="1:15" s="287" customFormat="1" ht="24.95" customHeight="1" x14ac:dyDescent="0.2">
      <c r="A18" s="201" t="s">
        <v>144</v>
      </c>
      <c r="B18" s="202" t="s">
        <v>145</v>
      </c>
      <c r="C18" s="113">
        <v>4.6904892047007376</v>
      </c>
      <c r="D18" s="115">
        <v>1373</v>
      </c>
      <c r="E18" s="114">
        <v>704</v>
      </c>
      <c r="F18" s="114">
        <v>1490</v>
      </c>
      <c r="G18" s="114">
        <v>1346</v>
      </c>
      <c r="H18" s="140">
        <v>1344</v>
      </c>
      <c r="I18" s="115">
        <v>29</v>
      </c>
      <c r="J18" s="116">
        <v>2.1577380952380953</v>
      </c>
      <c r="K18" s="110"/>
      <c r="L18" s="110"/>
      <c r="M18" s="110"/>
      <c r="N18" s="110"/>
      <c r="O18" s="110"/>
    </row>
    <row r="19" spans="1:15" s="110" customFormat="1" ht="24.95" customHeight="1" x14ac:dyDescent="0.2">
      <c r="A19" s="193" t="s">
        <v>146</v>
      </c>
      <c r="B19" s="199" t="s">
        <v>147</v>
      </c>
      <c r="C19" s="113">
        <v>8.6567368133369769</v>
      </c>
      <c r="D19" s="115">
        <v>2534</v>
      </c>
      <c r="E19" s="114">
        <v>2761</v>
      </c>
      <c r="F19" s="114">
        <v>3702</v>
      </c>
      <c r="G19" s="114">
        <v>2275</v>
      </c>
      <c r="H19" s="140">
        <v>3357</v>
      </c>
      <c r="I19" s="115">
        <v>-823</v>
      </c>
      <c r="J19" s="116">
        <v>-24.515936848376526</v>
      </c>
    </row>
    <row r="20" spans="1:15" s="287" customFormat="1" ht="24.95" customHeight="1" x14ac:dyDescent="0.2">
      <c r="A20" s="193" t="s">
        <v>148</v>
      </c>
      <c r="B20" s="199" t="s">
        <v>149</v>
      </c>
      <c r="C20" s="113">
        <v>8.5474173271385627</v>
      </c>
      <c r="D20" s="115">
        <v>2502</v>
      </c>
      <c r="E20" s="114">
        <v>1873</v>
      </c>
      <c r="F20" s="114">
        <v>2803</v>
      </c>
      <c r="G20" s="114">
        <v>1543</v>
      </c>
      <c r="H20" s="140">
        <v>1954</v>
      </c>
      <c r="I20" s="115">
        <v>548</v>
      </c>
      <c r="J20" s="116">
        <v>28.045035823950869</v>
      </c>
      <c r="K20" s="110"/>
      <c r="L20" s="110"/>
      <c r="M20" s="110"/>
      <c r="N20" s="110"/>
      <c r="O20" s="110"/>
    </row>
    <row r="21" spans="1:15" s="110" customFormat="1" ht="24.95" customHeight="1" x14ac:dyDescent="0.2">
      <c r="A21" s="201" t="s">
        <v>150</v>
      </c>
      <c r="B21" s="202" t="s">
        <v>151</v>
      </c>
      <c r="C21" s="113">
        <v>5.3600710576660289</v>
      </c>
      <c r="D21" s="115">
        <v>1569</v>
      </c>
      <c r="E21" s="114">
        <v>1618</v>
      </c>
      <c r="F21" s="114">
        <v>1943</v>
      </c>
      <c r="G21" s="114">
        <v>1790</v>
      </c>
      <c r="H21" s="140">
        <v>1619</v>
      </c>
      <c r="I21" s="115">
        <v>-50</v>
      </c>
      <c r="J21" s="116">
        <v>-3.0883261272390365</v>
      </c>
    </row>
    <row r="22" spans="1:15" s="110" customFormat="1" ht="24.95" customHeight="1" x14ac:dyDescent="0.2">
      <c r="A22" s="201" t="s">
        <v>152</v>
      </c>
      <c r="B22" s="199" t="s">
        <v>153</v>
      </c>
      <c r="C22" s="113">
        <v>4.8168898606176551</v>
      </c>
      <c r="D22" s="115">
        <v>1410</v>
      </c>
      <c r="E22" s="114">
        <v>1223</v>
      </c>
      <c r="F22" s="114">
        <v>1581</v>
      </c>
      <c r="G22" s="114">
        <v>1143</v>
      </c>
      <c r="H22" s="140">
        <v>1511</v>
      </c>
      <c r="I22" s="115">
        <v>-101</v>
      </c>
      <c r="J22" s="116">
        <v>-6.6843150231634683</v>
      </c>
    </row>
    <row r="23" spans="1:15" s="110" customFormat="1" ht="24.95" customHeight="1" x14ac:dyDescent="0.2">
      <c r="A23" s="193" t="s">
        <v>154</v>
      </c>
      <c r="B23" s="199" t="s">
        <v>155</v>
      </c>
      <c r="C23" s="113">
        <v>1.8447663295982508</v>
      </c>
      <c r="D23" s="115">
        <v>540</v>
      </c>
      <c r="E23" s="114">
        <v>410</v>
      </c>
      <c r="F23" s="114">
        <v>783</v>
      </c>
      <c r="G23" s="114">
        <v>376</v>
      </c>
      <c r="H23" s="140">
        <v>2139</v>
      </c>
      <c r="I23" s="115">
        <v>-1599</v>
      </c>
      <c r="J23" s="116">
        <v>-74.754558204768585</v>
      </c>
    </row>
    <row r="24" spans="1:15" s="110" customFormat="1" ht="24.95" customHeight="1" x14ac:dyDescent="0.2">
      <c r="A24" s="193" t="s">
        <v>156</v>
      </c>
      <c r="B24" s="199" t="s">
        <v>221</v>
      </c>
      <c r="C24" s="113">
        <v>8.0418147034708944</v>
      </c>
      <c r="D24" s="115">
        <v>2354</v>
      </c>
      <c r="E24" s="114">
        <v>2507</v>
      </c>
      <c r="F24" s="114">
        <v>2509</v>
      </c>
      <c r="G24" s="114">
        <v>1793</v>
      </c>
      <c r="H24" s="140">
        <v>2829</v>
      </c>
      <c r="I24" s="115">
        <v>-475</v>
      </c>
      <c r="J24" s="116">
        <v>-16.7903852951573</v>
      </c>
    </row>
    <row r="25" spans="1:15" s="110" customFormat="1" ht="24.95" customHeight="1" x14ac:dyDescent="0.2">
      <c r="A25" s="193" t="s">
        <v>222</v>
      </c>
      <c r="B25" s="204" t="s">
        <v>159</v>
      </c>
      <c r="C25" s="113">
        <v>10.047144028423066</v>
      </c>
      <c r="D25" s="115">
        <v>2941</v>
      </c>
      <c r="E25" s="114">
        <v>2748</v>
      </c>
      <c r="F25" s="114">
        <v>3336</v>
      </c>
      <c r="G25" s="114">
        <v>3057</v>
      </c>
      <c r="H25" s="140">
        <v>4238</v>
      </c>
      <c r="I25" s="115">
        <v>-1297</v>
      </c>
      <c r="J25" s="116">
        <v>-30.604058518168948</v>
      </c>
    </row>
    <row r="26" spans="1:15" s="110" customFormat="1" ht="24.95" customHeight="1" x14ac:dyDescent="0.2">
      <c r="A26" s="201">
        <v>782.78300000000002</v>
      </c>
      <c r="B26" s="203" t="s">
        <v>160</v>
      </c>
      <c r="C26" s="113">
        <v>14.805957911997814</v>
      </c>
      <c r="D26" s="115">
        <v>4334</v>
      </c>
      <c r="E26" s="114">
        <v>4163</v>
      </c>
      <c r="F26" s="114">
        <v>5079</v>
      </c>
      <c r="G26" s="114">
        <v>4795</v>
      </c>
      <c r="H26" s="140">
        <v>4608</v>
      </c>
      <c r="I26" s="115">
        <v>-274</v>
      </c>
      <c r="J26" s="116">
        <v>-5.9461805555555554</v>
      </c>
    </row>
    <row r="27" spans="1:15" s="110" customFormat="1" ht="24.95" customHeight="1" x14ac:dyDescent="0.2">
      <c r="A27" s="193" t="s">
        <v>161</v>
      </c>
      <c r="B27" s="199" t="s">
        <v>162</v>
      </c>
      <c r="C27" s="113">
        <v>2.111232577206887</v>
      </c>
      <c r="D27" s="115">
        <v>618</v>
      </c>
      <c r="E27" s="114">
        <v>630</v>
      </c>
      <c r="F27" s="114">
        <v>979</v>
      </c>
      <c r="G27" s="114">
        <v>612</v>
      </c>
      <c r="H27" s="140">
        <v>799</v>
      </c>
      <c r="I27" s="115">
        <v>-181</v>
      </c>
      <c r="J27" s="116">
        <v>-22.653316645807259</v>
      </c>
    </row>
    <row r="28" spans="1:15" s="110" customFormat="1" ht="24.95" customHeight="1" x14ac:dyDescent="0.2">
      <c r="A28" s="193" t="s">
        <v>163</v>
      </c>
      <c r="B28" s="199" t="s">
        <v>164</v>
      </c>
      <c r="C28" s="113">
        <v>1.7115332057939328</v>
      </c>
      <c r="D28" s="115">
        <v>501</v>
      </c>
      <c r="E28" s="114">
        <v>552</v>
      </c>
      <c r="F28" s="114">
        <v>880</v>
      </c>
      <c r="G28" s="114">
        <v>393</v>
      </c>
      <c r="H28" s="140">
        <v>547</v>
      </c>
      <c r="I28" s="115">
        <v>-46</v>
      </c>
      <c r="J28" s="116">
        <v>-8.4095063985374772</v>
      </c>
    </row>
    <row r="29" spans="1:15" s="110" customFormat="1" ht="24.95" customHeight="1" x14ac:dyDescent="0.2">
      <c r="A29" s="193">
        <v>86</v>
      </c>
      <c r="B29" s="199" t="s">
        <v>165</v>
      </c>
      <c r="C29" s="113">
        <v>4.3659469800491939</v>
      </c>
      <c r="D29" s="115">
        <v>1278</v>
      </c>
      <c r="E29" s="114">
        <v>1275</v>
      </c>
      <c r="F29" s="114">
        <v>1599</v>
      </c>
      <c r="G29" s="114">
        <v>924</v>
      </c>
      <c r="H29" s="140">
        <v>1071</v>
      </c>
      <c r="I29" s="115">
        <v>207</v>
      </c>
      <c r="J29" s="116">
        <v>19.327731092436974</v>
      </c>
    </row>
    <row r="30" spans="1:15" s="110" customFormat="1" ht="24.95" customHeight="1" x14ac:dyDescent="0.2">
      <c r="A30" s="193">
        <v>87.88</v>
      </c>
      <c r="B30" s="204" t="s">
        <v>166</v>
      </c>
      <c r="C30" s="113">
        <v>3.0643618474993168</v>
      </c>
      <c r="D30" s="115">
        <v>897</v>
      </c>
      <c r="E30" s="114">
        <v>932</v>
      </c>
      <c r="F30" s="114">
        <v>1865</v>
      </c>
      <c r="G30" s="114">
        <v>800</v>
      </c>
      <c r="H30" s="140">
        <v>1715</v>
      </c>
      <c r="I30" s="115">
        <v>-818</v>
      </c>
      <c r="J30" s="116">
        <v>-47.696793002915449</v>
      </c>
    </row>
    <row r="31" spans="1:15" s="110" customFormat="1" ht="24.95" customHeight="1" x14ac:dyDescent="0.2">
      <c r="A31" s="193" t="s">
        <v>167</v>
      </c>
      <c r="B31" s="199" t="s">
        <v>168</v>
      </c>
      <c r="C31" s="113">
        <v>3.1258540584859249</v>
      </c>
      <c r="D31" s="115">
        <v>915</v>
      </c>
      <c r="E31" s="114">
        <v>964</v>
      </c>
      <c r="F31" s="114">
        <v>1413</v>
      </c>
      <c r="G31" s="114">
        <v>872</v>
      </c>
      <c r="H31" s="140">
        <v>1078</v>
      </c>
      <c r="I31" s="115">
        <v>-163</v>
      </c>
      <c r="J31" s="116">
        <v>-15.120593692022263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2.2444657010112055</v>
      </c>
      <c r="D34" s="115">
        <v>657</v>
      </c>
      <c r="E34" s="114">
        <v>259</v>
      </c>
      <c r="F34" s="114">
        <v>570</v>
      </c>
      <c r="G34" s="114">
        <v>697</v>
      </c>
      <c r="H34" s="140">
        <v>537</v>
      </c>
      <c r="I34" s="115">
        <v>120</v>
      </c>
      <c r="J34" s="116">
        <v>22.346368715083798</v>
      </c>
    </row>
    <row r="35" spans="1:10" s="110" customFormat="1" ht="24.95" customHeight="1" x14ac:dyDescent="0.2">
      <c r="A35" s="292" t="s">
        <v>171</v>
      </c>
      <c r="B35" s="293" t="s">
        <v>172</v>
      </c>
      <c r="C35" s="113">
        <v>21.25580759770429</v>
      </c>
      <c r="D35" s="115">
        <v>6222</v>
      </c>
      <c r="E35" s="114">
        <v>2031</v>
      </c>
      <c r="F35" s="114">
        <v>3827</v>
      </c>
      <c r="G35" s="114">
        <v>2822</v>
      </c>
      <c r="H35" s="140">
        <v>6247</v>
      </c>
      <c r="I35" s="115">
        <v>-25</v>
      </c>
      <c r="J35" s="116">
        <v>-0.40019209220425805</v>
      </c>
    </row>
    <row r="36" spans="1:10" s="110" customFormat="1" ht="24.95" customHeight="1" x14ac:dyDescent="0.2">
      <c r="A36" s="294" t="s">
        <v>173</v>
      </c>
      <c r="B36" s="295" t="s">
        <v>174</v>
      </c>
      <c r="C36" s="125">
        <v>76.499726701284501</v>
      </c>
      <c r="D36" s="143">
        <v>22393</v>
      </c>
      <c r="E36" s="144">
        <v>21656</v>
      </c>
      <c r="F36" s="144">
        <v>28472</v>
      </c>
      <c r="G36" s="144">
        <v>20373</v>
      </c>
      <c r="H36" s="145">
        <v>27465</v>
      </c>
      <c r="I36" s="143">
        <v>-5072</v>
      </c>
      <c r="J36" s="146">
        <v>-18.467139996359002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29272</v>
      </c>
      <c r="F11" s="264">
        <v>23946</v>
      </c>
      <c r="G11" s="264">
        <v>32869</v>
      </c>
      <c r="H11" s="264">
        <v>23892</v>
      </c>
      <c r="I11" s="265">
        <v>34249</v>
      </c>
      <c r="J11" s="263">
        <v>-4977</v>
      </c>
      <c r="K11" s="266">
        <v>-14.531811147770737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28.563132003279584</v>
      </c>
      <c r="E13" s="115">
        <v>8361</v>
      </c>
      <c r="F13" s="114">
        <v>7612</v>
      </c>
      <c r="G13" s="114">
        <v>9396</v>
      </c>
      <c r="H13" s="114">
        <v>8700</v>
      </c>
      <c r="I13" s="140">
        <v>9737</v>
      </c>
      <c r="J13" s="115">
        <v>-1376</v>
      </c>
      <c r="K13" s="116">
        <v>-14.131662729793572</v>
      </c>
    </row>
    <row r="14" spans="1:15" ht="15.95" customHeight="1" x14ac:dyDescent="0.2">
      <c r="A14" s="306" t="s">
        <v>230</v>
      </c>
      <c r="B14" s="307"/>
      <c r="C14" s="308"/>
      <c r="D14" s="113">
        <v>48.281634326318667</v>
      </c>
      <c r="E14" s="115">
        <v>14133</v>
      </c>
      <c r="F14" s="114">
        <v>10993</v>
      </c>
      <c r="G14" s="114">
        <v>17947</v>
      </c>
      <c r="H14" s="114">
        <v>10798</v>
      </c>
      <c r="I14" s="140">
        <v>15783</v>
      </c>
      <c r="J14" s="115">
        <v>-1650</v>
      </c>
      <c r="K14" s="116">
        <v>-10.454286257365521</v>
      </c>
    </row>
    <row r="15" spans="1:15" ht="15.95" customHeight="1" x14ac:dyDescent="0.2">
      <c r="A15" s="306" t="s">
        <v>231</v>
      </c>
      <c r="B15" s="307"/>
      <c r="C15" s="308"/>
      <c r="D15" s="113">
        <v>10.955862257447389</v>
      </c>
      <c r="E15" s="115">
        <v>3207</v>
      </c>
      <c r="F15" s="114">
        <v>2457</v>
      </c>
      <c r="G15" s="114">
        <v>2602</v>
      </c>
      <c r="H15" s="114">
        <v>2101</v>
      </c>
      <c r="I15" s="140">
        <v>4383</v>
      </c>
      <c r="J15" s="115">
        <v>-1176</v>
      </c>
      <c r="K15" s="116">
        <v>-26.830937713894592</v>
      </c>
    </row>
    <row r="16" spans="1:15" ht="15.95" customHeight="1" x14ac:dyDescent="0.2">
      <c r="A16" s="306" t="s">
        <v>232</v>
      </c>
      <c r="B16" s="307"/>
      <c r="C16" s="308"/>
      <c r="D16" s="113">
        <v>12.049057119431538</v>
      </c>
      <c r="E16" s="115">
        <v>3527</v>
      </c>
      <c r="F16" s="114">
        <v>2832</v>
      </c>
      <c r="G16" s="114">
        <v>2636</v>
      </c>
      <c r="H16" s="114">
        <v>2265</v>
      </c>
      <c r="I16" s="140">
        <v>4299</v>
      </c>
      <c r="J16" s="115">
        <v>-772</v>
      </c>
      <c r="K16" s="116">
        <v>-17.957664573156549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1.9301721781907626</v>
      </c>
      <c r="E18" s="115">
        <v>565</v>
      </c>
      <c r="F18" s="114">
        <v>249</v>
      </c>
      <c r="G18" s="114">
        <v>515</v>
      </c>
      <c r="H18" s="114">
        <v>649</v>
      </c>
      <c r="I18" s="140">
        <v>447</v>
      </c>
      <c r="J18" s="115">
        <v>118</v>
      </c>
      <c r="K18" s="116">
        <v>26.398210290827741</v>
      </c>
    </row>
    <row r="19" spans="1:11" ht="14.1" customHeight="1" x14ac:dyDescent="0.2">
      <c r="A19" s="306" t="s">
        <v>235</v>
      </c>
      <c r="B19" s="307" t="s">
        <v>236</v>
      </c>
      <c r="C19" s="308"/>
      <c r="D19" s="113">
        <v>1.8242689259360481</v>
      </c>
      <c r="E19" s="115">
        <v>534</v>
      </c>
      <c r="F19" s="114">
        <v>235</v>
      </c>
      <c r="G19" s="114">
        <v>490</v>
      </c>
      <c r="H19" s="114">
        <v>634</v>
      </c>
      <c r="I19" s="140">
        <v>388</v>
      </c>
      <c r="J19" s="115">
        <v>146</v>
      </c>
      <c r="K19" s="116">
        <v>37.628865979381445</v>
      </c>
    </row>
    <row r="20" spans="1:11" ht="14.1" customHeight="1" x14ac:dyDescent="0.2">
      <c r="A20" s="306">
        <v>12</v>
      </c>
      <c r="B20" s="307" t="s">
        <v>237</v>
      </c>
      <c r="C20" s="308"/>
      <c r="D20" s="113">
        <v>1.0829461601530472</v>
      </c>
      <c r="E20" s="115">
        <v>317</v>
      </c>
      <c r="F20" s="114">
        <v>102</v>
      </c>
      <c r="G20" s="114">
        <v>252</v>
      </c>
      <c r="H20" s="114">
        <v>295</v>
      </c>
      <c r="I20" s="140">
        <v>507</v>
      </c>
      <c r="J20" s="115">
        <v>-190</v>
      </c>
      <c r="K20" s="116">
        <v>-37.475345167652861</v>
      </c>
    </row>
    <row r="21" spans="1:11" ht="14.1" customHeight="1" x14ac:dyDescent="0.2">
      <c r="A21" s="306">
        <v>21</v>
      </c>
      <c r="B21" s="307" t="s">
        <v>238</v>
      </c>
      <c r="C21" s="308"/>
      <c r="D21" s="113">
        <v>0.12298442197321673</v>
      </c>
      <c r="E21" s="115">
        <v>36</v>
      </c>
      <c r="F21" s="114">
        <v>28</v>
      </c>
      <c r="G21" s="114" t="s">
        <v>513</v>
      </c>
      <c r="H21" s="114">
        <v>35</v>
      </c>
      <c r="I21" s="140">
        <v>40</v>
      </c>
      <c r="J21" s="115">
        <v>-4</v>
      </c>
      <c r="K21" s="116">
        <v>-10</v>
      </c>
    </row>
    <row r="22" spans="1:11" ht="14.1" customHeight="1" x14ac:dyDescent="0.2">
      <c r="A22" s="306">
        <v>22</v>
      </c>
      <c r="B22" s="307" t="s">
        <v>239</v>
      </c>
      <c r="C22" s="308"/>
      <c r="D22" s="113">
        <v>1.3528286417053841</v>
      </c>
      <c r="E22" s="115">
        <v>396</v>
      </c>
      <c r="F22" s="114">
        <v>297</v>
      </c>
      <c r="G22" s="114">
        <v>515</v>
      </c>
      <c r="H22" s="114">
        <v>383</v>
      </c>
      <c r="I22" s="140">
        <v>399</v>
      </c>
      <c r="J22" s="115">
        <v>-3</v>
      </c>
      <c r="K22" s="116">
        <v>-0.75187969924812026</v>
      </c>
    </row>
    <row r="23" spans="1:11" ht="14.1" customHeight="1" x14ac:dyDescent="0.2">
      <c r="A23" s="306">
        <v>23</v>
      </c>
      <c r="B23" s="307" t="s">
        <v>240</v>
      </c>
      <c r="C23" s="308"/>
      <c r="D23" s="113">
        <v>0.88480459141842038</v>
      </c>
      <c r="E23" s="115">
        <v>259</v>
      </c>
      <c r="F23" s="114">
        <v>288</v>
      </c>
      <c r="G23" s="114">
        <v>375</v>
      </c>
      <c r="H23" s="114">
        <v>203</v>
      </c>
      <c r="I23" s="140">
        <v>310</v>
      </c>
      <c r="J23" s="115">
        <v>-51</v>
      </c>
      <c r="K23" s="116">
        <v>-16.451612903225808</v>
      </c>
    </row>
    <row r="24" spans="1:11" ht="14.1" customHeight="1" x14ac:dyDescent="0.2">
      <c r="A24" s="306">
        <v>24</v>
      </c>
      <c r="B24" s="307" t="s">
        <v>241</v>
      </c>
      <c r="C24" s="308"/>
      <c r="D24" s="113">
        <v>2.0121617928395739</v>
      </c>
      <c r="E24" s="115">
        <v>589</v>
      </c>
      <c r="F24" s="114">
        <v>408</v>
      </c>
      <c r="G24" s="114">
        <v>686</v>
      </c>
      <c r="H24" s="114">
        <v>615</v>
      </c>
      <c r="I24" s="140">
        <v>719</v>
      </c>
      <c r="J24" s="115">
        <v>-130</v>
      </c>
      <c r="K24" s="116">
        <v>-18.080667593880388</v>
      </c>
    </row>
    <row r="25" spans="1:11" ht="14.1" customHeight="1" x14ac:dyDescent="0.2">
      <c r="A25" s="306">
        <v>25</v>
      </c>
      <c r="B25" s="307" t="s">
        <v>242</v>
      </c>
      <c r="C25" s="308"/>
      <c r="D25" s="113">
        <v>6.3541951352828638</v>
      </c>
      <c r="E25" s="115">
        <v>1860</v>
      </c>
      <c r="F25" s="114">
        <v>752</v>
      </c>
      <c r="G25" s="114">
        <v>1340</v>
      </c>
      <c r="H25" s="114">
        <v>871</v>
      </c>
      <c r="I25" s="140">
        <v>1606</v>
      </c>
      <c r="J25" s="115">
        <v>254</v>
      </c>
      <c r="K25" s="116">
        <v>15.815691158156911</v>
      </c>
    </row>
    <row r="26" spans="1:11" ht="14.1" customHeight="1" x14ac:dyDescent="0.2">
      <c r="A26" s="306">
        <v>26</v>
      </c>
      <c r="B26" s="307" t="s">
        <v>243</v>
      </c>
      <c r="C26" s="308"/>
      <c r="D26" s="113">
        <v>3.1941787373599344</v>
      </c>
      <c r="E26" s="115">
        <v>935</v>
      </c>
      <c r="F26" s="114">
        <v>432</v>
      </c>
      <c r="G26" s="114">
        <v>1096</v>
      </c>
      <c r="H26" s="114">
        <v>563</v>
      </c>
      <c r="I26" s="140">
        <v>1100</v>
      </c>
      <c r="J26" s="115">
        <v>-165</v>
      </c>
      <c r="K26" s="116">
        <v>-15</v>
      </c>
    </row>
    <row r="27" spans="1:11" ht="14.1" customHeight="1" x14ac:dyDescent="0.2">
      <c r="A27" s="306">
        <v>27</v>
      </c>
      <c r="B27" s="307" t="s">
        <v>244</v>
      </c>
      <c r="C27" s="308"/>
      <c r="D27" s="113">
        <v>3.0404482098934134</v>
      </c>
      <c r="E27" s="115">
        <v>890</v>
      </c>
      <c r="F27" s="114">
        <v>278</v>
      </c>
      <c r="G27" s="114">
        <v>398</v>
      </c>
      <c r="H27" s="114">
        <v>389</v>
      </c>
      <c r="I27" s="140">
        <v>1943</v>
      </c>
      <c r="J27" s="115">
        <v>-1053</v>
      </c>
      <c r="K27" s="116">
        <v>-54.194544518785385</v>
      </c>
    </row>
    <row r="28" spans="1:11" ht="14.1" customHeight="1" x14ac:dyDescent="0.2">
      <c r="A28" s="306">
        <v>28</v>
      </c>
      <c r="B28" s="307" t="s">
        <v>245</v>
      </c>
      <c r="C28" s="308"/>
      <c r="D28" s="113" t="s">
        <v>513</v>
      </c>
      <c r="E28" s="115" t="s">
        <v>513</v>
      </c>
      <c r="F28" s="114">
        <v>30</v>
      </c>
      <c r="G28" s="114">
        <v>41</v>
      </c>
      <c r="H28" s="114">
        <v>30</v>
      </c>
      <c r="I28" s="140">
        <v>44</v>
      </c>
      <c r="J28" s="115" t="s">
        <v>513</v>
      </c>
      <c r="K28" s="116" t="s">
        <v>513</v>
      </c>
    </row>
    <row r="29" spans="1:11" ht="14.1" customHeight="1" x14ac:dyDescent="0.2">
      <c r="A29" s="306">
        <v>29</v>
      </c>
      <c r="B29" s="307" t="s">
        <v>246</v>
      </c>
      <c r="C29" s="308"/>
      <c r="D29" s="113">
        <v>3.9355015031429352</v>
      </c>
      <c r="E29" s="115">
        <v>1152</v>
      </c>
      <c r="F29" s="114">
        <v>950</v>
      </c>
      <c r="G29" s="114">
        <v>1116</v>
      </c>
      <c r="H29" s="114">
        <v>1071</v>
      </c>
      <c r="I29" s="140">
        <v>1122</v>
      </c>
      <c r="J29" s="115">
        <v>30</v>
      </c>
      <c r="K29" s="116">
        <v>2.6737967914438503</v>
      </c>
    </row>
    <row r="30" spans="1:11" ht="14.1" customHeight="1" x14ac:dyDescent="0.2">
      <c r="A30" s="306" t="s">
        <v>247</v>
      </c>
      <c r="B30" s="307" t="s">
        <v>248</v>
      </c>
      <c r="C30" s="308"/>
      <c r="D30" s="113">
        <v>2.0702377698824814</v>
      </c>
      <c r="E30" s="115">
        <v>606</v>
      </c>
      <c r="F30" s="114">
        <v>388</v>
      </c>
      <c r="G30" s="114">
        <v>472</v>
      </c>
      <c r="H30" s="114">
        <v>480</v>
      </c>
      <c r="I30" s="140" t="s">
        <v>513</v>
      </c>
      <c r="J30" s="115" t="s">
        <v>513</v>
      </c>
      <c r="K30" s="116" t="s">
        <v>513</v>
      </c>
    </row>
    <row r="31" spans="1:11" ht="14.1" customHeight="1" x14ac:dyDescent="0.2">
      <c r="A31" s="306" t="s">
        <v>249</v>
      </c>
      <c r="B31" s="307" t="s">
        <v>250</v>
      </c>
      <c r="C31" s="308"/>
      <c r="D31" s="113" t="s">
        <v>513</v>
      </c>
      <c r="E31" s="115" t="s">
        <v>513</v>
      </c>
      <c r="F31" s="114">
        <v>562</v>
      </c>
      <c r="G31" s="114">
        <v>640</v>
      </c>
      <c r="H31" s="114">
        <v>587</v>
      </c>
      <c r="I31" s="140">
        <v>603</v>
      </c>
      <c r="J31" s="115" t="s">
        <v>513</v>
      </c>
      <c r="K31" s="116" t="s">
        <v>513</v>
      </c>
    </row>
    <row r="32" spans="1:11" ht="14.1" customHeight="1" x14ac:dyDescent="0.2">
      <c r="A32" s="306">
        <v>31</v>
      </c>
      <c r="B32" s="307" t="s">
        <v>251</v>
      </c>
      <c r="C32" s="308"/>
      <c r="D32" s="113">
        <v>0.70374419240229569</v>
      </c>
      <c r="E32" s="115">
        <v>206</v>
      </c>
      <c r="F32" s="114">
        <v>144</v>
      </c>
      <c r="G32" s="114">
        <v>156</v>
      </c>
      <c r="H32" s="114">
        <v>160</v>
      </c>
      <c r="I32" s="140">
        <v>323</v>
      </c>
      <c r="J32" s="115">
        <v>-117</v>
      </c>
      <c r="K32" s="116">
        <v>-36.222910216718269</v>
      </c>
    </row>
    <row r="33" spans="1:11" ht="14.1" customHeight="1" x14ac:dyDescent="0.2">
      <c r="A33" s="306">
        <v>32</v>
      </c>
      <c r="B33" s="307" t="s">
        <v>252</v>
      </c>
      <c r="C33" s="308"/>
      <c r="D33" s="113">
        <v>1.6192948893140202</v>
      </c>
      <c r="E33" s="115">
        <v>474</v>
      </c>
      <c r="F33" s="114">
        <v>314</v>
      </c>
      <c r="G33" s="114">
        <v>559</v>
      </c>
      <c r="H33" s="114">
        <v>553</v>
      </c>
      <c r="I33" s="140">
        <v>651</v>
      </c>
      <c r="J33" s="115">
        <v>-177</v>
      </c>
      <c r="K33" s="116">
        <v>-27.1889400921659</v>
      </c>
    </row>
    <row r="34" spans="1:11" ht="14.1" customHeight="1" x14ac:dyDescent="0.2">
      <c r="A34" s="306">
        <v>33</v>
      </c>
      <c r="B34" s="307" t="s">
        <v>253</v>
      </c>
      <c r="C34" s="308"/>
      <c r="D34" s="113">
        <v>1.2776714949439738</v>
      </c>
      <c r="E34" s="115">
        <v>374</v>
      </c>
      <c r="F34" s="114">
        <v>162</v>
      </c>
      <c r="G34" s="114">
        <v>389</v>
      </c>
      <c r="H34" s="114">
        <v>324</v>
      </c>
      <c r="I34" s="140">
        <v>390</v>
      </c>
      <c r="J34" s="115">
        <v>-16</v>
      </c>
      <c r="K34" s="116">
        <v>-4.1025641025641022</v>
      </c>
    </row>
    <row r="35" spans="1:11" ht="14.1" customHeight="1" x14ac:dyDescent="0.2">
      <c r="A35" s="306">
        <v>34</v>
      </c>
      <c r="B35" s="307" t="s">
        <v>254</v>
      </c>
      <c r="C35" s="308"/>
      <c r="D35" s="113">
        <v>1.5680513801585132</v>
      </c>
      <c r="E35" s="115">
        <v>459</v>
      </c>
      <c r="F35" s="114">
        <v>246</v>
      </c>
      <c r="G35" s="114">
        <v>562</v>
      </c>
      <c r="H35" s="114">
        <v>514</v>
      </c>
      <c r="I35" s="140">
        <v>974</v>
      </c>
      <c r="J35" s="115">
        <v>-515</v>
      </c>
      <c r="K35" s="116">
        <v>-52.874743326488705</v>
      </c>
    </row>
    <row r="36" spans="1:11" ht="14.1" customHeight="1" x14ac:dyDescent="0.2">
      <c r="A36" s="306">
        <v>41</v>
      </c>
      <c r="B36" s="307" t="s">
        <v>255</v>
      </c>
      <c r="C36" s="308"/>
      <c r="D36" s="113">
        <v>0.4031156053566548</v>
      </c>
      <c r="E36" s="115">
        <v>118</v>
      </c>
      <c r="F36" s="114">
        <v>66</v>
      </c>
      <c r="G36" s="114">
        <v>79</v>
      </c>
      <c r="H36" s="114">
        <v>94</v>
      </c>
      <c r="I36" s="140">
        <v>149</v>
      </c>
      <c r="J36" s="115">
        <v>-31</v>
      </c>
      <c r="K36" s="116">
        <v>-20.80536912751678</v>
      </c>
    </row>
    <row r="37" spans="1:11" ht="14.1" customHeight="1" x14ac:dyDescent="0.2">
      <c r="A37" s="306">
        <v>42</v>
      </c>
      <c r="B37" s="307" t="s">
        <v>256</v>
      </c>
      <c r="C37" s="308"/>
      <c r="D37" s="113">
        <v>0.12640065591691718</v>
      </c>
      <c r="E37" s="115">
        <v>37</v>
      </c>
      <c r="F37" s="114">
        <v>37</v>
      </c>
      <c r="G37" s="114">
        <v>93</v>
      </c>
      <c r="H37" s="114">
        <v>22</v>
      </c>
      <c r="I37" s="140" t="s">
        <v>513</v>
      </c>
      <c r="J37" s="115" t="s">
        <v>513</v>
      </c>
      <c r="K37" s="116" t="s">
        <v>513</v>
      </c>
    </row>
    <row r="38" spans="1:11" ht="14.1" customHeight="1" x14ac:dyDescent="0.2">
      <c r="A38" s="306">
        <v>43</v>
      </c>
      <c r="B38" s="307" t="s">
        <v>257</v>
      </c>
      <c r="C38" s="308"/>
      <c r="D38" s="113">
        <v>3.7168625307461056</v>
      </c>
      <c r="E38" s="115">
        <v>1088</v>
      </c>
      <c r="F38" s="114">
        <v>818</v>
      </c>
      <c r="G38" s="114">
        <v>1151</v>
      </c>
      <c r="H38" s="114">
        <v>685</v>
      </c>
      <c r="I38" s="140">
        <v>1182</v>
      </c>
      <c r="J38" s="115">
        <v>-94</v>
      </c>
      <c r="K38" s="116">
        <v>-7.9526226734348562</v>
      </c>
    </row>
    <row r="39" spans="1:11" ht="14.1" customHeight="1" x14ac:dyDescent="0.2">
      <c r="A39" s="306">
        <v>51</v>
      </c>
      <c r="B39" s="307" t="s">
        <v>258</v>
      </c>
      <c r="C39" s="308"/>
      <c r="D39" s="113">
        <v>10.624487564908446</v>
      </c>
      <c r="E39" s="115">
        <v>3110</v>
      </c>
      <c r="F39" s="114">
        <v>2745</v>
      </c>
      <c r="G39" s="114">
        <v>3394</v>
      </c>
      <c r="H39" s="114">
        <v>2556</v>
      </c>
      <c r="I39" s="140">
        <v>2974</v>
      </c>
      <c r="J39" s="115">
        <v>136</v>
      </c>
      <c r="K39" s="116">
        <v>4.5729657027572292</v>
      </c>
    </row>
    <row r="40" spans="1:11" ht="14.1" customHeight="1" x14ac:dyDescent="0.2">
      <c r="A40" s="306" t="s">
        <v>259</v>
      </c>
      <c r="B40" s="307" t="s">
        <v>260</v>
      </c>
      <c r="C40" s="308"/>
      <c r="D40" s="113">
        <v>8.7079803224924834</v>
      </c>
      <c r="E40" s="115">
        <v>2549</v>
      </c>
      <c r="F40" s="114">
        <v>2522</v>
      </c>
      <c r="G40" s="114">
        <v>2960</v>
      </c>
      <c r="H40" s="114">
        <v>2259</v>
      </c>
      <c r="I40" s="140">
        <v>2570</v>
      </c>
      <c r="J40" s="115">
        <v>-21</v>
      </c>
      <c r="K40" s="116">
        <v>-0.81712062256809337</v>
      </c>
    </row>
    <row r="41" spans="1:11" ht="14.1" customHeight="1" x14ac:dyDescent="0.2">
      <c r="A41" s="306"/>
      <c r="B41" s="307" t="s">
        <v>261</v>
      </c>
      <c r="C41" s="308"/>
      <c r="D41" s="113">
        <v>7.6489477999453399</v>
      </c>
      <c r="E41" s="115">
        <v>2239</v>
      </c>
      <c r="F41" s="114">
        <v>2126</v>
      </c>
      <c r="G41" s="114">
        <v>2437</v>
      </c>
      <c r="H41" s="114">
        <v>2042</v>
      </c>
      <c r="I41" s="140">
        <v>2319</v>
      </c>
      <c r="J41" s="115">
        <v>-80</v>
      </c>
      <c r="K41" s="116">
        <v>-3.4497628288055195</v>
      </c>
    </row>
    <row r="42" spans="1:11" ht="14.1" customHeight="1" x14ac:dyDescent="0.2">
      <c r="A42" s="306">
        <v>52</v>
      </c>
      <c r="B42" s="307" t="s">
        <v>262</v>
      </c>
      <c r="C42" s="308"/>
      <c r="D42" s="113">
        <v>5.1721781907625033</v>
      </c>
      <c r="E42" s="115">
        <v>1514</v>
      </c>
      <c r="F42" s="114">
        <v>1318</v>
      </c>
      <c r="G42" s="114">
        <v>1701</v>
      </c>
      <c r="H42" s="114">
        <v>1187</v>
      </c>
      <c r="I42" s="140">
        <v>1663</v>
      </c>
      <c r="J42" s="115">
        <v>-149</v>
      </c>
      <c r="K42" s="116">
        <v>-8.959711365003006</v>
      </c>
    </row>
    <row r="43" spans="1:11" ht="14.1" customHeight="1" x14ac:dyDescent="0.2">
      <c r="A43" s="306" t="s">
        <v>263</v>
      </c>
      <c r="B43" s="307" t="s">
        <v>264</v>
      </c>
      <c r="C43" s="308"/>
      <c r="D43" s="113">
        <v>4.0892320306094563</v>
      </c>
      <c r="E43" s="115">
        <v>1197</v>
      </c>
      <c r="F43" s="114">
        <v>1092</v>
      </c>
      <c r="G43" s="114">
        <v>1430</v>
      </c>
      <c r="H43" s="114">
        <v>967</v>
      </c>
      <c r="I43" s="140">
        <v>1414</v>
      </c>
      <c r="J43" s="115">
        <v>-217</v>
      </c>
      <c r="K43" s="116">
        <v>-15.346534653465346</v>
      </c>
    </row>
    <row r="44" spans="1:11" ht="14.1" customHeight="1" x14ac:dyDescent="0.2">
      <c r="A44" s="306">
        <v>53</v>
      </c>
      <c r="B44" s="307" t="s">
        <v>265</v>
      </c>
      <c r="C44" s="308"/>
      <c r="D44" s="113">
        <v>1.5783000819896147</v>
      </c>
      <c r="E44" s="115">
        <v>462</v>
      </c>
      <c r="F44" s="114">
        <v>327</v>
      </c>
      <c r="G44" s="114">
        <v>469</v>
      </c>
      <c r="H44" s="114">
        <v>416</v>
      </c>
      <c r="I44" s="140">
        <v>611</v>
      </c>
      <c r="J44" s="115">
        <v>-149</v>
      </c>
      <c r="K44" s="116">
        <v>-24.386252045826513</v>
      </c>
    </row>
    <row r="45" spans="1:11" ht="14.1" customHeight="1" x14ac:dyDescent="0.2">
      <c r="A45" s="306" t="s">
        <v>266</v>
      </c>
      <c r="B45" s="307" t="s">
        <v>267</v>
      </c>
      <c r="C45" s="308"/>
      <c r="D45" s="113">
        <v>1.5099754031156054</v>
      </c>
      <c r="E45" s="115">
        <v>442</v>
      </c>
      <c r="F45" s="114">
        <v>305</v>
      </c>
      <c r="G45" s="114">
        <v>446</v>
      </c>
      <c r="H45" s="114">
        <v>398</v>
      </c>
      <c r="I45" s="140">
        <v>589</v>
      </c>
      <c r="J45" s="115">
        <v>-147</v>
      </c>
      <c r="K45" s="116">
        <v>-24.957555178268251</v>
      </c>
    </row>
    <row r="46" spans="1:11" ht="14.1" customHeight="1" x14ac:dyDescent="0.2">
      <c r="A46" s="306">
        <v>54</v>
      </c>
      <c r="B46" s="307" t="s">
        <v>268</v>
      </c>
      <c r="C46" s="308"/>
      <c r="D46" s="113">
        <v>4.3078710030062854</v>
      </c>
      <c r="E46" s="115">
        <v>1261</v>
      </c>
      <c r="F46" s="114">
        <v>1199</v>
      </c>
      <c r="G46" s="114">
        <v>1556</v>
      </c>
      <c r="H46" s="114">
        <v>1487</v>
      </c>
      <c r="I46" s="140">
        <v>1495</v>
      </c>
      <c r="J46" s="115">
        <v>-234</v>
      </c>
      <c r="K46" s="116">
        <v>-15.652173913043478</v>
      </c>
    </row>
    <row r="47" spans="1:11" ht="14.1" customHeight="1" x14ac:dyDescent="0.2">
      <c r="A47" s="306">
        <v>61</v>
      </c>
      <c r="B47" s="307" t="s">
        <v>269</v>
      </c>
      <c r="C47" s="308"/>
      <c r="D47" s="113">
        <v>2.8388904072150862</v>
      </c>
      <c r="E47" s="115">
        <v>831</v>
      </c>
      <c r="F47" s="114">
        <v>530</v>
      </c>
      <c r="G47" s="114">
        <v>774</v>
      </c>
      <c r="H47" s="114">
        <v>514</v>
      </c>
      <c r="I47" s="140">
        <v>997</v>
      </c>
      <c r="J47" s="115">
        <v>-166</v>
      </c>
      <c r="K47" s="116">
        <v>-16.649949849548644</v>
      </c>
    </row>
    <row r="48" spans="1:11" ht="14.1" customHeight="1" x14ac:dyDescent="0.2">
      <c r="A48" s="306">
        <v>62</v>
      </c>
      <c r="B48" s="307" t="s">
        <v>270</v>
      </c>
      <c r="C48" s="308"/>
      <c r="D48" s="113">
        <v>5.0252801311833837</v>
      </c>
      <c r="E48" s="115">
        <v>1471</v>
      </c>
      <c r="F48" s="114">
        <v>1653</v>
      </c>
      <c r="G48" s="114">
        <v>2273</v>
      </c>
      <c r="H48" s="114">
        <v>1430</v>
      </c>
      <c r="I48" s="140">
        <v>1507</v>
      </c>
      <c r="J48" s="115">
        <v>-36</v>
      </c>
      <c r="K48" s="116">
        <v>-2.38885202388852</v>
      </c>
    </row>
    <row r="49" spans="1:11" ht="14.1" customHeight="1" x14ac:dyDescent="0.2">
      <c r="A49" s="306">
        <v>63</v>
      </c>
      <c r="B49" s="307" t="s">
        <v>271</v>
      </c>
      <c r="C49" s="308"/>
      <c r="D49" s="113">
        <v>4.5743372506149225</v>
      </c>
      <c r="E49" s="115">
        <v>1339</v>
      </c>
      <c r="F49" s="114">
        <v>1606</v>
      </c>
      <c r="G49" s="114">
        <v>1780</v>
      </c>
      <c r="H49" s="114">
        <v>1635</v>
      </c>
      <c r="I49" s="140">
        <v>1617</v>
      </c>
      <c r="J49" s="115">
        <v>-278</v>
      </c>
      <c r="K49" s="116">
        <v>-17.192331478045762</v>
      </c>
    </row>
    <row r="50" spans="1:11" ht="14.1" customHeight="1" x14ac:dyDescent="0.2">
      <c r="A50" s="306" t="s">
        <v>272</v>
      </c>
      <c r="B50" s="307" t="s">
        <v>273</v>
      </c>
      <c r="C50" s="308"/>
      <c r="D50" s="113">
        <v>1.2708390270565728</v>
      </c>
      <c r="E50" s="115">
        <v>372</v>
      </c>
      <c r="F50" s="114">
        <v>551</v>
      </c>
      <c r="G50" s="114">
        <v>644</v>
      </c>
      <c r="H50" s="114">
        <v>478</v>
      </c>
      <c r="I50" s="140">
        <v>528</v>
      </c>
      <c r="J50" s="115">
        <v>-156</v>
      </c>
      <c r="K50" s="116">
        <v>-29.545454545454547</v>
      </c>
    </row>
    <row r="51" spans="1:11" ht="14.1" customHeight="1" x14ac:dyDescent="0.2">
      <c r="A51" s="306" t="s">
        <v>274</v>
      </c>
      <c r="B51" s="307" t="s">
        <v>275</v>
      </c>
      <c r="C51" s="308"/>
      <c r="D51" s="113">
        <v>2.8559715769335883</v>
      </c>
      <c r="E51" s="115">
        <v>836</v>
      </c>
      <c r="F51" s="114">
        <v>937</v>
      </c>
      <c r="G51" s="114">
        <v>994</v>
      </c>
      <c r="H51" s="114">
        <v>1076</v>
      </c>
      <c r="I51" s="140">
        <v>879</v>
      </c>
      <c r="J51" s="115">
        <v>-43</v>
      </c>
      <c r="K51" s="116">
        <v>-4.8919226393629121</v>
      </c>
    </row>
    <row r="52" spans="1:11" ht="14.1" customHeight="1" x14ac:dyDescent="0.2">
      <c r="A52" s="306">
        <v>71</v>
      </c>
      <c r="B52" s="307" t="s">
        <v>276</v>
      </c>
      <c r="C52" s="308"/>
      <c r="D52" s="113">
        <v>12.561492210986609</v>
      </c>
      <c r="E52" s="115">
        <v>3677</v>
      </c>
      <c r="F52" s="114">
        <v>2917</v>
      </c>
      <c r="G52" s="114">
        <v>3357</v>
      </c>
      <c r="H52" s="114">
        <v>2609</v>
      </c>
      <c r="I52" s="140">
        <v>3965</v>
      </c>
      <c r="J52" s="115">
        <v>-288</v>
      </c>
      <c r="K52" s="116">
        <v>-7.2635561160151321</v>
      </c>
    </row>
    <row r="53" spans="1:11" ht="14.1" customHeight="1" x14ac:dyDescent="0.2">
      <c r="A53" s="306" t="s">
        <v>277</v>
      </c>
      <c r="B53" s="307" t="s">
        <v>278</v>
      </c>
      <c r="C53" s="308"/>
      <c r="D53" s="113">
        <v>4.5196775075157145</v>
      </c>
      <c r="E53" s="115">
        <v>1323</v>
      </c>
      <c r="F53" s="114">
        <v>921</v>
      </c>
      <c r="G53" s="114">
        <v>1053</v>
      </c>
      <c r="H53" s="114">
        <v>835</v>
      </c>
      <c r="I53" s="140">
        <v>1381</v>
      </c>
      <c r="J53" s="115">
        <v>-58</v>
      </c>
      <c r="K53" s="116">
        <v>-4.1998551774076756</v>
      </c>
    </row>
    <row r="54" spans="1:11" ht="14.1" customHeight="1" x14ac:dyDescent="0.2">
      <c r="A54" s="306" t="s">
        <v>279</v>
      </c>
      <c r="B54" s="307" t="s">
        <v>280</v>
      </c>
      <c r="C54" s="308"/>
      <c r="D54" s="113">
        <v>6.729980869089915</v>
      </c>
      <c r="E54" s="115">
        <v>1970</v>
      </c>
      <c r="F54" s="114">
        <v>1700</v>
      </c>
      <c r="G54" s="114">
        <v>2001</v>
      </c>
      <c r="H54" s="114">
        <v>1506</v>
      </c>
      <c r="I54" s="140">
        <v>2152</v>
      </c>
      <c r="J54" s="115">
        <v>-182</v>
      </c>
      <c r="K54" s="116">
        <v>-8.4572490706319705</v>
      </c>
    </row>
    <row r="55" spans="1:11" ht="14.1" customHeight="1" x14ac:dyDescent="0.2">
      <c r="A55" s="306">
        <v>72</v>
      </c>
      <c r="B55" s="307" t="s">
        <v>281</v>
      </c>
      <c r="C55" s="308"/>
      <c r="D55" s="113">
        <v>2.9755397649631048</v>
      </c>
      <c r="E55" s="115">
        <v>871</v>
      </c>
      <c r="F55" s="114">
        <v>1001</v>
      </c>
      <c r="G55" s="114">
        <v>1035</v>
      </c>
      <c r="H55" s="114">
        <v>619</v>
      </c>
      <c r="I55" s="140">
        <v>1342</v>
      </c>
      <c r="J55" s="115">
        <v>-471</v>
      </c>
      <c r="K55" s="116">
        <v>-35.096870342771979</v>
      </c>
    </row>
    <row r="56" spans="1:11" ht="14.1" customHeight="1" x14ac:dyDescent="0.2">
      <c r="A56" s="306" t="s">
        <v>282</v>
      </c>
      <c r="B56" s="307" t="s">
        <v>283</v>
      </c>
      <c r="C56" s="308"/>
      <c r="D56" s="113">
        <v>1.4279857884667941</v>
      </c>
      <c r="E56" s="115">
        <v>418</v>
      </c>
      <c r="F56" s="114">
        <v>298</v>
      </c>
      <c r="G56" s="114">
        <v>619</v>
      </c>
      <c r="H56" s="114">
        <v>294</v>
      </c>
      <c r="I56" s="140">
        <v>837</v>
      </c>
      <c r="J56" s="115">
        <v>-419</v>
      </c>
      <c r="K56" s="116">
        <v>-50.059737156511353</v>
      </c>
    </row>
    <row r="57" spans="1:11" ht="14.1" customHeight="1" x14ac:dyDescent="0.2">
      <c r="A57" s="306" t="s">
        <v>284</v>
      </c>
      <c r="B57" s="307" t="s">
        <v>285</v>
      </c>
      <c r="C57" s="308"/>
      <c r="D57" s="113">
        <v>1.161519540858158</v>
      </c>
      <c r="E57" s="115">
        <v>340</v>
      </c>
      <c r="F57" s="114">
        <v>497</v>
      </c>
      <c r="G57" s="114">
        <v>238</v>
      </c>
      <c r="H57" s="114">
        <v>219</v>
      </c>
      <c r="I57" s="140">
        <v>380</v>
      </c>
      <c r="J57" s="115">
        <v>-40</v>
      </c>
      <c r="K57" s="116">
        <v>-10.526315789473685</v>
      </c>
    </row>
    <row r="58" spans="1:11" ht="14.1" customHeight="1" x14ac:dyDescent="0.2">
      <c r="A58" s="306">
        <v>73</v>
      </c>
      <c r="B58" s="307" t="s">
        <v>286</v>
      </c>
      <c r="C58" s="308"/>
      <c r="D58" s="113">
        <v>1.4655643618474994</v>
      </c>
      <c r="E58" s="115">
        <v>429</v>
      </c>
      <c r="F58" s="114">
        <v>543</v>
      </c>
      <c r="G58" s="114">
        <v>652</v>
      </c>
      <c r="H58" s="114">
        <v>459</v>
      </c>
      <c r="I58" s="140">
        <v>519</v>
      </c>
      <c r="J58" s="115">
        <v>-90</v>
      </c>
      <c r="K58" s="116">
        <v>-17.341040462427745</v>
      </c>
    </row>
    <row r="59" spans="1:11" ht="14.1" customHeight="1" x14ac:dyDescent="0.2">
      <c r="A59" s="306" t="s">
        <v>287</v>
      </c>
      <c r="B59" s="307" t="s">
        <v>288</v>
      </c>
      <c r="C59" s="308"/>
      <c r="D59" s="113">
        <v>0.82672861437551248</v>
      </c>
      <c r="E59" s="115">
        <v>242</v>
      </c>
      <c r="F59" s="114">
        <v>188</v>
      </c>
      <c r="G59" s="114">
        <v>378</v>
      </c>
      <c r="H59" s="114">
        <v>192</v>
      </c>
      <c r="I59" s="140">
        <v>343</v>
      </c>
      <c r="J59" s="115">
        <v>-101</v>
      </c>
      <c r="K59" s="116">
        <v>-29.44606413994169</v>
      </c>
    </row>
    <row r="60" spans="1:11" ht="14.1" customHeight="1" x14ac:dyDescent="0.2">
      <c r="A60" s="306">
        <v>81</v>
      </c>
      <c r="B60" s="307" t="s">
        <v>289</v>
      </c>
      <c r="C60" s="308"/>
      <c r="D60" s="113">
        <v>5.0491937687892863</v>
      </c>
      <c r="E60" s="115">
        <v>1478</v>
      </c>
      <c r="F60" s="114">
        <v>1525</v>
      </c>
      <c r="G60" s="114">
        <v>1773</v>
      </c>
      <c r="H60" s="114">
        <v>1115</v>
      </c>
      <c r="I60" s="140">
        <v>1236</v>
      </c>
      <c r="J60" s="115">
        <v>242</v>
      </c>
      <c r="K60" s="116">
        <v>19.579288025889969</v>
      </c>
    </row>
    <row r="61" spans="1:11" ht="14.1" customHeight="1" x14ac:dyDescent="0.2">
      <c r="A61" s="306" t="s">
        <v>290</v>
      </c>
      <c r="B61" s="307" t="s">
        <v>291</v>
      </c>
      <c r="C61" s="308"/>
      <c r="D61" s="113">
        <v>1.7969390543864443</v>
      </c>
      <c r="E61" s="115">
        <v>526</v>
      </c>
      <c r="F61" s="114">
        <v>356</v>
      </c>
      <c r="G61" s="114">
        <v>819</v>
      </c>
      <c r="H61" s="114">
        <v>304</v>
      </c>
      <c r="I61" s="140">
        <v>446</v>
      </c>
      <c r="J61" s="115">
        <v>80</v>
      </c>
      <c r="K61" s="116">
        <v>17.937219730941703</v>
      </c>
    </row>
    <row r="62" spans="1:11" ht="14.1" customHeight="1" x14ac:dyDescent="0.2">
      <c r="A62" s="306" t="s">
        <v>292</v>
      </c>
      <c r="B62" s="307" t="s">
        <v>293</v>
      </c>
      <c r="C62" s="308"/>
      <c r="D62" s="113">
        <v>1.3699098114238863</v>
      </c>
      <c r="E62" s="115">
        <v>401</v>
      </c>
      <c r="F62" s="114">
        <v>746</v>
      </c>
      <c r="G62" s="114">
        <v>487</v>
      </c>
      <c r="H62" s="114">
        <v>439</v>
      </c>
      <c r="I62" s="140">
        <v>329</v>
      </c>
      <c r="J62" s="115">
        <v>72</v>
      </c>
      <c r="K62" s="116">
        <v>21.88449848024316</v>
      </c>
    </row>
    <row r="63" spans="1:11" ht="14.1" customHeight="1" x14ac:dyDescent="0.2">
      <c r="A63" s="306"/>
      <c r="B63" s="307" t="s">
        <v>294</v>
      </c>
      <c r="C63" s="308"/>
      <c r="D63" s="113">
        <v>1.168352008745559</v>
      </c>
      <c r="E63" s="115">
        <v>342</v>
      </c>
      <c r="F63" s="114">
        <v>644</v>
      </c>
      <c r="G63" s="114">
        <v>425</v>
      </c>
      <c r="H63" s="114">
        <v>403</v>
      </c>
      <c r="I63" s="140">
        <v>273</v>
      </c>
      <c r="J63" s="115">
        <v>69</v>
      </c>
      <c r="K63" s="116">
        <v>25.274725274725274</v>
      </c>
    </row>
    <row r="64" spans="1:11" ht="14.1" customHeight="1" x14ac:dyDescent="0.2">
      <c r="A64" s="306" t="s">
        <v>295</v>
      </c>
      <c r="B64" s="307" t="s">
        <v>296</v>
      </c>
      <c r="C64" s="308"/>
      <c r="D64" s="113">
        <v>0.77890133916370596</v>
      </c>
      <c r="E64" s="115">
        <v>228</v>
      </c>
      <c r="F64" s="114">
        <v>157</v>
      </c>
      <c r="G64" s="114">
        <v>169</v>
      </c>
      <c r="H64" s="114">
        <v>124</v>
      </c>
      <c r="I64" s="140">
        <v>171</v>
      </c>
      <c r="J64" s="115">
        <v>57</v>
      </c>
      <c r="K64" s="116">
        <v>33.333333333333336</v>
      </c>
    </row>
    <row r="65" spans="1:11" ht="14.1" customHeight="1" x14ac:dyDescent="0.2">
      <c r="A65" s="306" t="s">
        <v>297</v>
      </c>
      <c r="B65" s="307" t="s">
        <v>298</v>
      </c>
      <c r="C65" s="308"/>
      <c r="D65" s="113">
        <v>0.38261820169445204</v>
      </c>
      <c r="E65" s="115">
        <v>112</v>
      </c>
      <c r="F65" s="114">
        <v>119</v>
      </c>
      <c r="G65" s="114">
        <v>85</v>
      </c>
      <c r="H65" s="114">
        <v>75</v>
      </c>
      <c r="I65" s="140">
        <v>104</v>
      </c>
      <c r="J65" s="115">
        <v>8</v>
      </c>
      <c r="K65" s="116">
        <v>7.6923076923076925</v>
      </c>
    </row>
    <row r="66" spans="1:11" ht="14.1" customHeight="1" x14ac:dyDescent="0.2">
      <c r="A66" s="306">
        <v>82</v>
      </c>
      <c r="B66" s="307" t="s">
        <v>299</v>
      </c>
      <c r="C66" s="308"/>
      <c r="D66" s="113">
        <v>2.0531566001639794</v>
      </c>
      <c r="E66" s="115">
        <v>601</v>
      </c>
      <c r="F66" s="114">
        <v>573</v>
      </c>
      <c r="G66" s="114">
        <v>885</v>
      </c>
      <c r="H66" s="114">
        <v>512</v>
      </c>
      <c r="I66" s="140">
        <v>1039</v>
      </c>
      <c r="J66" s="115">
        <v>-438</v>
      </c>
      <c r="K66" s="116">
        <v>-42.155919153031761</v>
      </c>
    </row>
    <row r="67" spans="1:11" ht="14.1" customHeight="1" x14ac:dyDescent="0.2">
      <c r="A67" s="306" t="s">
        <v>300</v>
      </c>
      <c r="B67" s="307" t="s">
        <v>301</v>
      </c>
      <c r="C67" s="308"/>
      <c r="D67" s="113">
        <v>1.1444383711396557</v>
      </c>
      <c r="E67" s="115">
        <v>335</v>
      </c>
      <c r="F67" s="114">
        <v>319</v>
      </c>
      <c r="G67" s="114">
        <v>549</v>
      </c>
      <c r="H67" s="114">
        <v>326</v>
      </c>
      <c r="I67" s="140">
        <v>774</v>
      </c>
      <c r="J67" s="115">
        <v>-439</v>
      </c>
      <c r="K67" s="116">
        <v>-56.718346253229974</v>
      </c>
    </row>
    <row r="68" spans="1:11" ht="14.1" customHeight="1" x14ac:dyDescent="0.2">
      <c r="A68" s="306" t="s">
        <v>302</v>
      </c>
      <c r="B68" s="307" t="s">
        <v>303</v>
      </c>
      <c r="C68" s="308"/>
      <c r="D68" s="113">
        <v>0.6422519814156874</v>
      </c>
      <c r="E68" s="115">
        <v>188</v>
      </c>
      <c r="F68" s="114">
        <v>182</v>
      </c>
      <c r="G68" s="114">
        <v>228</v>
      </c>
      <c r="H68" s="114">
        <v>123</v>
      </c>
      <c r="I68" s="140">
        <v>185</v>
      </c>
      <c r="J68" s="115">
        <v>3</v>
      </c>
      <c r="K68" s="116">
        <v>1.6216216216216217</v>
      </c>
    </row>
    <row r="69" spans="1:11" ht="14.1" customHeight="1" x14ac:dyDescent="0.2">
      <c r="A69" s="306">
        <v>83</v>
      </c>
      <c r="B69" s="307" t="s">
        <v>304</v>
      </c>
      <c r="C69" s="308"/>
      <c r="D69" s="113">
        <v>2.176141022137196</v>
      </c>
      <c r="E69" s="115">
        <v>637</v>
      </c>
      <c r="F69" s="114">
        <v>606</v>
      </c>
      <c r="G69" s="114">
        <v>1563</v>
      </c>
      <c r="H69" s="114">
        <v>543</v>
      </c>
      <c r="I69" s="140">
        <v>959</v>
      </c>
      <c r="J69" s="115">
        <v>-322</v>
      </c>
      <c r="K69" s="116">
        <v>-33.576642335766422</v>
      </c>
    </row>
    <row r="70" spans="1:11" ht="14.1" customHeight="1" x14ac:dyDescent="0.2">
      <c r="A70" s="306" t="s">
        <v>305</v>
      </c>
      <c r="B70" s="307" t="s">
        <v>306</v>
      </c>
      <c r="C70" s="308"/>
      <c r="D70" s="113">
        <v>1.8003552883301448</v>
      </c>
      <c r="E70" s="115">
        <v>527</v>
      </c>
      <c r="F70" s="114">
        <v>525</v>
      </c>
      <c r="G70" s="114">
        <v>1365</v>
      </c>
      <c r="H70" s="114">
        <v>425</v>
      </c>
      <c r="I70" s="140">
        <v>810</v>
      </c>
      <c r="J70" s="115">
        <v>-283</v>
      </c>
      <c r="K70" s="116">
        <v>-34.938271604938272</v>
      </c>
    </row>
    <row r="71" spans="1:11" ht="14.1" customHeight="1" x14ac:dyDescent="0.2">
      <c r="A71" s="306"/>
      <c r="B71" s="307" t="s">
        <v>307</v>
      </c>
      <c r="C71" s="308"/>
      <c r="D71" s="113">
        <v>0.9292156326865264</v>
      </c>
      <c r="E71" s="115">
        <v>272</v>
      </c>
      <c r="F71" s="114">
        <v>298</v>
      </c>
      <c r="G71" s="114">
        <v>960</v>
      </c>
      <c r="H71" s="114">
        <v>218</v>
      </c>
      <c r="I71" s="140">
        <v>267</v>
      </c>
      <c r="J71" s="115">
        <v>5</v>
      </c>
      <c r="K71" s="116">
        <v>1.8726591760299625</v>
      </c>
    </row>
    <row r="72" spans="1:11" ht="14.1" customHeight="1" x14ac:dyDescent="0.2">
      <c r="A72" s="306">
        <v>84</v>
      </c>
      <c r="B72" s="307" t="s">
        <v>308</v>
      </c>
      <c r="C72" s="308"/>
      <c r="D72" s="113">
        <v>1.3528286417053841</v>
      </c>
      <c r="E72" s="115">
        <v>396</v>
      </c>
      <c r="F72" s="114">
        <v>365</v>
      </c>
      <c r="G72" s="114">
        <v>640</v>
      </c>
      <c r="H72" s="114">
        <v>249</v>
      </c>
      <c r="I72" s="140">
        <v>419</v>
      </c>
      <c r="J72" s="115">
        <v>-23</v>
      </c>
      <c r="K72" s="116">
        <v>-5.4892601431980905</v>
      </c>
    </row>
    <row r="73" spans="1:11" ht="14.1" customHeight="1" x14ac:dyDescent="0.2">
      <c r="A73" s="306" t="s">
        <v>309</v>
      </c>
      <c r="B73" s="307" t="s">
        <v>310</v>
      </c>
      <c r="C73" s="308"/>
      <c r="D73" s="113">
        <v>0.27329871549603718</v>
      </c>
      <c r="E73" s="115">
        <v>80</v>
      </c>
      <c r="F73" s="114">
        <v>63</v>
      </c>
      <c r="G73" s="114">
        <v>250</v>
      </c>
      <c r="H73" s="114">
        <v>14</v>
      </c>
      <c r="I73" s="140">
        <v>97</v>
      </c>
      <c r="J73" s="115">
        <v>-17</v>
      </c>
      <c r="K73" s="116">
        <v>-17.52577319587629</v>
      </c>
    </row>
    <row r="74" spans="1:11" ht="14.1" customHeight="1" x14ac:dyDescent="0.2">
      <c r="A74" s="306" t="s">
        <v>311</v>
      </c>
      <c r="B74" s="307" t="s">
        <v>312</v>
      </c>
      <c r="C74" s="308"/>
      <c r="D74" s="113">
        <v>0.19130910084722602</v>
      </c>
      <c r="E74" s="115">
        <v>56</v>
      </c>
      <c r="F74" s="114">
        <v>39</v>
      </c>
      <c r="G74" s="114">
        <v>94</v>
      </c>
      <c r="H74" s="114">
        <v>29</v>
      </c>
      <c r="I74" s="140">
        <v>51</v>
      </c>
      <c r="J74" s="115">
        <v>5</v>
      </c>
      <c r="K74" s="116">
        <v>9.8039215686274517</v>
      </c>
    </row>
    <row r="75" spans="1:11" ht="14.1" customHeight="1" x14ac:dyDescent="0.2">
      <c r="A75" s="306" t="s">
        <v>313</v>
      </c>
      <c r="B75" s="307" t="s">
        <v>314</v>
      </c>
      <c r="C75" s="308"/>
      <c r="D75" s="113">
        <v>0.40994807324405574</v>
      </c>
      <c r="E75" s="115">
        <v>120</v>
      </c>
      <c r="F75" s="114">
        <v>160</v>
      </c>
      <c r="G75" s="114">
        <v>86</v>
      </c>
      <c r="H75" s="114">
        <v>109</v>
      </c>
      <c r="I75" s="140">
        <v>128</v>
      </c>
      <c r="J75" s="115">
        <v>-8</v>
      </c>
      <c r="K75" s="116">
        <v>-6.25</v>
      </c>
    </row>
    <row r="76" spans="1:11" ht="14.1" customHeight="1" x14ac:dyDescent="0.2">
      <c r="A76" s="306">
        <v>91</v>
      </c>
      <c r="B76" s="307" t="s">
        <v>315</v>
      </c>
      <c r="C76" s="308"/>
      <c r="D76" s="113">
        <v>0.4065318393003553</v>
      </c>
      <c r="E76" s="115">
        <v>119</v>
      </c>
      <c r="F76" s="114">
        <v>175</v>
      </c>
      <c r="G76" s="114">
        <v>121</v>
      </c>
      <c r="H76" s="114">
        <v>119</v>
      </c>
      <c r="I76" s="140">
        <v>178</v>
      </c>
      <c r="J76" s="115">
        <v>-59</v>
      </c>
      <c r="K76" s="116">
        <v>-33.146067415730336</v>
      </c>
    </row>
    <row r="77" spans="1:11" ht="14.1" customHeight="1" x14ac:dyDescent="0.2">
      <c r="A77" s="306">
        <v>92</v>
      </c>
      <c r="B77" s="307" t="s">
        <v>316</v>
      </c>
      <c r="C77" s="308"/>
      <c r="D77" s="113">
        <v>3.6792839573654006</v>
      </c>
      <c r="E77" s="115">
        <v>1077</v>
      </c>
      <c r="F77" s="114">
        <v>969</v>
      </c>
      <c r="G77" s="114">
        <v>911</v>
      </c>
      <c r="H77" s="114">
        <v>706</v>
      </c>
      <c r="I77" s="140">
        <v>1564</v>
      </c>
      <c r="J77" s="115">
        <v>-487</v>
      </c>
      <c r="K77" s="116">
        <v>-31.138107416879794</v>
      </c>
    </row>
    <row r="78" spans="1:11" ht="14.1" customHeight="1" x14ac:dyDescent="0.2">
      <c r="A78" s="306">
        <v>93</v>
      </c>
      <c r="B78" s="307" t="s">
        <v>317</v>
      </c>
      <c r="C78" s="308"/>
      <c r="D78" s="113">
        <v>0.1161519540858158</v>
      </c>
      <c r="E78" s="115">
        <v>34</v>
      </c>
      <c r="F78" s="114">
        <v>27</v>
      </c>
      <c r="G78" s="114">
        <v>50</v>
      </c>
      <c r="H78" s="114">
        <v>22</v>
      </c>
      <c r="I78" s="140">
        <v>52</v>
      </c>
      <c r="J78" s="115">
        <v>-18</v>
      </c>
      <c r="K78" s="116">
        <v>-34.615384615384613</v>
      </c>
    </row>
    <row r="79" spans="1:11" ht="14.1" customHeight="1" x14ac:dyDescent="0.2">
      <c r="A79" s="306">
        <v>94</v>
      </c>
      <c r="B79" s="307" t="s">
        <v>318</v>
      </c>
      <c r="C79" s="308"/>
      <c r="D79" s="113">
        <v>0.46802405028696364</v>
      </c>
      <c r="E79" s="115">
        <v>137</v>
      </c>
      <c r="F79" s="114">
        <v>214</v>
      </c>
      <c r="G79" s="114">
        <v>282</v>
      </c>
      <c r="H79" s="114">
        <v>230</v>
      </c>
      <c r="I79" s="140">
        <v>123</v>
      </c>
      <c r="J79" s="115">
        <v>14</v>
      </c>
      <c r="K79" s="116">
        <v>11.382113821138212</v>
      </c>
    </row>
    <row r="80" spans="1:11" ht="14.1" customHeight="1" x14ac:dyDescent="0.2">
      <c r="A80" s="306" t="s">
        <v>319</v>
      </c>
      <c r="B80" s="307" t="s">
        <v>320</v>
      </c>
      <c r="C80" s="308"/>
      <c r="D80" s="113" t="s">
        <v>513</v>
      </c>
      <c r="E80" s="115" t="s">
        <v>513</v>
      </c>
      <c r="F80" s="114">
        <v>0</v>
      </c>
      <c r="G80" s="114" t="s">
        <v>513</v>
      </c>
      <c r="H80" s="114">
        <v>0</v>
      </c>
      <c r="I80" s="140" t="s">
        <v>513</v>
      </c>
      <c r="J80" s="115" t="s">
        <v>513</v>
      </c>
      <c r="K80" s="116" t="s">
        <v>513</v>
      </c>
    </row>
    <row r="81" spans="1:11" ht="14.1" customHeight="1" x14ac:dyDescent="0.2">
      <c r="A81" s="310" t="s">
        <v>321</v>
      </c>
      <c r="B81" s="311" t="s">
        <v>333</v>
      </c>
      <c r="C81" s="312"/>
      <c r="D81" s="125">
        <v>0.15031429352282044</v>
      </c>
      <c r="E81" s="143">
        <v>44</v>
      </c>
      <c r="F81" s="144">
        <v>52</v>
      </c>
      <c r="G81" s="144">
        <v>288</v>
      </c>
      <c r="H81" s="144">
        <v>28</v>
      </c>
      <c r="I81" s="145">
        <v>47</v>
      </c>
      <c r="J81" s="143">
        <v>-3</v>
      </c>
      <c r="K81" s="146">
        <v>-6.3829787234042552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31130</v>
      </c>
      <c r="E11" s="114">
        <v>27412</v>
      </c>
      <c r="F11" s="114">
        <v>29997</v>
      </c>
      <c r="G11" s="114">
        <v>23028</v>
      </c>
      <c r="H11" s="140">
        <v>34653</v>
      </c>
      <c r="I11" s="115">
        <v>-3523</v>
      </c>
      <c r="J11" s="116">
        <v>-10.166507950249617</v>
      </c>
    </row>
    <row r="12" spans="1:15" s="110" customFormat="1" ht="24.95" customHeight="1" x14ac:dyDescent="0.2">
      <c r="A12" s="193" t="s">
        <v>132</v>
      </c>
      <c r="B12" s="194" t="s">
        <v>133</v>
      </c>
      <c r="C12" s="113">
        <v>0.68422743334404112</v>
      </c>
      <c r="D12" s="115">
        <v>213</v>
      </c>
      <c r="E12" s="114">
        <v>955</v>
      </c>
      <c r="F12" s="114">
        <v>557</v>
      </c>
      <c r="G12" s="114">
        <v>284</v>
      </c>
      <c r="H12" s="140">
        <v>200</v>
      </c>
      <c r="I12" s="115">
        <v>13</v>
      </c>
      <c r="J12" s="116">
        <v>6.5</v>
      </c>
    </row>
    <row r="13" spans="1:15" s="110" customFormat="1" ht="24.95" customHeight="1" x14ac:dyDescent="0.2">
      <c r="A13" s="193" t="s">
        <v>134</v>
      </c>
      <c r="B13" s="199" t="s">
        <v>214</v>
      </c>
      <c r="C13" s="113">
        <v>0.90266623835528426</v>
      </c>
      <c r="D13" s="115">
        <v>281</v>
      </c>
      <c r="E13" s="114">
        <v>101</v>
      </c>
      <c r="F13" s="114">
        <v>133</v>
      </c>
      <c r="G13" s="114">
        <v>106</v>
      </c>
      <c r="H13" s="140">
        <v>555</v>
      </c>
      <c r="I13" s="115">
        <v>-274</v>
      </c>
      <c r="J13" s="116">
        <v>-49.369369369369366</v>
      </c>
    </row>
    <row r="14" spans="1:15" s="287" customFormat="1" ht="24.95" customHeight="1" x14ac:dyDescent="0.2">
      <c r="A14" s="193" t="s">
        <v>215</v>
      </c>
      <c r="B14" s="199" t="s">
        <v>137</v>
      </c>
      <c r="C14" s="113">
        <v>16.238355284291679</v>
      </c>
      <c r="D14" s="115">
        <v>5055</v>
      </c>
      <c r="E14" s="114">
        <v>2043</v>
      </c>
      <c r="F14" s="114">
        <v>1777</v>
      </c>
      <c r="G14" s="114">
        <v>1515</v>
      </c>
      <c r="H14" s="140">
        <v>4502</v>
      </c>
      <c r="I14" s="115">
        <v>553</v>
      </c>
      <c r="J14" s="116">
        <v>12.283429586850289</v>
      </c>
      <c r="K14" s="110"/>
      <c r="L14" s="110"/>
      <c r="M14" s="110"/>
      <c r="N14" s="110"/>
      <c r="O14" s="110"/>
    </row>
    <row r="15" spans="1:15" s="110" customFormat="1" ht="24.95" customHeight="1" x14ac:dyDescent="0.2">
      <c r="A15" s="193" t="s">
        <v>216</v>
      </c>
      <c r="B15" s="199" t="s">
        <v>217</v>
      </c>
      <c r="C15" s="113">
        <v>1.1468037263090267</v>
      </c>
      <c r="D15" s="115">
        <v>357</v>
      </c>
      <c r="E15" s="114">
        <v>621</v>
      </c>
      <c r="F15" s="114">
        <v>377</v>
      </c>
      <c r="G15" s="114">
        <v>288</v>
      </c>
      <c r="H15" s="140">
        <v>447</v>
      </c>
      <c r="I15" s="115">
        <v>-90</v>
      </c>
      <c r="J15" s="116">
        <v>-20.134228187919462</v>
      </c>
    </row>
    <row r="16" spans="1:15" s="287" customFormat="1" ht="24.95" customHeight="1" x14ac:dyDescent="0.2">
      <c r="A16" s="193" t="s">
        <v>218</v>
      </c>
      <c r="B16" s="199" t="s">
        <v>141</v>
      </c>
      <c r="C16" s="113">
        <v>14.789592033408288</v>
      </c>
      <c r="D16" s="115">
        <v>4604</v>
      </c>
      <c r="E16" s="114">
        <v>1341</v>
      </c>
      <c r="F16" s="114">
        <v>1327</v>
      </c>
      <c r="G16" s="114">
        <v>1139</v>
      </c>
      <c r="H16" s="140">
        <v>3934</v>
      </c>
      <c r="I16" s="115">
        <v>670</v>
      </c>
      <c r="J16" s="116">
        <v>17.031011692933401</v>
      </c>
      <c r="K16" s="110"/>
      <c r="L16" s="110"/>
      <c r="M16" s="110"/>
      <c r="N16" s="110"/>
      <c r="O16" s="110"/>
    </row>
    <row r="17" spans="1:15" s="110" customFormat="1" ht="24.95" customHeight="1" x14ac:dyDescent="0.2">
      <c r="A17" s="193" t="s">
        <v>142</v>
      </c>
      <c r="B17" s="199" t="s">
        <v>220</v>
      </c>
      <c r="C17" s="113">
        <v>0.30195952457436559</v>
      </c>
      <c r="D17" s="115">
        <v>94</v>
      </c>
      <c r="E17" s="114">
        <v>81</v>
      </c>
      <c r="F17" s="114">
        <v>73</v>
      </c>
      <c r="G17" s="114">
        <v>88</v>
      </c>
      <c r="H17" s="140">
        <v>121</v>
      </c>
      <c r="I17" s="115">
        <v>-27</v>
      </c>
      <c r="J17" s="116">
        <v>-22.314049586776861</v>
      </c>
    </row>
    <row r="18" spans="1:15" s="287" customFormat="1" ht="24.95" customHeight="1" x14ac:dyDescent="0.2">
      <c r="A18" s="201" t="s">
        <v>144</v>
      </c>
      <c r="B18" s="202" t="s">
        <v>145</v>
      </c>
      <c r="C18" s="113">
        <v>3.8580147767426918</v>
      </c>
      <c r="D18" s="115">
        <v>1201</v>
      </c>
      <c r="E18" s="114">
        <v>1144</v>
      </c>
      <c r="F18" s="114">
        <v>1205</v>
      </c>
      <c r="G18" s="114">
        <v>923</v>
      </c>
      <c r="H18" s="140">
        <v>1201</v>
      </c>
      <c r="I18" s="115">
        <v>0</v>
      </c>
      <c r="J18" s="116">
        <v>0</v>
      </c>
      <c r="K18" s="110"/>
      <c r="L18" s="110"/>
      <c r="M18" s="110"/>
      <c r="N18" s="110"/>
      <c r="O18" s="110"/>
    </row>
    <row r="19" spans="1:15" s="110" customFormat="1" ht="24.95" customHeight="1" x14ac:dyDescent="0.2">
      <c r="A19" s="193" t="s">
        <v>146</v>
      </c>
      <c r="B19" s="199" t="s">
        <v>147</v>
      </c>
      <c r="C19" s="113">
        <v>9.832958560873756</v>
      </c>
      <c r="D19" s="115">
        <v>3061</v>
      </c>
      <c r="E19" s="114">
        <v>2976</v>
      </c>
      <c r="F19" s="114">
        <v>3277</v>
      </c>
      <c r="G19" s="114">
        <v>2345</v>
      </c>
      <c r="H19" s="140">
        <v>3650</v>
      </c>
      <c r="I19" s="115">
        <v>-589</v>
      </c>
      <c r="J19" s="116">
        <v>-16.136986301369863</v>
      </c>
    </row>
    <row r="20" spans="1:15" s="287" customFormat="1" ht="24.95" customHeight="1" x14ac:dyDescent="0.2">
      <c r="A20" s="193" t="s">
        <v>148</v>
      </c>
      <c r="B20" s="199" t="s">
        <v>149</v>
      </c>
      <c r="C20" s="113">
        <v>8.1304208159331832</v>
      </c>
      <c r="D20" s="115">
        <v>2531</v>
      </c>
      <c r="E20" s="114">
        <v>2194</v>
      </c>
      <c r="F20" s="114">
        <v>2387</v>
      </c>
      <c r="G20" s="114">
        <v>1612</v>
      </c>
      <c r="H20" s="140">
        <v>1972</v>
      </c>
      <c r="I20" s="115">
        <v>559</v>
      </c>
      <c r="J20" s="116">
        <v>28.346855983772819</v>
      </c>
      <c r="K20" s="110"/>
      <c r="L20" s="110"/>
      <c r="M20" s="110"/>
      <c r="N20" s="110"/>
      <c r="O20" s="110"/>
    </row>
    <row r="21" spans="1:15" s="110" customFormat="1" ht="24.95" customHeight="1" x14ac:dyDescent="0.2">
      <c r="A21" s="201" t="s">
        <v>150</v>
      </c>
      <c r="B21" s="202" t="s">
        <v>151</v>
      </c>
      <c r="C21" s="113">
        <v>6.0199164792804369</v>
      </c>
      <c r="D21" s="115">
        <v>1874</v>
      </c>
      <c r="E21" s="114">
        <v>1782</v>
      </c>
      <c r="F21" s="114">
        <v>1890</v>
      </c>
      <c r="G21" s="114">
        <v>1626</v>
      </c>
      <c r="H21" s="140">
        <v>1580</v>
      </c>
      <c r="I21" s="115">
        <v>294</v>
      </c>
      <c r="J21" s="116">
        <v>18.60759493670886</v>
      </c>
    </row>
    <row r="22" spans="1:15" s="110" customFormat="1" ht="24.95" customHeight="1" x14ac:dyDescent="0.2">
      <c r="A22" s="201" t="s">
        <v>152</v>
      </c>
      <c r="B22" s="199" t="s">
        <v>153</v>
      </c>
      <c r="C22" s="113">
        <v>4.8666880822357852</v>
      </c>
      <c r="D22" s="115">
        <v>1515</v>
      </c>
      <c r="E22" s="114">
        <v>1142</v>
      </c>
      <c r="F22" s="114">
        <v>1246</v>
      </c>
      <c r="G22" s="114">
        <v>919</v>
      </c>
      <c r="H22" s="140">
        <v>1145</v>
      </c>
      <c r="I22" s="115">
        <v>370</v>
      </c>
      <c r="J22" s="116">
        <v>32.314410480349345</v>
      </c>
    </row>
    <row r="23" spans="1:15" s="110" customFormat="1" ht="24.95" customHeight="1" x14ac:dyDescent="0.2">
      <c r="A23" s="193" t="s">
        <v>154</v>
      </c>
      <c r="B23" s="199" t="s">
        <v>155</v>
      </c>
      <c r="C23" s="113">
        <v>1.8246064889174429</v>
      </c>
      <c r="D23" s="115">
        <v>568</v>
      </c>
      <c r="E23" s="114">
        <v>445</v>
      </c>
      <c r="F23" s="114">
        <v>586</v>
      </c>
      <c r="G23" s="114">
        <v>371</v>
      </c>
      <c r="H23" s="140">
        <v>2252</v>
      </c>
      <c r="I23" s="115">
        <v>-1684</v>
      </c>
      <c r="J23" s="116">
        <v>-74.777975133214923</v>
      </c>
    </row>
    <row r="24" spans="1:15" s="110" customFormat="1" ht="24.95" customHeight="1" x14ac:dyDescent="0.2">
      <c r="A24" s="193" t="s">
        <v>156</v>
      </c>
      <c r="B24" s="199" t="s">
        <v>221</v>
      </c>
      <c r="C24" s="113">
        <v>7.1538708641182138</v>
      </c>
      <c r="D24" s="115">
        <v>2227</v>
      </c>
      <c r="E24" s="114">
        <v>2497</v>
      </c>
      <c r="F24" s="114">
        <v>2247</v>
      </c>
      <c r="G24" s="114">
        <v>1820</v>
      </c>
      <c r="H24" s="140">
        <v>2689</v>
      </c>
      <c r="I24" s="115">
        <v>-462</v>
      </c>
      <c r="J24" s="116">
        <v>-17.181108218668651</v>
      </c>
    </row>
    <row r="25" spans="1:15" s="110" customFormat="1" ht="24.95" customHeight="1" x14ac:dyDescent="0.2">
      <c r="A25" s="193" t="s">
        <v>222</v>
      </c>
      <c r="B25" s="204" t="s">
        <v>159</v>
      </c>
      <c r="C25" s="113">
        <v>9.832958560873756</v>
      </c>
      <c r="D25" s="115">
        <v>3061</v>
      </c>
      <c r="E25" s="114">
        <v>2980</v>
      </c>
      <c r="F25" s="114">
        <v>3295</v>
      </c>
      <c r="G25" s="114">
        <v>2800</v>
      </c>
      <c r="H25" s="140">
        <v>4140</v>
      </c>
      <c r="I25" s="115">
        <v>-1079</v>
      </c>
      <c r="J25" s="116">
        <v>-26.062801932367151</v>
      </c>
    </row>
    <row r="26" spans="1:15" s="110" customFormat="1" ht="24.95" customHeight="1" x14ac:dyDescent="0.2">
      <c r="A26" s="201">
        <v>782.78300000000002</v>
      </c>
      <c r="B26" s="203" t="s">
        <v>160</v>
      </c>
      <c r="C26" s="113">
        <v>16.896884034693223</v>
      </c>
      <c r="D26" s="115">
        <v>5260</v>
      </c>
      <c r="E26" s="114">
        <v>5108</v>
      </c>
      <c r="F26" s="114">
        <v>5342</v>
      </c>
      <c r="G26" s="114">
        <v>5130</v>
      </c>
      <c r="H26" s="140">
        <v>5227</v>
      </c>
      <c r="I26" s="115">
        <v>33</v>
      </c>
      <c r="J26" s="116">
        <v>0.63133728716280846</v>
      </c>
    </row>
    <row r="27" spans="1:15" s="110" customFormat="1" ht="24.95" customHeight="1" x14ac:dyDescent="0.2">
      <c r="A27" s="193" t="s">
        <v>161</v>
      </c>
      <c r="B27" s="199" t="s">
        <v>162</v>
      </c>
      <c r="C27" s="113">
        <v>1.6125923546418246</v>
      </c>
      <c r="D27" s="115">
        <v>502</v>
      </c>
      <c r="E27" s="114">
        <v>655</v>
      </c>
      <c r="F27" s="114">
        <v>707</v>
      </c>
      <c r="G27" s="114">
        <v>556</v>
      </c>
      <c r="H27" s="140">
        <v>856</v>
      </c>
      <c r="I27" s="115">
        <v>-354</v>
      </c>
      <c r="J27" s="116">
        <v>-41.355140186915889</v>
      </c>
    </row>
    <row r="28" spans="1:15" s="110" customFormat="1" ht="24.95" customHeight="1" x14ac:dyDescent="0.2">
      <c r="A28" s="193" t="s">
        <v>163</v>
      </c>
      <c r="B28" s="199" t="s">
        <v>164</v>
      </c>
      <c r="C28" s="113">
        <v>1.7185994217796339</v>
      </c>
      <c r="D28" s="115">
        <v>535</v>
      </c>
      <c r="E28" s="114">
        <v>416</v>
      </c>
      <c r="F28" s="114">
        <v>956</v>
      </c>
      <c r="G28" s="114">
        <v>424</v>
      </c>
      <c r="H28" s="140">
        <v>618</v>
      </c>
      <c r="I28" s="115">
        <v>-83</v>
      </c>
      <c r="J28" s="116">
        <v>-13.43042071197411</v>
      </c>
    </row>
    <row r="29" spans="1:15" s="110" customFormat="1" ht="24.95" customHeight="1" x14ac:dyDescent="0.2">
      <c r="A29" s="193">
        <v>86</v>
      </c>
      <c r="B29" s="199" t="s">
        <v>165</v>
      </c>
      <c r="C29" s="113">
        <v>4.1021522646964339</v>
      </c>
      <c r="D29" s="115">
        <v>1277</v>
      </c>
      <c r="E29" s="114">
        <v>1121</v>
      </c>
      <c r="F29" s="114">
        <v>1336</v>
      </c>
      <c r="G29" s="114">
        <v>970</v>
      </c>
      <c r="H29" s="140">
        <v>1161</v>
      </c>
      <c r="I29" s="115">
        <v>116</v>
      </c>
      <c r="J29" s="116">
        <v>9.9913867355727817</v>
      </c>
    </row>
    <row r="30" spans="1:15" s="110" customFormat="1" ht="24.95" customHeight="1" x14ac:dyDescent="0.2">
      <c r="A30" s="193">
        <v>87.88</v>
      </c>
      <c r="B30" s="204" t="s">
        <v>166</v>
      </c>
      <c r="C30" s="113">
        <v>2.9938965628011562</v>
      </c>
      <c r="D30" s="115">
        <v>932</v>
      </c>
      <c r="E30" s="114">
        <v>871</v>
      </c>
      <c r="F30" s="114">
        <v>1799</v>
      </c>
      <c r="G30" s="114">
        <v>796</v>
      </c>
      <c r="H30" s="140">
        <v>1838</v>
      </c>
      <c r="I30" s="115">
        <v>-906</v>
      </c>
      <c r="J30" s="116">
        <v>-49.29270946681175</v>
      </c>
    </row>
    <row r="31" spans="1:15" s="110" customFormat="1" ht="24.95" customHeight="1" x14ac:dyDescent="0.2">
      <c r="A31" s="193" t="s">
        <v>167</v>
      </c>
      <c r="B31" s="199" t="s">
        <v>168</v>
      </c>
      <c r="C31" s="113">
        <v>3.3311917764214583</v>
      </c>
      <c r="D31" s="115">
        <v>1037</v>
      </c>
      <c r="E31" s="114">
        <v>982</v>
      </c>
      <c r="F31" s="114">
        <v>1257</v>
      </c>
      <c r="G31" s="114">
        <v>831</v>
      </c>
      <c r="H31" s="140">
        <v>1067</v>
      </c>
      <c r="I31" s="115">
        <v>-30</v>
      </c>
      <c r="J31" s="116">
        <v>-2.8116213683223994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0.68422743334404112</v>
      </c>
      <c r="D34" s="115">
        <v>213</v>
      </c>
      <c r="E34" s="114">
        <v>955</v>
      </c>
      <c r="F34" s="114">
        <v>557</v>
      </c>
      <c r="G34" s="114">
        <v>284</v>
      </c>
      <c r="H34" s="140">
        <v>200</v>
      </c>
      <c r="I34" s="115">
        <v>13</v>
      </c>
      <c r="J34" s="116">
        <v>6.5</v>
      </c>
    </row>
    <row r="35" spans="1:10" s="110" customFormat="1" ht="24.95" customHeight="1" x14ac:dyDescent="0.2">
      <c r="A35" s="292" t="s">
        <v>171</v>
      </c>
      <c r="B35" s="293" t="s">
        <v>172</v>
      </c>
      <c r="C35" s="113">
        <v>20.999036299389655</v>
      </c>
      <c r="D35" s="115">
        <v>6537</v>
      </c>
      <c r="E35" s="114">
        <v>3288</v>
      </c>
      <c r="F35" s="114">
        <v>3115</v>
      </c>
      <c r="G35" s="114">
        <v>2544</v>
      </c>
      <c r="H35" s="140">
        <v>6258</v>
      </c>
      <c r="I35" s="115">
        <v>279</v>
      </c>
      <c r="J35" s="116">
        <v>4.4582933844678809</v>
      </c>
    </row>
    <row r="36" spans="1:10" s="110" customFormat="1" ht="24.95" customHeight="1" x14ac:dyDescent="0.2">
      <c r="A36" s="294" t="s">
        <v>173</v>
      </c>
      <c r="B36" s="295" t="s">
        <v>174</v>
      </c>
      <c r="C36" s="125">
        <v>78.316736267266307</v>
      </c>
      <c r="D36" s="143">
        <v>24380</v>
      </c>
      <c r="E36" s="144">
        <v>23169</v>
      </c>
      <c r="F36" s="144">
        <v>26325</v>
      </c>
      <c r="G36" s="144">
        <v>20200</v>
      </c>
      <c r="H36" s="145">
        <v>28195</v>
      </c>
      <c r="I36" s="143">
        <v>-3815</v>
      </c>
      <c r="J36" s="146">
        <v>-13.530767866643021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31130</v>
      </c>
      <c r="F11" s="264">
        <v>27412</v>
      </c>
      <c r="G11" s="264">
        <v>29997</v>
      </c>
      <c r="H11" s="264">
        <v>23028</v>
      </c>
      <c r="I11" s="265">
        <v>34653</v>
      </c>
      <c r="J11" s="263">
        <v>-3523</v>
      </c>
      <c r="K11" s="266">
        <v>-10.166507950249617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28.011564407324126</v>
      </c>
      <c r="E13" s="115">
        <v>8720</v>
      </c>
      <c r="F13" s="114">
        <v>9314</v>
      </c>
      <c r="G13" s="114">
        <v>9201</v>
      </c>
      <c r="H13" s="114">
        <v>7695</v>
      </c>
      <c r="I13" s="140">
        <v>9543</v>
      </c>
      <c r="J13" s="115">
        <v>-823</v>
      </c>
      <c r="K13" s="116">
        <v>-8.6241223933773448</v>
      </c>
    </row>
    <row r="14" spans="1:17" ht="15.95" customHeight="1" x14ac:dyDescent="0.2">
      <c r="A14" s="306" t="s">
        <v>230</v>
      </c>
      <c r="B14" s="307"/>
      <c r="C14" s="308"/>
      <c r="D14" s="113">
        <v>49.553485383874076</v>
      </c>
      <c r="E14" s="115">
        <v>15426</v>
      </c>
      <c r="F14" s="114">
        <v>12780</v>
      </c>
      <c r="G14" s="114">
        <v>15344</v>
      </c>
      <c r="H14" s="114">
        <v>10996</v>
      </c>
      <c r="I14" s="140">
        <v>16710</v>
      </c>
      <c r="J14" s="115">
        <v>-1284</v>
      </c>
      <c r="K14" s="116">
        <v>-7.6840215439856374</v>
      </c>
    </row>
    <row r="15" spans="1:17" ht="15.95" customHeight="1" x14ac:dyDescent="0.2">
      <c r="A15" s="306" t="s">
        <v>231</v>
      </c>
      <c r="B15" s="307"/>
      <c r="C15" s="308"/>
      <c r="D15" s="113">
        <v>10.725987793125602</v>
      </c>
      <c r="E15" s="115">
        <v>3339</v>
      </c>
      <c r="F15" s="114">
        <v>2512</v>
      </c>
      <c r="G15" s="114">
        <v>2543</v>
      </c>
      <c r="H15" s="114">
        <v>2078</v>
      </c>
      <c r="I15" s="140">
        <v>4160</v>
      </c>
      <c r="J15" s="115">
        <v>-821</v>
      </c>
      <c r="K15" s="116">
        <v>-19.735576923076923</v>
      </c>
    </row>
    <row r="16" spans="1:17" ht="15.95" customHeight="1" x14ac:dyDescent="0.2">
      <c r="A16" s="306" t="s">
        <v>232</v>
      </c>
      <c r="B16" s="307"/>
      <c r="C16" s="308"/>
      <c r="D16" s="113">
        <v>11.503372952136203</v>
      </c>
      <c r="E16" s="115">
        <v>3581</v>
      </c>
      <c r="F16" s="114">
        <v>2749</v>
      </c>
      <c r="G16" s="114">
        <v>2668</v>
      </c>
      <c r="H16" s="114">
        <v>2206</v>
      </c>
      <c r="I16" s="140">
        <v>4175</v>
      </c>
      <c r="J16" s="115">
        <v>-594</v>
      </c>
      <c r="K16" s="116">
        <v>-14.22754491017964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0.68743976871185353</v>
      </c>
      <c r="E18" s="115">
        <v>214</v>
      </c>
      <c r="F18" s="114">
        <v>908</v>
      </c>
      <c r="G18" s="114">
        <v>455</v>
      </c>
      <c r="H18" s="114">
        <v>256</v>
      </c>
      <c r="I18" s="140">
        <v>218</v>
      </c>
      <c r="J18" s="115">
        <v>-4</v>
      </c>
      <c r="K18" s="116">
        <v>-1.834862385321101</v>
      </c>
    </row>
    <row r="19" spans="1:11" ht="14.1" customHeight="1" x14ac:dyDescent="0.2">
      <c r="A19" s="306" t="s">
        <v>235</v>
      </c>
      <c r="B19" s="307" t="s">
        <v>236</v>
      </c>
      <c r="C19" s="308"/>
      <c r="D19" s="113">
        <v>0.62319306135560548</v>
      </c>
      <c r="E19" s="115">
        <v>194</v>
      </c>
      <c r="F19" s="114">
        <v>888</v>
      </c>
      <c r="G19" s="114">
        <v>440</v>
      </c>
      <c r="H19" s="114">
        <v>239</v>
      </c>
      <c r="I19" s="140">
        <v>164</v>
      </c>
      <c r="J19" s="115">
        <v>30</v>
      </c>
      <c r="K19" s="116">
        <v>18.292682926829269</v>
      </c>
    </row>
    <row r="20" spans="1:11" ht="14.1" customHeight="1" x14ac:dyDescent="0.2">
      <c r="A20" s="306">
        <v>12</v>
      </c>
      <c r="B20" s="307" t="s">
        <v>237</v>
      </c>
      <c r="C20" s="308"/>
      <c r="D20" s="113">
        <v>0.49791198201092196</v>
      </c>
      <c r="E20" s="115">
        <v>155</v>
      </c>
      <c r="F20" s="114">
        <v>354</v>
      </c>
      <c r="G20" s="114">
        <v>251</v>
      </c>
      <c r="H20" s="114">
        <v>163</v>
      </c>
      <c r="I20" s="140">
        <v>346</v>
      </c>
      <c r="J20" s="115">
        <v>-191</v>
      </c>
      <c r="K20" s="116">
        <v>-55.202312138728324</v>
      </c>
    </row>
    <row r="21" spans="1:11" ht="14.1" customHeight="1" x14ac:dyDescent="0.2">
      <c r="A21" s="306">
        <v>21</v>
      </c>
      <c r="B21" s="307" t="s">
        <v>238</v>
      </c>
      <c r="C21" s="308"/>
      <c r="D21" s="113">
        <v>0.15097976228718279</v>
      </c>
      <c r="E21" s="115">
        <v>47</v>
      </c>
      <c r="F21" s="114">
        <v>31</v>
      </c>
      <c r="G21" s="114">
        <v>37</v>
      </c>
      <c r="H21" s="114">
        <v>28</v>
      </c>
      <c r="I21" s="140">
        <v>46</v>
      </c>
      <c r="J21" s="115">
        <v>1</v>
      </c>
      <c r="K21" s="116">
        <v>2.1739130434782608</v>
      </c>
    </row>
    <row r="22" spans="1:11" ht="14.1" customHeight="1" x14ac:dyDescent="0.2">
      <c r="A22" s="306">
        <v>22</v>
      </c>
      <c r="B22" s="307" t="s">
        <v>239</v>
      </c>
      <c r="C22" s="308"/>
      <c r="D22" s="113">
        <v>1.4616125923546419</v>
      </c>
      <c r="E22" s="115">
        <v>455</v>
      </c>
      <c r="F22" s="114">
        <v>426</v>
      </c>
      <c r="G22" s="114">
        <v>516</v>
      </c>
      <c r="H22" s="114">
        <v>421</v>
      </c>
      <c r="I22" s="140">
        <v>413</v>
      </c>
      <c r="J22" s="115">
        <v>42</v>
      </c>
      <c r="K22" s="116">
        <v>10.169491525423728</v>
      </c>
    </row>
    <row r="23" spans="1:11" ht="14.1" customHeight="1" x14ac:dyDescent="0.2">
      <c r="A23" s="306">
        <v>23</v>
      </c>
      <c r="B23" s="307" t="s">
        <v>240</v>
      </c>
      <c r="C23" s="308"/>
      <c r="D23" s="113">
        <v>1.0118856408609058</v>
      </c>
      <c r="E23" s="115">
        <v>315</v>
      </c>
      <c r="F23" s="114">
        <v>341</v>
      </c>
      <c r="G23" s="114">
        <v>373</v>
      </c>
      <c r="H23" s="114">
        <v>274</v>
      </c>
      <c r="I23" s="140">
        <v>403</v>
      </c>
      <c r="J23" s="115">
        <v>-88</v>
      </c>
      <c r="K23" s="116">
        <v>-21.836228287841191</v>
      </c>
    </row>
    <row r="24" spans="1:11" ht="14.1" customHeight="1" x14ac:dyDescent="0.2">
      <c r="A24" s="306">
        <v>24</v>
      </c>
      <c r="B24" s="307" t="s">
        <v>241</v>
      </c>
      <c r="C24" s="308"/>
      <c r="D24" s="113">
        <v>2.4349502088017987</v>
      </c>
      <c r="E24" s="115">
        <v>758</v>
      </c>
      <c r="F24" s="114">
        <v>586</v>
      </c>
      <c r="G24" s="114">
        <v>674</v>
      </c>
      <c r="H24" s="114">
        <v>666</v>
      </c>
      <c r="I24" s="140">
        <v>761</v>
      </c>
      <c r="J24" s="115">
        <v>-3</v>
      </c>
      <c r="K24" s="116">
        <v>-0.39421813403416556</v>
      </c>
    </row>
    <row r="25" spans="1:11" ht="14.1" customHeight="1" x14ac:dyDescent="0.2">
      <c r="A25" s="306">
        <v>25</v>
      </c>
      <c r="B25" s="307" t="s">
        <v>242</v>
      </c>
      <c r="C25" s="308"/>
      <c r="D25" s="113">
        <v>6.7298425955669776</v>
      </c>
      <c r="E25" s="115">
        <v>2095</v>
      </c>
      <c r="F25" s="114">
        <v>1115</v>
      </c>
      <c r="G25" s="114">
        <v>1184</v>
      </c>
      <c r="H25" s="114">
        <v>1004</v>
      </c>
      <c r="I25" s="140">
        <v>1665</v>
      </c>
      <c r="J25" s="115">
        <v>430</v>
      </c>
      <c r="K25" s="116">
        <v>25.825825825825827</v>
      </c>
    </row>
    <row r="26" spans="1:11" ht="14.1" customHeight="1" x14ac:dyDescent="0.2">
      <c r="A26" s="306">
        <v>26</v>
      </c>
      <c r="B26" s="307" t="s">
        <v>243</v>
      </c>
      <c r="C26" s="308"/>
      <c r="D26" s="113">
        <v>3.9222614840989398</v>
      </c>
      <c r="E26" s="115">
        <v>1221</v>
      </c>
      <c r="F26" s="114">
        <v>813</v>
      </c>
      <c r="G26" s="114">
        <v>903</v>
      </c>
      <c r="H26" s="114">
        <v>688</v>
      </c>
      <c r="I26" s="140">
        <v>1137</v>
      </c>
      <c r="J26" s="115">
        <v>84</v>
      </c>
      <c r="K26" s="116">
        <v>7.3878627968337733</v>
      </c>
    </row>
    <row r="27" spans="1:11" ht="14.1" customHeight="1" x14ac:dyDescent="0.2">
      <c r="A27" s="306">
        <v>27</v>
      </c>
      <c r="B27" s="307" t="s">
        <v>244</v>
      </c>
      <c r="C27" s="308"/>
      <c r="D27" s="113">
        <v>2.9681978798586575</v>
      </c>
      <c r="E27" s="115">
        <v>924</v>
      </c>
      <c r="F27" s="114">
        <v>369</v>
      </c>
      <c r="G27" s="114">
        <v>392</v>
      </c>
      <c r="H27" s="114">
        <v>379</v>
      </c>
      <c r="I27" s="140">
        <v>1931</v>
      </c>
      <c r="J27" s="115">
        <v>-1007</v>
      </c>
      <c r="K27" s="116">
        <v>-52.149145520455725</v>
      </c>
    </row>
    <row r="28" spans="1:11" ht="14.1" customHeight="1" x14ac:dyDescent="0.2">
      <c r="A28" s="306">
        <v>28</v>
      </c>
      <c r="B28" s="307" t="s">
        <v>245</v>
      </c>
      <c r="C28" s="308"/>
      <c r="D28" s="113">
        <v>0.12528107934468358</v>
      </c>
      <c r="E28" s="115">
        <v>39</v>
      </c>
      <c r="F28" s="114">
        <v>37</v>
      </c>
      <c r="G28" s="114">
        <v>39</v>
      </c>
      <c r="H28" s="114">
        <v>35</v>
      </c>
      <c r="I28" s="140">
        <v>86</v>
      </c>
      <c r="J28" s="115">
        <v>-47</v>
      </c>
      <c r="K28" s="116">
        <v>-54.651162790697676</v>
      </c>
    </row>
    <row r="29" spans="1:11" ht="14.1" customHeight="1" x14ac:dyDescent="0.2">
      <c r="A29" s="306">
        <v>29</v>
      </c>
      <c r="B29" s="307" t="s">
        <v>246</v>
      </c>
      <c r="C29" s="308"/>
      <c r="D29" s="113">
        <v>3.6331513009958241</v>
      </c>
      <c r="E29" s="115">
        <v>1131</v>
      </c>
      <c r="F29" s="114">
        <v>1147</v>
      </c>
      <c r="G29" s="114">
        <v>1092</v>
      </c>
      <c r="H29" s="114">
        <v>1064</v>
      </c>
      <c r="I29" s="140">
        <v>1137</v>
      </c>
      <c r="J29" s="115">
        <v>-6</v>
      </c>
      <c r="K29" s="116">
        <v>-0.52770448548812665</v>
      </c>
    </row>
    <row r="30" spans="1:11" ht="14.1" customHeight="1" x14ac:dyDescent="0.2">
      <c r="A30" s="306" t="s">
        <v>247</v>
      </c>
      <c r="B30" s="307" t="s">
        <v>248</v>
      </c>
      <c r="C30" s="308"/>
      <c r="D30" s="113" t="s">
        <v>513</v>
      </c>
      <c r="E30" s="115" t="s">
        <v>513</v>
      </c>
      <c r="F30" s="114">
        <v>541</v>
      </c>
      <c r="G30" s="114" t="s">
        <v>513</v>
      </c>
      <c r="H30" s="114">
        <v>459</v>
      </c>
      <c r="I30" s="140">
        <v>501</v>
      </c>
      <c r="J30" s="115" t="s">
        <v>513</v>
      </c>
      <c r="K30" s="116" t="s">
        <v>513</v>
      </c>
    </row>
    <row r="31" spans="1:11" ht="14.1" customHeight="1" x14ac:dyDescent="0.2">
      <c r="A31" s="306" t="s">
        <v>249</v>
      </c>
      <c r="B31" s="307" t="s">
        <v>250</v>
      </c>
      <c r="C31" s="308"/>
      <c r="D31" s="113">
        <v>2.2004497269514935</v>
      </c>
      <c r="E31" s="115">
        <v>685</v>
      </c>
      <c r="F31" s="114">
        <v>603</v>
      </c>
      <c r="G31" s="114">
        <v>601</v>
      </c>
      <c r="H31" s="114">
        <v>600</v>
      </c>
      <c r="I31" s="140">
        <v>636</v>
      </c>
      <c r="J31" s="115">
        <v>49</v>
      </c>
      <c r="K31" s="116">
        <v>7.7044025157232703</v>
      </c>
    </row>
    <row r="32" spans="1:11" ht="14.1" customHeight="1" x14ac:dyDescent="0.2">
      <c r="A32" s="306">
        <v>31</v>
      </c>
      <c r="B32" s="307" t="s">
        <v>251</v>
      </c>
      <c r="C32" s="308"/>
      <c r="D32" s="113">
        <v>0.63283006745904269</v>
      </c>
      <c r="E32" s="115">
        <v>197</v>
      </c>
      <c r="F32" s="114">
        <v>126</v>
      </c>
      <c r="G32" s="114">
        <v>146</v>
      </c>
      <c r="H32" s="114">
        <v>144</v>
      </c>
      <c r="I32" s="140">
        <v>325</v>
      </c>
      <c r="J32" s="115">
        <v>-128</v>
      </c>
      <c r="K32" s="116">
        <v>-39.384615384615387</v>
      </c>
    </row>
    <row r="33" spans="1:11" ht="14.1" customHeight="1" x14ac:dyDescent="0.2">
      <c r="A33" s="306">
        <v>32</v>
      </c>
      <c r="B33" s="307" t="s">
        <v>252</v>
      </c>
      <c r="C33" s="308"/>
      <c r="D33" s="113">
        <v>1.2656601349180854</v>
      </c>
      <c r="E33" s="115">
        <v>394</v>
      </c>
      <c r="F33" s="114">
        <v>493</v>
      </c>
      <c r="G33" s="114">
        <v>481</v>
      </c>
      <c r="H33" s="114">
        <v>386</v>
      </c>
      <c r="I33" s="140">
        <v>585</v>
      </c>
      <c r="J33" s="115">
        <v>-191</v>
      </c>
      <c r="K33" s="116">
        <v>-32.649572649572647</v>
      </c>
    </row>
    <row r="34" spans="1:11" ht="14.1" customHeight="1" x14ac:dyDescent="0.2">
      <c r="A34" s="306">
        <v>33</v>
      </c>
      <c r="B34" s="307" t="s">
        <v>253</v>
      </c>
      <c r="C34" s="308"/>
      <c r="D34" s="113">
        <v>0.90909090909090906</v>
      </c>
      <c r="E34" s="115">
        <v>283</v>
      </c>
      <c r="F34" s="114">
        <v>348</v>
      </c>
      <c r="G34" s="114">
        <v>313</v>
      </c>
      <c r="H34" s="114">
        <v>233</v>
      </c>
      <c r="I34" s="140">
        <v>288</v>
      </c>
      <c r="J34" s="115">
        <v>-5</v>
      </c>
      <c r="K34" s="116">
        <v>-1.7361111111111112</v>
      </c>
    </row>
    <row r="35" spans="1:11" ht="14.1" customHeight="1" x14ac:dyDescent="0.2">
      <c r="A35" s="306">
        <v>34</v>
      </c>
      <c r="B35" s="307" t="s">
        <v>254</v>
      </c>
      <c r="C35" s="308"/>
      <c r="D35" s="113">
        <v>1.4616125923546419</v>
      </c>
      <c r="E35" s="115">
        <v>455</v>
      </c>
      <c r="F35" s="114">
        <v>375</v>
      </c>
      <c r="G35" s="114">
        <v>507</v>
      </c>
      <c r="H35" s="114">
        <v>391</v>
      </c>
      <c r="I35" s="140">
        <v>1097</v>
      </c>
      <c r="J35" s="115">
        <v>-642</v>
      </c>
      <c r="K35" s="116">
        <v>-58.523245214220601</v>
      </c>
    </row>
    <row r="36" spans="1:11" ht="14.1" customHeight="1" x14ac:dyDescent="0.2">
      <c r="A36" s="306">
        <v>41</v>
      </c>
      <c r="B36" s="307" t="s">
        <v>255</v>
      </c>
      <c r="C36" s="308"/>
      <c r="D36" s="113">
        <v>0.39832958560873755</v>
      </c>
      <c r="E36" s="115">
        <v>124</v>
      </c>
      <c r="F36" s="114">
        <v>85</v>
      </c>
      <c r="G36" s="114">
        <v>90</v>
      </c>
      <c r="H36" s="114">
        <v>68</v>
      </c>
      <c r="I36" s="140">
        <v>148</v>
      </c>
      <c r="J36" s="115">
        <v>-24</v>
      </c>
      <c r="K36" s="116">
        <v>-16.216216216216218</v>
      </c>
    </row>
    <row r="37" spans="1:11" ht="14.1" customHeight="1" x14ac:dyDescent="0.2">
      <c r="A37" s="306">
        <v>42</v>
      </c>
      <c r="B37" s="307" t="s">
        <v>256</v>
      </c>
      <c r="C37" s="308"/>
      <c r="D37" s="113">
        <v>8.3520719563122389E-2</v>
      </c>
      <c r="E37" s="115">
        <v>26</v>
      </c>
      <c r="F37" s="114">
        <v>24</v>
      </c>
      <c r="G37" s="114">
        <v>100</v>
      </c>
      <c r="H37" s="114" t="s">
        <v>513</v>
      </c>
      <c r="I37" s="140" t="s">
        <v>513</v>
      </c>
      <c r="J37" s="115" t="s">
        <v>513</v>
      </c>
      <c r="K37" s="116" t="s">
        <v>513</v>
      </c>
    </row>
    <row r="38" spans="1:11" ht="14.1" customHeight="1" x14ac:dyDescent="0.2">
      <c r="A38" s="306">
        <v>43</v>
      </c>
      <c r="B38" s="307" t="s">
        <v>257</v>
      </c>
      <c r="C38" s="308"/>
      <c r="D38" s="113">
        <v>3.5271442338580146</v>
      </c>
      <c r="E38" s="115">
        <v>1098</v>
      </c>
      <c r="F38" s="114">
        <v>817</v>
      </c>
      <c r="G38" s="114">
        <v>899</v>
      </c>
      <c r="H38" s="114">
        <v>661</v>
      </c>
      <c r="I38" s="140">
        <v>1072</v>
      </c>
      <c r="J38" s="115">
        <v>26</v>
      </c>
      <c r="K38" s="116">
        <v>2.4253731343283582</v>
      </c>
    </row>
    <row r="39" spans="1:11" ht="14.1" customHeight="1" x14ac:dyDescent="0.2">
      <c r="A39" s="306">
        <v>51</v>
      </c>
      <c r="B39" s="307" t="s">
        <v>258</v>
      </c>
      <c r="C39" s="308"/>
      <c r="D39" s="113">
        <v>11.207838098297461</v>
      </c>
      <c r="E39" s="115">
        <v>3489</v>
      </c>
      <c r="F39" s="114">
        <v>3010</v>
      </c>
      <c r="G39" s="114">
        <v>3163</v>
      </c>
      <c r="H39" s="114">
        <v>2556</v>
      </c>
      <c r="I39" s="140">
        <v>3243</v>
      </c>
      <c r="J39" s="115">
        <v>246</v>
      </c>
      <c r="K39" s="116">
        <v>7.5855689176688248</v>
      </c>
    </row>
    <row r="40" spans="1:11" ht="14.1" customHeight="1" x14ac:dyDescent="0.2">
      <c r="A40" s="306" t="s">
        <v>259</v>
      </c>
      <c r="B40" s="307" t="s">
        <v>260</v>
      </c>
      <c r="C40" s="308"/>
      <c r="D40" s="113">
        <v>9.2997108898168968</v>
      </c>
      <c r="E40" s="115">
        <v>2895</v>
      </c>
      <c r="F40" s="114">
        <v>2691</v>
      </c>
      <c r="G40" s="114">
        <v>2800</v>
      </c>
      <c r="H40" s="114">
        <v>2337</v>
      </c>
      <c r="I40" s="140">
        <v>2830</v>
      </c>
      <c r="J40" s="115">
        <v>65</v>
      </c>
      <c r="K40" s="116">
        <v>2.2968197879858656</v>
      </c>
    </row>
    <row r="41" spans="1:11" ht="14.1" customHeight="1" x14ac:dyDescent="0.2">
      <c r="A41" s="306"/>
      <c r="B41" s="307" t="s">
        <v>261</v>
      </c>
      <c r="C41" s="308"/>
      <c r="D41" s="113">
        <v>7.9665917121747514</v>
      </c>
      <c r="E41" s="115">
        <v>2480</v>
      </c>
      <c r="F41" s="114">
        <v>2342</v>
      </c>
      <c r="G41" s="114">
        <v>2199</v>
      </c>
      <c r="H41" s="114">
        <v>2110</v>
      </c>
      <c r="I41" s="140">
        <v>2513</v>
      </c>
      <c r="J41" s="115">
        <v>-33</v>
      </c>
      <c r="K41" s="116">
        <v>-1.3131715081575805</v>
      </c>
    </row>
    <row r="42" spans="1:11" ht="14.1" customHeight="1" x14ac:dyDescent="0.2">
      <c r="A42" s="306">
        <v>52</v>
      </c>
      <c r="B42" s="307" t="s">
        <v>262</v>
      </c>
      <c r="C42" s="308"/>
      <c r="D42" s="113">
        <v>4.9759074847414073</v>
      </c>
      <c r="E42" s="115">
        <v>1549</v>
      </c>
      <c r="F42" s="114">
        <v>1534</v>
      </c>
      <c r="G42" s="114">
        <v>1460</v>
      </c>
      <c r="H42" s="114">
        <v>1204</v>
      </c>
      <c r="I42" s="140">
        <v>1621</v>
      </c>
      <c r="J42" s="115">
        <v>-72</v>
      </c>
      <c r="K42" s="116">
        <v>-4.4417026526835288</v>
      </c>
    </row>
    <row r="43" spans="1:11" ht="14.1" customHeight="1" x14ac:dyDescent="0.2">
      <c r="A43" s="306" t="s">
        <v>263</v>
      </c>
      <c r="B43" s="307" t="s">
        <v>264</v>
      </c>
      <c r="C43" s="308"/>
      <c r="D43" s="113">
        <v>4.0057822036620623</v>
      </c>
      <c r="E43" s="115">
        <v>1247</v>
      </c>
      <c r="F43" s="114">
        <v>1301</v>
      </c>
      <c r="G43" s="114">
        <v>1223</v>
      </c>
      <c r="H43" s="114">
        <v>1014</v>
      </c>
      <c r="I43" s="140">
        <v>1377</v>
      </c>
      <c r="J43" s="115">
        <v>-130</v>
      </c>
      <c r="K43" s="116">
        <v>-9.4408133623819896</v>
      </c>
    </row>
    <row r="44" spans="1:11" ht="14.1" customHeight="1" x14ac:dyDescent="0.2">
      <c r="A44" s="306">
        <v>53</v>
      </c>
      <c r="B44" s="307" t="s">
        <v>265</v>
      </c>
      <c r="C44" s="308"/>
      <c r="D44" s="113">
        <v>1.6125923546418246</v>
      </c>
      <c r="E44" s="115">
        <v>502</v>
      </c>
      <c r="F44" s="114">
        <v>465</v>
      </c>
      <c r="G44" s="114">
        <v>440</v>
      </c>
      <c r="H44" s="114">
        <v>402</v>
      </c>
      <c r="I44" s="140">
        <v>465</v>
      </c>
      <c r="J44" s="115">
        <v>37</v>
      </c>
      <c r="K44" s="116">
        <v>7.956989247311828</v>
      </c>
    </row>
    <row r="45" spans="1:11" ht="14.1" customHeight="1" x14ac:dyDescent="0.2">
      <c r="A45" s="306" t="s">
        <v>266</v>
      </c>
      <c r="B45" s="307" t="s">
        <v>267</v>
      </c>
      <c r="C45" s="308"/>
      <c r="D45" s="113">
        <v>1.5387086411821393</v>
      </c>
      <c r="E45" s="115">
        <v>479</v>
      </c>
      <c r="F45" s="114">
        <v>450</v>
      </c>
      <c r="G45" s="114">
        <v>423</v>
      </c>
      <c r="H45" s="114">
        <v>384</v>
      </c>
      <c r="I45" s="140">
        <v>454</v>
      </c>
      <c r="J45" s="115">
        <v>25</v>
      </c>
      <c r="K45" s="116">
        <v>5.5066079295154182</v>
      </c>
    </row>
    <row r="46" spans="1:11" ht="14.1" customHeight="1" x14ac:dyDescent="0.2">
      <c r="A46" s="306">
        <v>54</v>
      </c>
      <c r="B46" s="307" t="s">
        <v>268</v>
      </c>
      <c r="C46" s="308"/>
      <c r="D46" s="113">
        <v>4.5775778991326694</v>
      </c>
      <c r="E46" s="115">
        <v>1425</v>
      </c>
      <c r="F46" s="114">
        <v>1458</v>
      </c>
      <c r="G46" s="114">
        <v>1446</v>
      </c>
      <c r="H46" s="114">
        <v>1442</v>
      </c>
      <c r="I46" s="140">
        <v>1479</v>
      </c>
      <c r="J46" s="115">
        <v>-54</v>
      </c>
      <c r="K46" s="116">
        <v>-3.6511156186612577</v>
      </c>
    </row>
    <row r="47" spans="1:11" ht="14.1" customHeight="1" x14ac:dyDescent="0.2">
      <c r="A47" s="306">
        <v>61</v>
      </c>
      <c r="B47" s="307" t="s">
        <v>269</v>
      </c>
      <c r="C47" s="308"/>
      <c r="D47" s="113">
        <v>3.0838419530999035</v>
      </c>
      <c r="E47" s="115">
        <v>960</v>
      </c>
      <c r="F47" s="114">
        <v>595</v>
      </c>
      <c r="G47" s="114">
        <v>698</v>
      </c>
      <c r="H47" s="114">
        <v>532</v>
      </c>
      <c r="I47" s="140">
        <v>947</v>
      </c>
      <c r="J47" s="115">
        <v>13</v>
      </c>
      <c r="K47" s="116">
        <v>1.3727560718057021</v>
      </c>
    </row>
    <row r="48" spans="1:11" ht="14.1" customHeight="1" x14ac:dyDescent="0.2">
      <c r="A48" s="306">
        <v>62</v>
      </c>
      <c r="B48" s="307" t="s">
        <v>270</v>
      </c>
      <c r="C48" s="308"/>
      <c r="D48" s="113">
        <v>5.8785737230966912</v>
      </c>
      <c r="E48" s="115">
        <v>1830</v>
      </c>
      <c r="F48" s="114">
        <v>1802</v>
      </c>
      <c r="G48" s="114">
        <v>2064</v>
      </c>
      <c r="H48" s="114">
        <v>1436</v>
      </c>
      <c r="I48" s="140">
        <v>1839</v>
      </c>
      <c r="J48" s="115">
        <v>-9</v>
      </c>
      <c r="K48" s="116">
        <v>-0.48939641109298532</v>
      </c>
    </row>
    <row r="49" spans="1:11" ht="14.1" customHeight="1" x14ac:dyDescent="0.2">
      <c r="A49" s="306">
        <v>63</v>
      </c>
      <c r="B49" s="307" t="s">
        <v>271</v>
      </c>
      <c r="C49" s="308"/>
      <c r="D49" s="113">
        <v>5.4031480886604566</v>
      </c>
      <c r="E49" s="115">
        <v>1682</v>
      </c>
      <c r="F49" s="114">
        <v>1585</v>
      </c>
      <c r="G49" s="114">
        <v>1886</v>
      </c>
      <c r="H49" s="114">
        <v>1438</v>
      </c>
      <c r="I49" s="140">
        <v>1748</v>
      </c>
      <c r="J49" s="115">
        <v>-66</v>
      </c>
      <c r="K49" s="116">
        <v>-3.7757437070938216</v>
      </c>
    </row>
    <row r="50" spans="1:11" ht="14.1" customHeight="1" x14ac:dyDescent="0.2">
      <c r="A50" s="306" t="s">
        <v>272</v>
      </c>
      <c r="B50" s="307" t="s">
        <v>273</v>
      </c>
      <c r="C50" s="308"/>
      <c r="D50" s="113">
        <v>1.7121747510440091</v>
      </c>
      <c r="E50" s="115">
        <v>533</v>
      </c>
      <c r="F50" s="114">
        <v>497</v>
      </c>
      <c r="G50" s="114">
        <v>509</v>
      </c>
      <c r="H50" s="114">
        <v>464</v>
      </c>
      <c r="I50" s="140">
        <v>432</v>
      </c>
      <c r="J50" s="115">
        <v>101</v>
      </c>
      <c r="K50" s="116">
        <v>23.37962962962963</v>
      </c>
    </row>
    <row r="51" spans="1:11" ht="14.1" customHeight="1" x14ac:dyDescent="0.2">
      <c r="A51" s="306" t="s">
        <v>274</v>
      </c>
      <c r="B51" s="307" t="s">
        <v>275</v>
      </c>
      <c r="C51" s="308"/>
      <c r="D51" s="113">
        <v>3.2026983617089626</v>
      </c>
      <c r="E51" s="115">
        <v>997</v>
      </c>
      <c r="F51" s="114">
        <v>962</v>
      </c>
      <c r="G51" s="114">
        <v>1068</v>
      </c>
      <c r="H51" s="114">
        <v>872</v>
      </c>
      <c r="I51" s="140">
        <v>873</v>
      </c>
      <c r="J51" s="115">
        <v>124</v>
      </c>
      <c r="K51" s="116">
        <v>14.20389461626575</v>
      </c>
    </row>
    <row r="52" spans="1:11" ht="14.1" customHeight="1" x14ac:dyDescent="0.2">
      <c r="A52" s="306">
        <v>71</v>
      </c>
      <c r="B52" s="307" t="s">
        <v>276</v>
      </c>
      <c r="C52" s="308"/>
      <c r="D52" s="113">
        <v>12.238997751365243</v>
      </c>
      <c r="E52" s="115">
        <v>3810</v>
      </c>
      <c r="F52" s="114">
        <v>2990</v>
      </c>
      <c r="G52" s="114">
        <v>3070</v>
      </c>
      <c r="H52" s="114">
        <v>2503</v>
      </c>
      <c r="I52" s="140">
        <v>3948</v>
      </c>
      <c r="J52" s="115">
        <v>-138</v>
      </c>
      <c r="K52" s="116">
        <v>-3.4954407294832825</v>
      </c>
    </row>
    <row r="53" spans="1:11" ht="14.1" customHeight="1" x14ac:dyDescent="0.2">
      <c r="A53" s="306" t="s">
        <v>277</v>
      </c>
      <c r="B53" s="307" t="s">
        <v>278</v>
      </c>
      <c r="C53" s="308"/>
      <c r="D53" s="113">
        <v>4.4715708319948604</v>
      </c>
      <c r="E53" s="115">
        <v>1392</v>
      </c>
      <c r="F53" s="114">
        <v>936</v>
      </c>
      <c r="G53" s="114">
        <v>953</v>
      </c>
      <c r="H53" s="114">
        <v>795</v>
      </c>
      <c r="I53" s="140">
        <v>1351</v>
      </c>
      <c r="J53" s="115">
        <v>41</v>
      </c>
      <c r="K53" s="116">
        <v>3.0347890451517396</v>
      </c>
    </row>
    <row r="54" spans="1:11" ht="14.1" customHeight="1" x14ac:dyDescent="0.2">
      <c r="A54" s="306" t="s">
        <v>279</v>
      </c>
      <c r="B54" s="307" t="s">
        <v>280</v>
      </c>
      <c r="C54" s="308"/>
      <c r="D54" s="113">
        <v>6.5306778027626082</v>
      </c>
      <c r="E54" s="115">
        <v>2033</v>
      </c>
      <c r="F54" s="114">
        <v>1745</v>
      </c>
      <c r="G54" s="114">
        <v>1788</v>
      </c>
      <c r="H54" s="114">
        <v>1416</v>
      </c>
      <c r="I54" s="140">
        <v>2180</v>
      </c>
      <c r="J54" s="115">
        <v>-147</v>
      </c>
      <c r="K54" s="116">
        <v>-6.7431192660550456</v>
      </c>
    </row>
    <row r="55" spans="1:11" ht="14.1" customHeight="1" x14ac:dyDescent="0.2">
      <c r="A55" s="306">
        <v>72</v>
      </c>
      <c r="B55" s="307" t="s">
        <v>281</v>
      </c>
      <c r="C55" s="308"/>
      <c r="D55" s="113">
        <v>2.9649855444908448</v>
      </c>
      <c r="E55" s="115">
        <v>923</v>
      </c>
      <c r="F55" s="114">
        <v>992</v>
      </c>
      <c r="G55" s="114">
        <v>891</v>
      </c>
      <c r="H55" s="114">
        <v>680</v>
      </c>
      <c r="I55" s="140">
        <v>1394</v>
      </c>
      <c r="J55" s="115">
        <v>-471</v>
      </c>
      <c r="K55" s="116">
        <v>-33.787661406025826</v>
      </c>
    </row>
    <row r="56" spans="1:11" ht="14.1" customHeight="1" x14ac:dyDescent="0.2">
      <c r="A56" s="306" t="s">
        <v>282</v>
      </c>
      <c r="B56" s="307" t="s">
        <v>283</v>
      </c>
      <c r="C56" s="308"/>
      <c r="D56" s="113">
        <v>1.5258592997108897</v>
      </c>
      <c r="E56" s="115">
        <v>475</v>
      </c>
      <c r="F56" s="114">
        <v>328</v>
      </c>
      <c r="G56" s="114">
        <v>498</v>
      </c>
      <c r="H56" s="114">
        <v>295</v>
      </c>
      <c r="I56" s="140">
        <v>917</v>
      </c>
      <c r="J56" s="115">
        <v>-442</v>
      </c>
      <c r="K56" s="116">
        <v>-48.200654307524538</v>
      </c>
    </row>
    <row r="57" spans="1:11" ht="14.1" customHeight="1" x14ac:dyDescent="0.2">
      <c r="A57" s="306" t="s">
        <v>284</v>
      </c>
      <c r="B57" s="307" t="s">
        <v>285</v>
      </c>
      <c r="C57" s="308"/>
      <c r="D57" s="113">
        <v>1.0536460006424671</v>
      </c>
      <c r="E57" s="115">
        <v>328</v>
      </c>
      <c r="F57" s="114">
        <v>462</v>
      </c>
      <c r="G57" s="114">
        <v>245</v>
      </c>
      <c r="H57" s="114">
        <v>265</v>
      </c>
      <c r="I57" s="140">
        <v>363</v>
      </c>
      <c r="J57" s="115">
        <v>-35</v>
      </c>
      <c r="K57" s="116">
        <v>-9.6418732782369148</v>
      </c>
    </row>
    <row r="58" spans="1:11" ht="14.1" customHeight="1" x14ac:dyDescent="0.2">
      <c r="A58" s="306">
        <v>73</v>
      </c>
      <c r="B58" s="307" t="s">
        <v>286</v>
      </c>
      <c r="C58" s="308"/>
      <c r="D58" s="113">
        <v>1.2817218117571474</v>
      </c>
      <c r="E58" s="115">
        <v>399</v>
      </c>
      <c r="F58" s="114">
        <v>557</v>
      </c>
      <c r="G58" s="114">
        <v>448</v>
      </c>
      <c r="H58" s="114">
        <v>488</v>
      </c>
      <c r="I58" s="140">
        <v>558</v>
      </c>
      <c r="J58" s="115">
        <v>-159</v>
      </c>
      <c r="K58" s="116">
        <v>-28.49462365591398</v>
      </c>
    </row>
    <row r="59" spans="1:11" ht="14.1" customHeight="1" x14ac:dyDescent="0.2">
      <c r="A59" s="306" t="s">
        <v>287</v>
      </c>
      <c r="B59" s="307" t="s">
        <v>288</v>
      </c>
      <c r="C59" s="308"/>
      <c r="D59" s="113">
        <v>0.67780276260841632</v>
      </c>
      <c r="E59" s="115">
        <v>211</v>
      </c>
      <c r="F59" s="114">
        <v>161</v>
      </c>
      <c r="G59" s="114">
        <v>240</v>
      </c>
      <c r="H59" s="114">
        <v>176</v>
      </c>
      <c r="I59" s="140">
        <v>360</v>
      </c>
      <c r="J59" s="115">
        <v>-149</v>
      </c>
      <c r="K59" s="116">
        <v>-41.388888888888886</v>
      </c>
    </row>
    <row r="60" spans="1:11" ht="14.1" customHeight="1" x14ac:dyDescent="0.2">
      <c r="A60" s="306">
        <v>81</v>
      </c>
      <c r="B60" s="307" t="s">
        <v>289</v>
      </c>
      <c r="C60" s="308"/>
      <c r="D60" s="113">
        <v>4.7189206553164151</v>
      </c>
      <c r="E60" s="115">
        <v>1469</v>
      </c>
      <c r="F60" s="114">
        <v>1314</v>
      </c>
      <c r="G60" s="114">
        <v>1547</v>
      </c>
      <c r="H60" s="114">
        <v>1085</v>
      </c>
      <c r="I60" s="140">
        <v>1374</v>
      </c>
      <c r="J60" s="115">
        <v>95</v>
      </c>
      <c r="K60" s="116">
        <v>6.9141193595342063</v>
      </c>
    </row>
    <row r="61" spans="1:11" ht="14.1" customHeight="1" x14ac:dyDescent="0.2">
      <c r="A61" s="306" t="s">
        <v>290</v>
      </c>
      <c r="B61" s="307" t="s">
        <v>291</v>
      </c>
      <c r="C61" s="308"/>
      <c r="D61" s="113">
        <v>1.7378734339865083</v>
      </c>
      <c r="E61" s="115">
        <v>541</v>
      </c>
      <c r="F61" s="114">
        <v>417</v>
      </c>
      <c r="G61" s="114">
        <v>625</v>
      </c>
      <c r="H61" s="114">
        <v>347</v>
      </c>
      <c r="I61" s="140">
        <v>512</v>
      </c>
      <c r="J61" s="115">
        <v>29</v>
      </c>
      <c r="K61" s="116">
        <v>5.6640625</v>
      </c>
    </row>
    <row r="62" spans="1:11" ht="14.1" customHeight="1" x14ac:dyDescent="0.2">
      <c r="A62" s="306" t="s">
        <v>292</v>
      </c>
      <c r="B62" s="307" t="s">
        <v>293</v>
      </c>
      <c r="C62" s="308"/>
      <c r="D62" s="113">
        <v>1.358817860584645</v>
      </c>
      <c r="E62" s="115">
        <v>423</v>
      </c>
      <c r="F62" s="114">
        <v>535</v>
      </c>
      <c r="G62" s="114">
        <v>523</v>
      </c>
      <c r="H62" s="114">
        <v>427</v>
      </c>
      <c r="I62" s="140">
        <v>435</v>
      </c>
      <c r="J62" s="115">
        <v>-12</v>
      </c>
      <c r="K62" s="116">
        <v>-2.7586206896551726</v>
      </c>
    </row>
    <row r="63" spans="1:11" ht="14.1" customHeight="1" x14ac:dyDescent="0.2">
      <c r="A63" s="306"/>
      <c r="B63" s="307" t="s">
        <v>294</v>
      </c>
      <c r="C63" s="308"/>
      <c r="D63" s="113">
        <v>1.1532283970446515</v>
      </c>
      <c r="E63" s="115">
        <v>359</v>
      </c>
      <c r="F63" s="114">
        <v>472</v>
      </c>
      <c r="G63" s="114">
        <v>463</v>
      </c>
      <c r="H63" s="114">
        <v>395</v>
      </c>
      <c r="I63" s="140">
        <v>379</v>
      </c>
      <c r="J63" s="115">
        <v>-20</v>
      </c>
      <c r="K63" s="116">
        <v>-5.2770448548812663</v>
      </c>
    </row>
    <row r="64" spans="1:11" ht="14.1" customHeight="1" x14ac:dyDescent="0.2">
      <c r="A64" s="306" t="s">
        <v>295</v>
      </c>
      <c r="B64" s="307" t="s">
        <v>296</v>
      </c>
      <c r="C64" s="308"/>
      <c r="D64" s="113">
        <v>0.60713138451654358</v>
      </c>
      <c r="E64" s="115">
        <v>189</v>
      </c>
      <c r="F64" s="114">
        <v>126</v>
      </c>
      <c r="G64" s="114">
        <v>131</v>
      </c>
      <c r="H64" s="114">
        <v>121</v>
      </c>
      <c r="I64" s="140">
        <v>150</v>
      </c>
      <c r="J64" s="115">
        <v>39</v>
      </c>
      <c r="K64" s="116">
        <v>26</v>
      </c>
    </row>
    <row r="65" spans="1:11" ht="14.1" customHeight="1" x14ac:dyDescent="0.2">
      <c r="A65" s="306" t="s">
        <v>297</v>
      </c>
      <c r="B65" s="307" t="s">
        <v>298</v>
      </c>
      <c r="C65" s="308"/>
      <c r="D65" s="113">
        <v>0.37584323803405073</v>
      </c>
      <c r="E65" s="115">
        <v>117</v>
      </c>
      <c r="F65" s="114">
        <v>86</v>
      </c>
      <c r="G65" s="114">
        <v>92</v>
      </c>
      <c r="H65" s="114">
        <v>66</v>
      </c>
      <c r="I65" s="140">
        <v>116</v>
      </c>
      <c r="J65" s="115">
        <v>1</v>
      </c>
      <c r="K65" s="116">
        <v>0.86206896551724133</v>
      </c>
    </row>
    <row r="66" spans="1:11" ht="14.1" customHeight="1" x14ac:dyDescent="0.2">
      <c r="A66" s="306">
        <v>82</v>
      </c>
      <c r="B66" s="307" t="s">
        <v>299</v>
      </c>
      <c r="C66" s="308"/>
      <c r="D66" s="113">
        <v>2.0044972695149372</v>
      </c>
      <c r="E66" s="115">
        <v>624</v>
      </c>
      <c r="F66" s="114">
        <v>527</v>
      </c>
      <c r="G66" s="114">
        <v>772</v>
      </c>
      <c r="H66" s="114">
        <v>522</v>
      </c>
      <c r="I66" s="140">
        <v>986</v>
      </c>
      <c r="J66" s="115">
        <v>-362</v>
      </c>
      <c r="K66" s="116">
        <v>-36.713995943204871</v>
      </c>
    </row>
    <row r="67" spans="1:11" ht="14.1" customHeight="1" x14ac:dyDescent="0.2">
      <c r="A67" s="306" t="s">
        <v>300</v>
      </c>
      <c r="B67" s="307" t="s">
        <v>301</v>
      </c>
      <c r="C67" s="308"/>
      <c r="D67" s="113">
        <v>1.0279473176999678</v>
      </c>
      <c r="E67" s="115">
        <v>320</v>
      </c>
      <c r="F67" s="114">
        <v>295</v>
      </c>
      <c r="G67" s="114">
        <v>474</v>
      </c>
      <c r="H67" s="114">
        <v>323</v>
      </c>
      <c r="I67" s="140">
        <v>727</v>
      </c>
      <c r="J67" s="115">
        <v>-407</v>
      </c>
      <c r="K67" s="116">
        <v>-55.983493810178814</v>
      </c>
    </row>
    <row r="68" spans="1:11" ht="14.1" customHeight="1" x14ac:dyDescent="0.2">
      <c r="A68" s="306" t="s">
        <v>302</v>
      </c>
      <c r="B68" s="307" t="s">
        <v>303</v>
      </c>
      <c r="C68" s="308"/>
      <c r="D68" s="113">
        <v>0.68743976871185353</v>
      </c>
      <c r="E68" s="115">
        <v>214</v>
      </c>
      <c r="F68" s="114">
        <v>150</v>
      </c>
      <c r="G68" s="114">
        <v>203</v>
      </c>
      <c r="H68" s="114">
        <v>130</v>
      </c>
      <c r="I68" s="140">
        <v>179</v>
      </c>
      <c r="J68" s="115">
        <v>35</v>
      </c>
      <c r="K68" s="116">
        <v>19.553072625698324</v>
      </c>
    </row>
    <row r="69" spans="1:11" ht="14.1" customHeight="1" x14ac:dyDescent="0.2">
      <c r="A69" s="306">
        <v>83</v>
      </c>
      <c r="B69" s="307" t="s">
        <v>304</v>
      </c>
      <c r="C69" s="308"/>
      <c r="D69" s="113">
        <v>2.1008673305493093</v>
      </c>
      <c r="E69" s="115">
        <v>654</v>
      </c>
      <c r="F69" s="114">
        <v>546</v>
      </c>
      <c r="G69" s="114">
        <v>1407</v>
      </c>
      <c r="H69" s="114">
        <v>528</v>
      </c>
      <c r="I69" s="140">
        <v>1042</v>
      </c>
      <c r="J69" s="115">
        <v>-388</v>
      </c>
      <c r="K69" s="116">
        <v>-37.236084452975049</v>
      </c>
    </row>
    <row r="70" spans="1:11" ht="14.1" customHeight="1" x14ac:dyDescent="0.2">
      <c r="A70" s="306" t="s">
        <v>305</v>
      </c>
      <c r="B70" s="307" t="s">
        <v>306</v>
      </c>
      <c r="C70" s="308"/>
      <c r="D70" s="113">
        <v>1.8021201413427561</v>
      </c>
      <c r="E70" s="115">
        <v>561</v>
      </c>
      <c r="F70" s="114">
        <v>471</v>
      </c>
      <c r="G70" s="114">
        <v>1233</v>
      </c>
      <c r="H70" s="114">
        <v>412</v>
      </c>
      <c r="I70" s="140">
        <v>907</v>
      </c>
      <c r="J70" s="115">
        <v>-346</v>
      </c>
      <c r="K70" s="116">
        <v>-38.147739801543551</v>
      </c>
    </row>
    <row r="71" spans="1:11" ht="14.1" customHeight="1" x14ac:dyDescent="0.2">
      <c r="A71" s="306"/>
      <c r="B71" s="307" t="s">
        <v>307</v>
      </c>
      <c r="C71" s="308"/>
      <c r="D71" s="113">
        <v>1.0857693543205911</v>
      </c>
      <c r="E71" s="115">
        <v>338</v>
      </c>
      <c r="F71" s="114">
        <v>272</v>
      </c>
      <c r="G71" s="114">
        <v>837</v>
      </c>
      <c r="H71" s="114">
        <v>241</v>
      </c>
      <c r="I71" s="140">
        <v>342</v>
      </c>
      <c r="J71" s="115">
        <v>-4</v>
      </c>
      <c r="K71" s="116">
        <v>-1.1695906432748537</v>
      </c>
    </row>
    <row r="72" spans="1:11" ht="14.1" customHeight="1" x14ac:dyDescent="0.2">
      <c r="A72" s="306">
        <v>84</v>
      </c>
      <c r="B72" s="307" t="s">
        <v>308</v>
      </c>
      <c r="C72" s="308"/>
      <c r="D72" s="113">
        <v>1.4005782203662063</v>
      </c>
      <c r="E72" s="115">
        <v>436</v>
      </c>
      <c r="F72" s="114">
        <v>283</v>
      </c>
      <c r="G72" s="114">
        <v>706</v>
      </c>
      <c r="H72" s="114">
        <v>239</v>
      </c>
      <c r="I72" s="140">
        <v>450</v>
      </c>
      <c r="J72" s="115">
        <v>-14</v>
      </c>
      <c r="K72" s="116">
        <v>-3.1111111111111112</v>
      </c>
    </row>
    <row r="73" spans="1:11" ht="14.1" customHeight="1" x14ac:dyDescent="0.2">
      <c r="A73" s="306" t="s">
        <v>309</v>
      </c>
      <c r="B73" s="307" t="s">
        <v>310</v>
      </c>
      <c r="C73" s="308"/>
      <c r="D73" s="113">
        <v>0.15740443302280757</v>
      </c>
      <c r="E73" s="115">
        <v>49</v>
      </c>
      <c r="F73" s="114">
        <v>21</v>
      </c>
      <c r="G73" s="114">
        <v>318</v>
      </c>
      <c r="H73" s="114">
        <v>22</v>
      </c>
      <c r="I73" s="140">
        <v>62</v>
      </c>
      <c r="J73" s="115">
        <v>-13</v>
      </c>
      <c r="K73" s="116">
        <v>-20.967741935483872</v>
      </c>
    </row>
    <row r="74" spans="1:11" ht="14.1" customHeight="1" x14ac:dyDescent="0.2">
      <c r="A74" s="306" t="s">
        <v>311</v>
      </c>
      <c r="B74" s="307" t="s">
        <v>312</v>
      </c>
      <c r="C74" s="308"/>
      <c r="D74" s="113">
        <v>0.10600706713780919</v>
      </c>
      <c r="E74" s="115">
        <v>33</v>
      </c>
      <c r="F74" s="114">
        <v>39</v>
      </c>
      <c r="G74" s="114">
        <v>119</v>
      </c>
      <c r="H74" s="114">
        <v>28</v>
      </c>
      <c r="I74" s="140">
        <v>66</v>
      </c>
      <c r="J74" s="115">
        <v>-33</v>
      </c>
      <c r="K74" s="116">
        <v>-50</v>
      </c>
    </row>
    <row r="75" spans="1:11" ht="14.1" customHeight="1" x14ac:dyDescent="0.2">
      <c r="A75" s="306" t="s">
        <v>313</v>
      </c>
      <c r="B75" s="307" t="s">
        <v>314</v>
      </c>
      <c r="C75" s="308"/>
      <c r="D75" s="113">
        <v>0.41760359781561196</v>
      </c>
      <c r="E75" s="115">
        <v>130</v>
      </c>
      <c r="F75" s="114">
        <v>123</v>
      </c>
      <c r="G75" s="114">
        <v>120</v>
      </c>
      <c r="H75" s="114">
        <v>88</v>
      </c>
      <c r="I75" s="140">
        <v>128</v>
      </c>
      <c r="J75" s="115">
        <v>2</v>
      </c>
      <c r="K75" s="116">
        <v>1.5625</v>
      </c>
    </row>
    <row r="76" spans="1:11" ht="14.1" customHeight="1" x14ac:dyDescent="0.2">
      <c r="A76" s="306">
        <v>91</v>
      </c>
      <c r="B76" s="307" t="s">
        <v>315</v>
      </c>
      <c r="C76" s="308"/>
      <c r="D76" s="113">
        <v>0.49791198201092196</v>
      </c>
      <c r="E76" s="115">
        <v>155</v>
      </c>
      <c r="F76" s="114">
        <v>174</v>
      </c>
      <c r="G76" s="114">
        <v>170</v>
      </c>
      <c r="H76" s="114">
        <v>155</v>
      </c>
      <c r="I76" s="140">
        <v>201</v>
      </c>
      <c r="J76" s="115">
        <v>-46</v>
      </c>
      <c r="K76" s="116">
        <v>-22.885572139303484</v>
      </c>
    </row>
    <row r="77" spans="1:11" ht="14.1" customHeight="1" x14ac:dyDescent="0.2">
      <c r="A77" s="306">
        <v>92</v>
      </c>
      <c r="B77" s="307" t="s">
        <v>316</v>
      </c>
      <c r="C77" s="308"/>
      <c r="D77" s="113">
        <v>3.1159653067780275</v>
      </c>
      <c r="E77" s="115">
        <v>970</v>
      </c>
      <c r="F77" s="114">
        <v>836</v>
      </c>
      <c r="G77" s="114">
        <v>850</v>
      </c>
      <c r="H77" s="114">
        <v>697</v>
      </c>
      <c r="I77" s="140">
        <v>1422</v>
      </c>
      <c r="J77" s="115">
        <v>-452</v>
      </c>
      <c r="K77" s="116">
        <v>-31.786216596343177</v>
      </c>
    </row>
    <row r="78" spans="1:11" ht="14.1" customHeight="1" x14ac:dyDescent="0.2">
      <c r="A78" s="306">
        <v>93</v>
      </c>
      <c r="B78" s="307" t="s">
        <v>317</v>
      </c>
      <c r="C78" s="308"/>
      <c r="D78" s="113">
        <v>0.15419209765499517</v>
      </c>
      <c r="E78" s="115">
        <v>48</v>
      </c>
      <c r="F78" s="114">
        <v>41</v>
      </c>
      <c r="G78" s="114">
        <v>35</v>
      </c>
      <c r="H78" s="114">
        <v>24</v>
      </c>
      <c r="I78" s="140">
        <v>43</v>
      </c>
      <c r="J78" s="115">
        <v>5</v>
      </c>
      <c r="K78" s="116">
        <v>11.627906976744185</v>
      </c>
    </row>
    <row r="79" spans="1:11" ht="14.1" customHeight="1" x14ac:dyDescent="0.2">
      <c r="A79" s="306">
        <v>94</v>
      </c>
      <c r="B79" s="307" t="s">
        <v>318</v>
      </c>
      <c r="C79" s="308"/>
      <c r="D79" s="113">
        <v>0.67459042724060392</v>
      </c>
      <c r="E79" s="115">
        <v>210</v>
      </c>
      <c r="F79" s="114">
        <v>251</v>
      </c>
      <c r="G79" s="114">
        <v>251</v>
      </c>
      <c r="H79" s="114">
        <v>168</v>
      </c>
      <c r="I79" s="140">
        <v>136</v>
      </c>
      <c r="J79" s="115">
        <v>74</v>
      </c>
      <c r="K79" s="116">
        <v>54.411764705882355</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0.20558946353999358</v>
      </c>
      <c r="E81" s="143">
        <v>64</v>
      </c>
      <c r="F81" s="144">
        <v>57</v>
      </c>
      <c r="G81" s="144">
        <v>241</v>
      </c>
      <c r="H81" s="144">
        <v>53</v>
      </c>
      <c r="I81" s="145">
        <v>65</v>
      </c>
      <c r="J81" s="143">
        <v>-1</v>
      </c>
      <c r="K81" s="146">
        <v>-1.5384615384615385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264192</v>
      </c>
      <c r="C10" s="114">
        <v>142800</v>
      </c>
      <c r="D10" s="114">
        <v>121392</v>
      </c>
      <c r="E10" s="114">
        <v>205414</v>
      </c>
      <c r="F10" s="114">
        <v>56456</v>
      </c>
      <c r="G10" s="114">
        <v>32435</v>
      </c>
      <c r="H10" s="114">
        <v>65087</v>
      </c>
      <c r="I10" s="115">
        <v>55109</v>
      </c>
      <c r="J10" s="114">
        <v>35727</v>
      </c>
      <c r="K10" s="114">
        <v>19382</v>
      </c>
      <c r="L10" s="422">
        <v>23156</v>
      </c>
      <c r="M10" s="423">
        <v>24037</v>
      </c>
    </row>
    <row r="11" spans="1:13" ht="11.1" customHeight="1" x14ac:dyDescent="0.2">
      <c r="A11" s="421" t="s">
        <v>387</v>
      </c>
      <c r="B11" s="115">
        <v>266205</v>
      </c>
      <c r="C11" s="114">
        <v>144382</v>
      </c>
      <c r="D11" s="114">
        <v>121823</v>
      </c>
      <c r="E11" s="114">
        <v>207307</v>
      </c>
      <c r="F11" s="114">
        <v>56603</v>
      </c>
      <c r="G11" s="114">
        <v>31919</v>
      </c>
      <c r="H11" s="114">
        <v>66226</v>
      </c>
      <c r="I11" s="115">
        <v>55540</v>
      </c>
      <c r="J11" s="114">
        <v>35666</v>
      </c>
      <c r="K11" s="114">
        <v>19874</v>
      </c>
      <c r="L11" s="422">
        <v>20326</v>
      </c>
      <c r="M11" s="423">
        <v>18705</v>
      </c>
    </row>
    <row r="12" spans="1:13" ht="11.1" customHeight="1" x14ac:dyDescent="0.2">
      <c r="A12" s="421" t="s">
        <v>388</v>
      </c>
      <c r="B12" s="115">
        <v>271152</v>
      </c>
      <c r="C12" s="114">
        <v>147021</v>
      </c>
      <c r="D12" s="114">
        <v>124131</v>
      </c>
      <c r="E12" s="114">
        <v>211331</v>
      </c>
      <c r="F12" s="114">
        <v>57443</v>
      </c>
      <c r="G12" s="114">
        <v>34581</v>
      </c>
      <c r="H12" s="114">
        <v>67182</v>
      </c>
      <c r="I12" s="115">
        <v>55767</v>
      </c>
      <c r="J12" s="114">
        <v>35171</v>
      </c>
      <c r="K12" s="114">
        <v>20596</v>
      </c>
      <c r="L12" s="422">
        <v>29985</v>
      </c>
      <c r="M12" s="423">
        <v>26216</v>
      </c>
    </row>
    <row r="13" spans="1:13" s="110" customFormat="1" ht="11.1" customHeight="1" x14ac:dyDescent="0.2">
      <c r="A13" s="421" t="s">
        <v>389</v>
      </c>
      <c r="B13" s="115">
        <v>268832</v>
      </c>
      <c r="C13" s="114">
        <v>145319</v>
      </c>
      <c r="D13" s="114">
        <v>123513</v>
      </c>
      <c r="E13" s="114">
        <v>208479</v>
      </c>
      <c r="F13" s="114">
        <v>58003</v>
      </c>
      <c r="G13" s="114">
        <v>33777</v>
      </c>
      <c r="H13" s="114">
        <v>67020</v>
      </c>
      <c r="I13" s="115">
        <v>56098</v>
      </c>
      <c r="J13" s="114">
        <v>35546</v>
      </c>
      <c r="K13" s="114">
        <v>20552</v>
      </c>
      <c r="L13" s="422">
        <v>20774</v>
      </c>
      <c r="M13" s="423">
        <v>23496</v>
      </c>
    </row>
    <row r="14" spans="1:13" ht="15" customHeight="1" x14ac:dyDescent="0.2">
      <c r="A14" s="421" t="s">
        <v>390</v>
      </c>
      <c r="B14" s="115">
        <v>269320</v>
      </c>
      <c r="C14" s="114">
        <v>146038</v>
      </c>
      <c r="D14" s="114">
        <v>123282</v>
      </c>
      <c r="E14" s="114">
        <v>204471</v>
      </c>
      <c r="F14" s="114">
        <v>63153</v>
      </c>
      <c r="G14" s="114">
        <v>32831</v>
      </c>
      <c r="H14" s="114">
        <v>67859</v>
      </c>
      <c r="I14" s="115">
        <v>55527</v>
      </c>
      <c r="J14" s="114">
        <v>35052</v>
      </c>
      <c r="K14" s="114">
        <v>20475</v>
      </c>
      <c r="L14" s="422">
        <v>22799</v>
      </c>
      <c r="M14" s="423">
        <v>22963</v>
      </c>
    </row>
    <row r="15" spans="1:13" ht="11.1" customHeight="1" x14ac:dyDescent="0.2">
      <c r="A15" s="421" t="s">
        <v>387</v>
      </c>
      <c r="B15" s="115">
        <v>272049</v>
      </c>
      <c r="C15" s="114">
        <v>148021</v>
      </c>
      <c r="D15" s="114">
        <v>124028</v>
      </c>
      <c r="E15" s="114">
        <v>205993</v>
      </c>
      <c r="F15" s="114">
        <v>64418</v>
      </c>
      <c r="G15" s="114">
        <v>32615</v>
      </c>
      <c r="H15" s="114">
        <v>69243</v>
      </c>
      <c r="I15" s="115">
        <v>55810</v>
      </c>
      <c r="J15" s="114">
        <v>35066</v>
      </c>
      <c r="K15" s="114">
        <v>20744</v>
      </c>
      <c r="L15" s="422">
        <v>22962</v>
      </c>
      <c r="M15" s="423">
        <v>20624</v>
      </c>
    </row>
    <row r="16" spans="1:13" ht="11.1" customHeight="1" x14ac:dyDescent="0.2">
      <c r="A16" s="421" t="s">
        <v>388</v>
      </c>
      <c r="B16" s="115">
        <v>276430</v>
      </c>
      <c r="C16" s="114">
        <v>150312</v>
      </c>
      <c r="D16" s="114">
        <v>126118</v>
      </c>
      <c r="E16" s="114">
        <v>210439</v>
      </c>
      <c r="F16" s="114">
        <v>64970</v>
      </c>
      <c r="G16" s="114">
        <v>35358</v>
      </c>
      <c r="H16" s="114">
        <v>70383</v>
      </c>
      <c r="I16" s="115">
        <v>55871</v>
      </c>
      <c r="J16" s="114">
        <v>34397</v>
      </c>
      <c r="K16" s="114">
        <v>21474</v>
      </c>
      <c r="L16" s="422">
        <v>31364</v>
      </c>
      <c r="M16" s="423">
        <v>27522</v>
      </c>
    </row>
    <row r="17" spans="1:13" s="110" customFormat="1" ht="11.1" customHeight="1" x14ac:dyDescent="0.2">
      <c r="A17" s="421" t="s">
        <v>389</v>
      </c>
      <c r="B17" s="115">
        <v>274610</v>
      </c>
      <c r="C17" s="114">
        <v>148915</v>
      </c>
      <c r="D17" s="114">
        <v>125695</v>
      </c>
      <c r="E17" s="114">
        <v>209282</v>
      </c>
      <c r="F17" s="114">
        <v>65120</v>
      </c>
      <c r="G17" s="114">
        <v>34412</v>
      </c>
      <c r="H17" s="114">
        <v>70678</v>
      </c>
      <c r="I17" s="115">
        <v>56690</v>
      </c>
      <c r="J17" s="114">
        <v>35074</v>
      </c>
      <c r="K17" s="114">
        <v>21616</v>
      </c>
      <c r="L17" s="422">
        <v>19716</v>
      </c>
      <c r="M17" s="423">
        <v>21598</v>
      </c>
    </row>
    <row r="18" spans="1:13" ht="15" customHeight="1" x14ac:dyDescent="0.2">
      <c r="A18" s="421" t="s">
        <v>391</v>
      </c>
      <c r="B18" s="115">
        <v>274793</v>
      </c>
      <c r="C18" s="114">
        <v>149229</v>
      </c>
      <c r="D18" s="114">
        <v>125564</v>
      </c>
      <c r="E18" s="114">
        <v>207593</v>
      </c>
      <c r="F18" s="114">
        <v>66451</v>
      </c>
      <c r="G18" s="114">
        <v>33411</v>
      </c>
      <c r="H18" s="114">
        <v>71546</v>
      </c>
      <c r="I18" s="115">
        <v>55968</v>
      </c>
      <c r="J18" s="114">
        <v>34745</v>
      </c>
      <c r="K18" s="114">
        <v>21223</v>
      </c>
      <c r="L18" s="422">
        <v>22901</v>
      </c>
      <c r="M18" s="423">
        <v>23224</v>
      </c>
    </row>
    <row r="19" spans="1:13" ht="11.1" customHeight="1" x14ac:dyDescent="0.2">
      <c r="A19" s="421" t="s">
        <v>387</v>
      </c>
      <c r="B19" s="115">
        <v>276599</v>
      </c>
      <c r="C19" s="114">
        <v>150415</v>
      </c>
      <c r="D19" s="114">
        <v>126184</v>
      </c>
      <c r="E19" s="114">
        <v>208317</v>
      </c>
      <c r="F19" s="114">
        <v>67542</v>
      </c>
      <c r="G19" s="114">
        <v>32652</v>
      </c>
      <c r="H19" s="114">
        <v>72955</v>
      </c>
      <c r="I19" s="115">
        <v>56565</v>
      </c>
      <c r="J19" s="114">
        <v>35077</v>
      </c>
      <c r="K19" s="114">
        <v>21488</v>
      </c>
      <c r="L19" s="422">
        <v>19950</v>
      </c>
      <c r="M19" s="423">
        <v>18531</v>
      </c>
    </row>
    <row r="20" spans="1:13" ht="11.1" customHeight="1" x14ac:dyDescent="0.2">
      <c r="A20" s="421" t="s">
        <v>388</v>
      </c>
      <c r="B20" s="115">
        <v>280697</v>
      </c>
      <c r="C20" s="114">
        <v>152438</v>
      </c>
      <c r="D20" s="114">
        <v>128259</v>
      </c>
      <c r="E20" s="114">
        <v>212070</v>
      </c>
      <c r="F20" s="114">
        <v>68168</v>
      </c>
      <c r="G20" s="114">
        <v>34860</v>
      </c>
      <c r="H20" s="114">
        <v>74330</v>
      </c>
      <c r="I20" s="115">
        <v>56586</v>
      </c>
      <c r="J20" s="114">
        <v>34489</v>
      </c>
      <c r="K20" s="114">
        <v>22097</v>
      </c>
      <c r="L20" s="422">
        <v>29008</v>
      </c>
      <c r="M20" s="423">
        <v>25884</v>
      </c>
    </row>
    <row r="21" spans="1:13" s="110" customFormat="1" ht="11.1" customHeight="1" x14ac:dyDescent="0.2">
      <c r="A21" s="421" t="s">
        <v>389</v>
      </c>
      <c r="B21" s="115">
        <v>278540</v>
      </c>
      <c r="C21" s="114">
        <v>150311</v>
      </c>
      <c r="D21" s="114">
        <v>128229</v>
      </c>
      <c r="E21" s="114">
        <v>209996</v>
      </c>
      <c r="F21" s="114">
        <v>68415</v>
      </c>
      <c r="G21" s="114">
        <v>33893</v>
      </c>
      <c r="H21" s="114">
        <v>74630</v>
      </c>
      <c r="I21" s="115">
        <v>57546</v>
      </c>
      <c r="J21" s="114">
        <v>35391</v>
      </c>
      <c r="K21" s="114">
        <v>22155</v>
      </c>
      <c r="L21" s="422">
        <v>18620</v>
      </c>
      <c r="M21" s="423">
        <v>21719</v>
      </c>
    </row>
    <row r="22" spans="1:13" ht="15" customHeight="1" x14ac:dyDescent="0.2">
      <c r="A22" s="421" t="s">
        <v>392</v>
      </c>
      <c r="B22" s="115">
        <v>278433</v>
      </c>
      <c r="C22" s="114">
        <v>150345</v>
      </c>
      <c r="D22" s="114">
        <v>128088</v>
      </c>
      <c r="E22" s="114">
        <v>209115</v>
      </c>
      <c r="F22" s="114">
        <v>68567</v>
      </c>
      <c r="G22" s="114">
        <v>32449</v>
      </c>
      <c r="H22" s="114">
        <v>75787</v>
      </c>
      <c r="I22" s="115">
        <v>57027</v>
      </c>
      <c r="J22" s="114">
        <v>35191</v>
      </c>
      <c r="K22" s="114">
        <v>21836</v>
      </c>
      <c r="L22" s="422">
        <v>20997</v>
      </c>
      <c r="M22" s="423">
        <v>21490</v>
      </c>
    </row>
    <row r="23" spans="1:13" ht="11.1" customHeight="1" x14ac:dyDescent="0.2">
      <c r="A23" s="421" t="s">
        <v>387</v>
      </c>
      <c r="B23" s="115">
        <v>279874</v>
      </c>
      <c r="C23" s="114">
        <v>151366</v>
      </c>
      <c r="D23" s="114">
        <v>128508</v>
      </c>
      <c r="E23" s="114">
        <v>209683</v>
      </c>
      <c r="F23" s="114">
        <v>69377</v>
      </c>
      <c r="G23" s="114">
        <v>31631</v>
      </c>
      <c r="H23" s="114">
        <v>77215</v>
      </c>
      <c r="I23" s="115">
        <v>57097</v>
      </c>
      <c r="J23" s="114">
        <v>35067</v>
      </c>
      <c r="K23" s="114">
        <v>22030</v>
      </c>
      <c r="L23" s="422">
        <v>20686</v>
      </c>
      <c r="M23" s="423">
        <v>18453</v>
      </c>
    </row>
    <row r="24" spans="1:13" ht="11.1" customHeight="1" x14ac:dyDescent="0.2">
      <c r="A24" s="421" t="s">
        <v>388</v>
      </c>
      <c r="B24" s="115">
        <v>284499</v>
      </c>
      <c r="C24" s="114">
        <v>153814</v>
      </c>
      <c r="D24" s="114">
        <v>130685</v>
      </c>
      <c r="E24" s="114">
        <v>211596</v>
      </c>
      <c r="F24" s="114">
        <v>70744</v>
      </c>
      <c r="G24" s="114">
        <v>33915</v>
      </c>
      <c r="H24" s="114">
        <v>78675</v>
      </c>
      <c r="I24" s="115">
        <v>57239</v>
      </c>
      <c r="J24" s="114">
        <v>34452</v>
      </c>
      <c r="K24" s="114">
        <v>22787</v>
      </c>
      <c r="L24" s="422">
        <v>30056</v>
      </c>
      <c r="M24" s="423">
        <v>26999</v>
      </c>
    </row>
    <row r="25" spans="1:13" s="110" customFormat="1" ht="11.1" customHeight="1" x14ac:dyDescent="0.2">
      <c r="A25" s="421" t="s">
        <v>389</v>
      </c>
      <c r="B25" s="115">
        <v>281567</v>
      </c>
      <c r="C25" s="114">
        <v>151646</v>
      </c>
      <c r="D25" s="114">
        <v>129921</v>
      </c>
      <c r="E25" s="114">
        <v>208471</v>
      </c>
      <c r="F25" s="114">
        <v>70853</v>
      </c>
      <c r="G25" s="114">
        <v>32778</v>
      </c>
      <c r="H25" s="114">
        <v>78937</v>
      </c>
      <c r="I25" s="115">
        <v>56956</v>
      </c>
      <c r="J25" s="114">
        <v>34489</v>
      </c>
      <c r="K25" s="114">
        <v>22467</v>
      </c>
      <c r="L25" s="422">
        <v>18147</v>
      </c>
      <c r="M25" s="423">
        <v>21394</v>
      </c>
    </row>
    <row r="26" spans="1:13" ht="15" customHeight="1" x14ac:dyDescent="0.2">
      <c r="A26" s="421" t="s">
        <v>393</v>
      </c>
      <c r="B26" s="115">
        <v>282451</v>
      </c>
      <c r="C26" s="114">
        <v>152225</v>
      </c>
      <c r="D26" s="114">
        <v>130226</v>
      </c>
      <c r="E26" s="114">
        <v>208850</v>
      </c>
      <c r="F26" s="114">
        <v>71401</v>
      </c>
      <c r="G26" s="114">
        <v>31868</v>
      </c>
      <c r="H26" s="114">
        <v>79891</v>
      </c>
      <c r="I26" s="115">
        <v>56681</v>
      </c>
      <c r="J26" s="114">
        <v>34202</v>
      </c>
      <c r="K26" s="114">
        <v>22479</v>
      </c>
      <c r="L26" s="422">
        <v>21575</v>
      </c>
      <c r="M26" s="423">
        <v>21153</v>
      </c>
    </row>
    <row r="27" spans="1:13" ht="11.1" customHeight="1" x14ac:dyDescent="0.2">
      <c r="A27" s="421" t="s">
        <v>387</v>
      </c>
      <c r="B27" s="115">
        <v>284549</v>
      </c>
      <c r="C27" s="114">
        <v>153886</v>
      </c>
      <c r="D27" s="114">
        <v>130663</v>
      </c>
      <c r="E27" s="114">
        <v>210024</v>
      </c>
      <c r="F27" s="114">
        <v>72344</v>
      </c>
      <c r="G27" s="114">
        <v>31339</v>
      </c>
      <c r="H27" s="114">
        <v>81221</v>
      </c>
      <c r="I27" s="115">
        <v>57197</v>
      </c>
      <c r="J27" s="114">
        <v>34405</v>
      </c>
      <c r="K27" s="114">
        <v>22792</v>
      </c>
      <c r="L27" s="422">
        <v>20179</v>
      </c>
      <c r="M27" s="423">
        <v>18136</v>
      </c>
    </row>
    <row r="28" spans="1:13" ht="11.1" customHeight="1" x14ac:dyDescent="0.2">
      <c r="A28" s="421" t="s">
        <v>388</v>
      </c>
      <c r="B28" s="115">
        <v>289045</v>
      </c>
      <c r="C28" s="114">
        <v>156181</v>
      </c>
      <c r="D28" s="114">
        <v>132864</v>
      </c>
      <c r="E28" s="114">
        <v>214344</v>
      </c>
      <c r="F28" s="114">
        <v>73955</v>
      </c>
      <c r="G28" s="114">
        <v>33941</v>
      </c>
      <c r="H28" s="114">
        <v>82197</v>
      </c>
      <c r="I28" s="115">
        <v>57464</v>
      </c>
      <c r="J28" s="114">
        <v>34132</v>
      </c>
      <c r="K28" s="114">
        <v>23332</v>
      </c>
      <c r="L28" s="422">
        <v>29518</v>
      </c>
      <c r="M28" s="423">
        <v>25802</v>
      </c>
    </row>
    <row r="29" spans="1:13" s="110" customFormat="1" ht="11.1" customHeight="1" x14ac:dyDescent="0.2">
      <c r="A29" s="421" t="s">
        <v>389</v>
      </c>
      <c r="B29" s="115">
        <v>284913</v>
      </c>
      <c r="C29" s="114">
        <v>153203</v>
      </c>
      <c r="D29" s="114">
        <v>131710</v>
      </c>
      <c r="E29" s="114">
        <v>210748</v>
      </c>
      <c r="F29" s="114">
        <v>73915</v>
      </c>
      <c r="G29" s="114">
        <v>32837</v>
      </c>
      <c r="H29" s="114">
        <v>81678</v>
      </c>
      <c r="I29" s="115">
        <v>57883</v>
      </c>
      <c r="J29" s="114">
        <v>34736</v>
      </c>
      <c r="K29" s="114">
        <v>23147</v>
      </c>
      <c r="L29" s="422">
        <v>19381</v>
      </c>
      <c r="M29" s="423">
        <v>22160</v>
      </c>
    </row>
    <row r="30" spans="1:13" ht="15" customHeight="1" x14ac:dyDescent="0.2">
      <c r="A30" s="421" t="s">
        <v>394</v>
      </c>
      <c r="B30" s="115">
        <v>286738</v>
      </c>
      <c r="C30" s="114">
        <v>154447</v>
      </c>
      <c r="D30" s="114">
        <v>132291</v>
      </c>
      <c r="E30" s="114">
        <v>211547</v>
      </c>
      <c r="F30" s="114">
        <v>75112</v>
      </c>
      <c r="G30" s="114">
        <v>31943</v>
      </c>
      <c r="H30" s="114">
        <v>83049</v>
      </c>
      <c r="I30" s="115">
        <v>56415</v>
      </c>
      <c r="J30" s="114">
        <v>33473</v>
      </c>
      <c r="K30" s="114">
        <v>22942</v>
      </c>
      <c r="L30" s="422">
        <v>24441</v>
      </c>
      <c r="M30" s="423">
        <v>23701</v>
      </c>
    </row>
    <row r="31" spans="1:13" ht="11.1" customHeight="1" x14ac:dyDescent="0.2">
      <c r="A31" s="421" t="s">
        <v>387</v>
      </c>
      <c r="B31" s="115">
        <v>289749</v>
      </c>
      <c r="C31" s="114">
        <v>156766</v>
      </c>
      <c r="D31" s="114">
        <v>132983</v>
      </c>
      <c r="E31" s="114">
        <v>213557</v>
      </c>
      <c r="F31" s="114">
        <v>76128</v>
      </c>
      <c r="G31" s="114">
        <v>31592</v>
      </c>
      <c r="H31" s="114">
        <v>84408</v>
      </c>
      <c r="I31" s="115">
        <v>57046</v>
      </c>
      <c r="J31" s="114">
        <v>33637</v>
      </c>
      <c r="K31" s="114">
        <v>23409</v>
      </c>
      <c r="L31" s="422">
        <v>22463</v>
      </c>
      <c r="M31" s="423">
        <v>19698</v>
      </c>
    </row>
    <row r="32" spans="1:13" ht="11.1" customHeight="1" x14ac:dyDescent="0.2">
      <c r="A32" s="421" t="s">
        <v>388</v>
      </c>
      <c r="B32" s="115">
        <v>294725</v>
      </c>
      <c r="C32" s="114">
        <v>159412</v>
      </c>
      <c r="D32" s="114">
        <v>135313</v>
      </c>
      <c r="E32" s="114">
        <v>217322</v>
      </c>
      <c r="F32" s="114">
        <v>77377</v>
      </c>
      <c r="G32" s="114">
        <v>34064</v>
      </c>
      <c r="H32" s="114">
        <v>85364</v>
      </c>
      <c r="I32" s="115">
        <v>57135</v>
      </c>
      <c r="J32" s="114">
        <v>33089</v>
      </c>
      <c r="K32" s="114">
        <v>24046</v>
      </c>
      <c r="L32" s="422">
        <v>31748</v>
      </c>
      <c r="M32" s="423">
        <v>27859</v>
      </c>
    </row>
    <row r="33" spans="1:13" s="110" customFormat="1" ht="11.1" customHeight="1" x14ac:dyDescent="0.2">
      <c r="A33" s="421" t="s">
        <v>389</v>
      </c>
      <c r="B33" s="115">
        <v>293209</v>
      </c>
      <c r="C33" s="114">
        <v>158102</v>
      </c>
      <c r="D33" s="114">
        <v>135107</v>
      </c>
      <c r="E33" s="114">
        <v>215196</v>
      </c>
      <c r="F33" s="114">
        <v>77996</v>
      </c>
      <c r="G33" s="114">
        <v>33215</v>
      </c>
      <c r="H33" s="114">
        <v>85710</v>
      </c>
      <c r="I33" s="115">
        <v>57823</v>
      </c>
      <c r="J33" s="114">
        <v>33870</v>
      </c>
      <c r="K33" s="114">
        <v>23953</v>
      </c>
      <c r="L33" s="422">
        <v>20939</v>
      </c>
      <c r="M33" s="423">
        <v>23038</v>
      </c>
    </row>
    <row r="34" spans="1:13" ht="15" customHeight="1" x14ac:dyDescent="0.2">
      <c r="A34" s="421" t="s">
        <v>395</v>
      </c>
      <c r="B34" s="115">
        <v>293954</v>
      </c>
      <c r="C34" s="114">
        <v>158695</v>
      </c>
      <c r="D34" s="114">
        <v>135259</v>
      </c>
      <c r="E34" s="114">
        <v>215315</v>
      </c>
      <c r="F34" s="114">
        <v>78631</v>
      </c>
      <c r="G34" s="114">
        <v>32182</v>
      </c>
      <c r="H34" s="114">
        <v>86769</v>
      </c>
      <c r="I34" s="115">
        <v>57302</v>
      </c>
      <c r="J34" s="114">
        <v>33377</v>
      </c>
      <c r="K34" s="114">
        <v>23925</v>
      </c>
      <c r="L34" s="422">
        <v>24134</v>
      </c>
      <c r="M34" s="423">
        <v>22926</v>
      </c>
    </row>
    <row r="35" spans="1:13" ht="11.1" customHeight="1" x14ac:dyDescent="0.2">
      <c r="A35" s="421" t="s">
        <v>387</v>
      </c>
      <c r="B35" s="115">
        <v>295693</v>
      </c>
      <c r="C35" s="114">
        <v>160087</v>
      </c>
      <c r="D35" s="114">
        <v>135606</v>
      </c>
      <c r="E35" s="114">
        <v>216318</v>
      </c>
      <c r="F35" s="114">
        <v>79369</v>
      </c>
      <c r="G35" s="114">
        <v>31682</v>
      </c>
      <c r="H35" s="114">
        <v>87963</v>
      </c>
      <c r="I35" s="115">
        <v>58018</v>
      </c>
      <c r="J35" s="114">
        <v>33635</v>
      </c>
      <c r="K35" s="114">
        <v>24383</v>
      </c>
      <c r="L35" s="422">
        <v>22228</v>
      </c>
      <c r="M35" s="423">
        <v>20648</v>
      </c>
    </row>
    <row r="36" spans="1:13" ht="11.1" customHeight="1" x14ac:dyDescent="0.2">
      <c r="A36" s="421" t="s">
        <v>388</v>
      </c>
      <c r="B36" s="115">
        <v>301411</v>
      </c>
      <c r="C36" s="114">
        <v>163022</v>
      </c>
      <c r="D36" s="114">
        <v>138389</v>
      </c>
      <c r="E36" s="114">
        <v>220445</v>
      </c>
      <c r="F36" s="114">
        <v>80962</v>
      </c>
      <c r="G36" s="114">
        <v>34357</v>
      </c>
      <c r="H36" s="114">
        <v>89301</v>
      </c>
      <c r="I36" s="115">
        <v>57848</v>
      </c>
      <c r="J36" s="114">
        <v>32830</v>
      </c>
      <c r="K36" s="114">
        <v>25018</v>
      </c>
      <c r="L36" s="422">
        <v>32427</v>
      </c>
      <c r="M36" s="423">
        <v>27809</v>
      </c>
    </row>
    <row r="37" spans="1:13" s="110" customFormat="1" ht="11.1" customHeight="1" x14ac:dyDescent="0.2">
      <c r="A37" s="421" t="s">
        <v>389</v>
      </c>
      <c r="B37" s="115">
        <v>300335</v>
      </c>
      <c r="C37" s="114">
        <v>161743</v>
      </c>
      <c r="D37" s="114">
        <v>138592</v>
      </c>
      <c r="E37" s="114">
        <v>218245</v>
      </c>
      <c r="F37" s="114">
        <v>82089</v>
      </c>
      <c r="G37" s="114">
        <v>33706</v>
      </c>
      <c r="H37" s="114">
        <v>89838</v>
      </c>
      <c r="I37" s="115">
        <v>58587</v>
      </c>
      <c r="J37" s="114">
        <v>33430</v>
      </c>
      <c r="K37" s="114">
        <v>25157</v>
      </c>
      <c r="L37" s="422">
        <v>23081</v>
      </c>
      <c r="M37" s="423">
        <v>24367</v>
      </c>
    </row>
    <row r="38" spans="1:13" ht="15" customHeight="1" x14ac:dyDescent="0.2">
      <c r="A38" s="424" t="s">
        <v>396</v>
      </c>
      <c r="B38" s="115">
        <v>301471</v>
      </c>
      <c r="C38" s="114">
        <v>162610</v>
      </c>
      <c r="D38" s="114">
        <v>138861</v>
      </c>
      <c r="E38" s="114">
        <v>218925</v>
      </c>
      <c r="F38" s="114">
        <v>82546</v>
      </c>
      <c r="G38" s="114">
        <v>32824</v>
      </c>
      <c r="H38" s="114">
        <v>90723</v>
      </c>
      <c r="I38" s="115">
        <v>57545</v>
      </c>
      <c r="J38" s="114">
        <v>32630</v>
      </c>
      <c r="K38" s="114">
        <v>24915</v>
      </c>
      <c r="L38" s="422">
        <v>24567</v>
      </c>
      <c r="M38" s="423">
        <v>24229</v>
      </c>
    </row>
    <row r="39" spans="1:13" ht="11.1" customHeight="1" x14ac:dyDescent="0.2">
      <c r="A39" s="421" t="s">
        <v>387</v>
      </c>
      <c r="B39" s="115">
        <v>305674</v>
      </c>
      <c r="C39" s="114">
        <v>165009</v>
      </c>
      <c r="D39" s="114">
        <v>140665</v>
      </c>
      <c r="E39" s="114">
        <v>221783</v>
      </c>
      <c r="F39" s="114">
        <v>83891</v>
      </c>
      <c r="G39" s="114">
        <v>32434</v>
      </c>
      <c r="H39" s="114">
        <v>92827</v>
      </c>
      <c r="I39" s="115">
        <v>58175</v>
      </c>
      <c r="J39" s="114">
        <v>32567</v>
      </c>
      <c r="K39" s="114">
        <v>25608</v>
      </c>
      <c r="L39" s="422">
        <v>23718</v>
      </c>
      <c r="M39" s="423">
        <v>21487</v>
      </c>
    </row>
    <row r="40" spans="1:13" ht="11.1" customHeight="1" x14ac:dyDescent="0.2">
      <c r="A40" s="424" t="s">
        <v>388</v>
      </c>
      <c r="B40" s="115">
        <v>308706</v>
      </c>
      <c r="C40" s="114">
        <v>167497</v>
      </c>
      <c r="D40" s="114">
        <v>141209</v>
      </c>
      <c r="E40" s="114">
        <v>224084</v>
      </c>
      <c r="F40" s="114">
        <v>84622</v>
      </c>
      <c r="G40" s="114">
        <v>34711</v>
      </c>
      <c r="H40" s="114">
        <v>93578</v>
      </c>
      <c r="I40" s="115">
        <v>57868</v>
      </c>
      <c r="J40" s="114">
        <v>31816</v>
      </c>
      <c r="K40" s="114">
        <v>26052</v>
      </c>
      <c r="L40" s="422">
        <v>33476</v>
      </c>
      <c r="M40" s="423">
        <v>29431</v>
      </c>
    </row>
    <row r="41" spans="1:13" s="110" customFormat="1" ht="11.1" customHeight="1" x14ac:dyDescent="0.2">
      <c r="A41" s="421" t="s">
        <v>389</v>
      </c>
      <c r="B41" s="115">
        <v>308322</v>
      </c>
      <c r="C41" s="114">
        <v>166916</v>
      </c>
      <c r="D41" s="114">
        <v>141406</v>
      </c>
      <c r="E41" s="114">
        <v>222776</v>
      </c>
      <c r="F41" s="114">
        <v>85546</v>
      </c>
      <c r="G41" s="114">
        <v>34383</v>
      </c>
      <c r="H41" s="114">
        <v>94188</v>
      </c>
      <c r="I41" s="115">
        <v>58761</v>
      </c>
      <c r="J41" s="114">
        <v>32423</v>
      </c>
      <c r="K41" s="114">
        <v>26338</v>
      </c>
      <c r="L41" s="422">
        <v>22443</v>
      </c>
      <c r="M41" s="423">
        <v>24169</v>
      </c>
    </row>
    <row r="42" spans="1:13" ht="15" customHeight="1" x14ac:dyDescent="0.2">
      <c r="A42" s="421" t="s">
        <v>397</v>
      </c>
      <c r="B42" s="115">
        <v>308689</v>
      </c>
      <c r="C42" s="114">
        <v>167505</v>
      </c>
      <c r="D42" s="114">
        <v>141184</v>
      </c>
      <c r="E42" s="114">
        <v>223181</v>
      </c>
      <c r="F42" s="114">
        <v>85508</v>
      </c>
      <c r="G42" s="114">
        <v>33295</v>
      </c>
      <c r="H42" s="114">
        <v>94945</v>
      </c>
      <c r="I42" s="115">
        <v>57951</v>
      </c>
      <c r="J42" s="114">
        <v>31760</v>
      </c>
      <c r="K42" s="114">
        <v>26191</v>
      </c>
      <c r="L42" s="422">
        <v>26687</v>
      </c>
      <c r="M42" s="423">
        <v>26583</v>
      </c>
    </row>
    <row r="43" spans="1:13" ht="11.1" customHeight="1" x14ac:dyDescent="0.2">
      <c r="A43" s="421" t="s">
        <v>387</v>
      </c>
      <c r="B43" s="115">
        <v>311312</v>
      </c>
      <c r="C43" s="114">
        <v>169491</v>
      </c>
      <c r="D43" s="114">
        <v>141821</v>
      </c>
      <c r="E43" s="114">
        <v>225372</v>
      </c>
      <c r="F43" s="114">
        <v>85940</v>
      </c>
      <c r="G43" s="114">
        <v>32873</v>
      </c>
      <c r="H43" s="114">
        <v>96408</v>
      </c>
      <c r="I43" s="115">
        <v>58456</v>
      </c>
      <c r="J43" s="114">
        <v>31735</v>
      </c>
      <c r="K43" s="114">
        <v>26721</v>
      </c>
      <c r="L43" s="422">
        <v>25798</v>
      </c>
      <c r="M43" s="423">
        <v>23370</v>
      </c>
    </row>
    <row r="44" spans="1:13" ht="11.1" customHeight="1" x14ac:dyDescent="0.2">
      <c r="A44" s="421" t="s">
        <v>388</v>
      </c>
      <c r="B44" s="115">
        <v>315512</v>
      </c>
      <c r="C44" s="114">
        <v>171911</v>
      </c>
      <c r="D44" s="114">
        <v>143601</v>
      </c>
      <c r="E44" s="114">
        <v>228985</v>
      </c>
      <c r="F44" s="114">
        <v>86527</v>
      </c>
      <c r="G44" s="114">
        <v>35275</v>
      </c>
      <c r="H44" s="114">
        <v>97296</v>
      </c>
      <c r="I44" s="115">
        <v>58113</v>
      </c>
      <c r="J44" s="114">
        <v>30952</v>
      </c>
      <c r="K44" s="114">
        <v>27161</v>
      </c>
      <c r="L44" s="422">
        <v>34479</v>
      </c>
      <c r="M44" s="423">
        <v>31536</v>
      </c>
    </row>
    <row r="45" spans="1:13" s="110" customFormat="1" ht="11.1" customHeight="1" x14ac:dyDescent="0.2">
      <c r="A45" s="421" t="s">
        <v>389</v>
      </c>
      <c r="B45" s="115">
        <v>313621</v>
      </c>
      <c r="C45" s="114">
        <v>170186</v>
      </c>
      <c r="D45" s="114">
        <v>143435</v>
      </c>
      <c r="E45" s="114">
        <v>226406</v>
      </c>
      <c r="F45" s="114">
        <v>87215</v>
      </c>
      <c r="G45" s="114">
        <v>34609</v>
      </c>
      <c r="H45" s="114">
        <v>97435</v>
      </c>
      <c r="I45" s="115">
        <v>58641</v>
      </c>
      <c r="J45" s="114">
        <v>31333</v>
      </c>
      <c r="K45" s="114">
        <v>27308</v>
      </c>
      <c r="L45" s="422">
        <v>23942</v>
      </c>
      <c r="M45" s="423">
        <v>26160</v>
      </c>
    </row>
    <row r="46" spans="1:13" ht="15" customHeight="1" x14ac:dyDescent="0.2">
      <c r="A46" s="421" t="s">
        <v>398</v>
      </c>
      <c r="B46" s="115">
        <v>313329</v>
      </c>
      <c r="C46" s="114">
        <v>170027</v>
      </c>
      <c r="D46" s="114">
        <v>143302</v>
      </c>
      <c r="E46" s="114">
        <v>225825</v>
      </c>
      <c r="F46" s="114">
        <v>87504</v>
      </c>
      <c r="G46" s="114">
        <v>33588</v>
      </c>
      <c r="H46" s="114">
        <v>97926</v>
      </c>
      <c r="I46" s="115">
        <v>58137</v>
      </c>
      <c r="J46" s="114">
        <v>30958</v>
      </c>
      <c r="K46" s="114">
        <v>27179</v>
      </c>
      <c r="L46" s="422">
        <v>34249</v>
      </c>
      <c r="M46" s="423">
        <v>34653</v>
      </c>
    </row>
    <row r="47" spans="1:13" ht="11.1" customHeight="1" x14ac:dyDescent="0.2">
      <c r="A47" s="421" t="s">
        <v>387</v>
      </c>
      <c r="B47" s="115">
        <v>314648</v>
      </c>
      <c r="C47" s="114">
        <v>170881</v>
      </c>
      <c r="D47" s="114">
        <v>143767</v>
      </c>
      <c r="E47" s="114">
        <v>226284</v>
      </c>
      <c r="F47" s="114">
        <v>88364</v>
      </c>
      <c r="G47" s="114">
        <v>33032</v>
      </c>
      <c r="H47" s="114">
        <v>99018</v>
      </c>
      <c r="I47" s="115">
        <v>58505</v>
      </c>
      <c r="J47" s="114">
        <v>31015</v>
      </c>
      <c r="K47" s="114">
        <v>27490</v>
      </c>
      <c r="L47" s="422">
        <v>23892</v>
      </c>
      <c r="M47" s="423">
        <v>23028</v>
      </c>
    </row>
    <row r="48" spans="1:13" ht="11.1" customHeight="1" x14ac:dyDescent="0.2">
      <c r="A48" s="421" t="s">
        <v>388</v>
      </c>
      <c r="B48" s="115">
        <v>318710</v>
      </c>
      <c r="C48" s="114">
        <v>173102</v>
      </c>
      <c r="D48" s="114">
        <v>145608</v>
      </c>
      <c r="E48" s="114">
        <v>228771</v>
      </c>
      <c r="F48" s="114">
        <v>89939</v>
      </c>
      <c r="G48" s="114">
        <v>35321</v>
      </c>
      <c r="H48" s="114">
        <v>99892</v>
      </c>
      <c r="I48" s="115">
        <v>58095</v>
      </c>
      <c r="J48" s="114">
        <v>30172</v>
      </c>
      <c r="K48" s="114">
        <v>27923</v>
      </c>
      <c r="L48" s="422">
        <v>32869</v>
      </c>
      <c r="M48" s="423">
        <v>29997</v>
      </c>
    </row>
    <row r="49" spans="1:17" s="110" customFormat="1" ht="11.1" customHeight="1" x14ac:dyDescent="0.2">
      <c r="A49" s="421" t="s">
        <v>389</v>
      </c>
      <c r="B49" s="115">
        <v>315526</v>
      </c>
      <c r="C49" s="114">
        <v>170355</v>
      </c>
      <c r="D49" s="114">
        <v>145171</v>
      </c>
      <c r="E49" s="114">
        <v>225063</v>
      </c>
      <c r="F49" s="114">
        <v>90463</v>
      </c>
      <c r="G49" s="114">
        <v>34338</v>
      </c>
      <c r="H49" s="114">
        <v>99663</v>
      </c>
      <c r="I49" s="115">
        <v>58719</v>
      </c>
      <c r="J49" s="114">
        <v>30751</v>
      </c>
      <c r="K49" s="114">
        <v>27968</v>
      </c>
      <c r="L49" s="422">
        <v>23946</v>
      </c>
      <c r="M49" s="423">
        <v>27412</v>
      </c>
    </row>
    <row r="50" spans="1:17" ht="15" customHeight="1" x14ac:dyDescent="0.2">
      <c r="A50" s="421" t="s">
        <v>399</v>
      </c>
      <c r="B50" s="143">
        <v>314087</v>
      </c>
      <c r="C50" s="144">
        <v>169681</v>
      </c>
      <c r="D50" s="144">
        <v>144406</v>
      </c>
      <c r="E50" s="144">
        <v>224325</v>
      </c>
      <c r="F50" s="144">
        <v>89762</v>
      </c>
      <c r="G50" s="144">
        <v>32906</v>
      </c>
      <c r="H50" s="144">
        <v>99721</v>
      </c>
      <c r="I50" s="143">
        <v>56755</v>
      </c>
      <c r="J50" s="144">
        <v>29705</v>
      </c>
      <c r="K50" s="144">
        <v>27050</v>
      </c>
      <c r="L50" s="425">
        <v>29272</v>
      </c>
      <c r="M50" s="426">
        <v>31130</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0.24191823929479875</v>
      </c>
      <c r="C6" s="479">
        <f>'Tabelle 3.3'!J11</f>
        <v>-2.3771436434628548</v>
      </c>
      <c r="D6" s="480">
        <f t="shared" ref="D6:E9" si="0">IF(OR(AND(B6&gt;=-50,B6&lt;=50),ISNUMBER(B6)=FALSE),B6,"")</f>
        <v>0.24191823929479875</v>
      </c>
      <c r="E6" s="480">
        <f t="shared" si="0"/>
        <v>-2.3771436434628548</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0.24191823929479875</v>
      </c>
      <c r="C14" s="479">
        <f>'Tabelle 3.3'!J11</f>
        <v>-2.3771436434628548</v>
      </c>
      <c r="D14" s="480">
        <f>IF(OR(AND(B14&gt;=-50,B14&lt;=50),ISNUMBER(B14)=FALSE),B14,"")</f>
        <v>0.24191823929479875</v>
      </c>
      <c r="E14" s="480">
        <f>IF(OR(AND(C14&gt;=-50,C14&lt;=50),ISNUMBER(C14)=FALSE),C14,"")</f>
        <v>-2.3771436434628548</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18.06451612903226</v>
      </c>
      <c r="C15" s="479">
        <f>'Tabelle 3.3'!J12</f>
        <v>8.0402010050251249</v>
      </c>
      <c r="D15" s="480">
        <f t="shared" ref="D15:E45" si="3">IF(OR(AND(B15&gt;=-50,B15&lt;=50),ISNUMBER(B15)=FALSE),B15,"")</f>
        <v>18.06451612903226</v>
      </c>
      <c r="E15" s="480">
        <f t="shared" si="3"/>
        <v>8.0402010050251249</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45.562130177514796</v>
      </c>
      <c r="C16" s="479">
        <f>'Tabelle 3.3'!J13</f>
        <v>-1.098901098901099</v>
      </c>
      <c r="D16" s="480">
        <f t="shared" si="3"/>
        <v>45.562130177514796</v>
      </c>
      <c r="E16" s="480">
        <f t="shared" si="3"/>
        <v>-1.098901098901099</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-6.2191044653662342</v>
      </c>
      <c r="C17" s="479">
        <f>'Tabelle 3.3'!J14</f>
        <v>-6.0344827586206895</v>
      </c>
      <c r="D17" s="480">
        <f t="shared" si="3"/>
        <v>-6.2191044653662342</v>
      </c>
      <c r="E17" s="480">
        <f t="shared" si="3"/>
        <v>-6.0344827586206895</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-2.1453147136207247</v>
      </c>
      <c r="C18" s="479">
        <f>'Tabelle 3.3'!J15</f>
        <v>0</v>
      </c>
      <c r="D18" s="480">
        <f t="shared" si="3"/>
        <v>-2.1453147136207247</v>
      </c>
      <c r="E18" s="480">
        <f t="shared" si="3"/>
        <v>0</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-6.8273853221872258</v>
      </c>
      <c r="C19" s="479">
        <f>'Tabelle 3.3'!J16</f>
        <v>-9.1996320147194108</v>
      </c>
      <c r="D19" s="480">
        <f t="shared" si="3"/>
        <v>-6.8273853221872258</v>
      </c>
      <c r="E19" s="480">
        <f t="shared" si="3"/>
        <v>-9.1996320147194108</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-2.7129337539432177</v>
      </c>
      <c r="C20" s="479">
        <f>'Tabelle 3.3'!J17</f>
        <v>-12.666666666666666</v>
      </c>
      <c r="D20" s="480">
        <f t="shared" si="3"/>
        <v>-2.7129337539432177</v>
      </c>
      <c r="E20" s="480">
        <f t="shared" si="3"/>
        <v>-12.666666666666666</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4.4273795980280619</v>
      </c>
      <c r="C21" s="479">
        <f>'Tabelle 3.3'!J18</f>
        <v>-3.9937353171495693</v>
      </c>
      <c r="D21" s="480">
        <f t="shared" si="3"/>
        <v>4.4273795980280619</v>
      </c>
      <c r="E21" s="480">
        <f t="shared" si="3"/>
        <v>-3.9937353171495693</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-0.26996982690169924</v>
      </c>
      <c r="C22" s="479">
        <f>'Tabelle 3.3'!J19</f>
        <v>0.14433801338407032</v>
      </c>
      <c r="D22" s="480">
        <f t="shared" si="3"/>
        <v>-0.26996982690169924</v>
      </c>
      <c r="E22" s="480">
        <f t="shared" si="3"/>
        <v>0.14433801338407032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1.5106128038343034</v>
      </c>
      <c r="C23" s="479">
        <f>'Tabelle 3.3'!J20</f>
        <v>2.0708880923934689</v>
      </c>
      <c r="D23" s="480">
        <f t="shared" si="3"/>
        <v>1.5106128038343034</v>
      </c>
      <c r="E23" s="480">
        <f t="shared" si="3"/>
        <v>2.0708880923934689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-1.6661707825052068</v>
      </c>
      <c r="C24" s="479">
        <f>'Tabelle 3.3'!J21</f>
        <v>-9.9298245614035086</v>
      </c>
      <c r="D24" s="480">
        <f t="shared" si="3"/>
        <v>-1.6661707825052068</v>
      </c>
      <c r="E24" s="480">
        <f t="shared" si="3"/>
        <v>-9.9298245614035086</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2.6354432336347475</v>
      </c>
      <c r="C25" s="479">
        <f>'Tabelle 3.3'!J22</f>
        <v>-5.5360281195079084</v>
      </c>
      <c r="D25" s="480">
        <f t="shared" si="3"/>
        <v>2.6354432336347475</v>
      </c>
      <c r="E25" s="480">
        <f t="shared" si="3"/>
        <v>-5.5360281195079084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2.0113426536533896</v>
      </c>
      <c r="C26" s="479">
        <f>'Tabelle 3.3'!J23</f>
        <v>-1.7738359201773837</v>
      </c>
      <c r="D26" s="480">
        <f t="shared" si="3"/>
        <v>2.0113426536533896</v>
      </c>
      <c r="E26" s="480">
        <f t="shared" si="3"/>
        <v>-1.7738359201773837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2.8676724634342969</v>
      </c>
      <c r="C27" s="479">
        <f>'Tabelle 3.3'!J24</f>
        <v>0.93799682034976151</v>
      </c>
      <c r="D27" s="480">
        <f t="shared" si="3"/>
        <v>2.8676724634342969</v>
      </c>
      <c r="E27" s="480">
        <f t="shared" si="3"/>
        <v>0.93799682034976151</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2.1031862642206458</v>
      </c>
      <c r="C28" s="479">
        <f>'Tabelle 3.3'!J25</f>
        <v>-1.4618547281863865</v>
      </c>
      <c r="D28" s="480">
        <f t="shared" si="3"/>
        <v>2.1031862642206458</v>
      </c>
      <c r="E28" s="480">
        <f t="shared" si="3"/>
        <v>-1.4618547281863865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-16.271551724137932</v>
      </c>
      <c r="C29" s="479">
        <f>'Tabelle 3.3'!J26</f>
        <v>-8.05439330543933</v>
      </c>
      <c r="D29" s="480">
        <f t="shared" si="3"/>
        <v>-16.271551724137932</v>
      </c>
      <c r="E29" s="480">
        <f t="shared" si="3"/>
        <v>-8.05439330543933</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3.1591329188371704</v>
      </c>
      <c r="C30" s="479">
        <f>'Tabelle 3.3'!J27</f>
        <v>-10.46831955922865</v>
      </c>
      <c r="D30" s="480">
        <f t="shared" si="3"/>
        <v>3.1591329188371704</v>
      </c>
      <c r="E30" s="480">
        <f t="shared" si="3"/>
        <v>-10.46831955922865</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2.0965517241379312</v>
      </c>
      <c r="C31" s="479">
        <f>'Tabelle 3.3'!J28</f>
        <v>3.116531165311653</v>
      </c>
      <c r="D31" s="480">
        <f t="shared" si="3"/>
        <v>2.0965517241379312</v>
      </c>
      <c r="E31" s="480">
        <f t="shared" si="3"/>
        <v>3.116531165311653</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2.8899592441645052</v>
      </c>
      <c r="C32" s="479">
        <f>'Tabelle 3.3'!J29</f>
        <v>-0.43956043956043955</v>
      </c>
      <c r="D32" s="480">
        <f t="shared" si="3"/>
        <v>2.8899592441645052</v>
      </c>
      <c r="E32" s="480">
        <f t="shared" si="3"/>
        <v>-0.43956043956043955</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0.68005989518342902</v>
      </c>
      <c r="C33" s="479">
        <f>'Tabelle 3.3'!J30</f>
        <v>-1.1357769747031492</v>
      </c>
      <c r="D33" s="480">
        <f t="shared" si="3"/>
        <v>0.68005989518342902</v>
      </c>
      <c r="E33" s="480">
        <f t="shared" si="3"/>
        <v>-1.1357769747031492</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-0.36268556005398112</v>
      </c>
      <c r="C34" s="479">
        <f>'Tabelle 3.3'!J31</f>
        <v>-1.8894932722588034</v>
      </c>
      <c r="D34" s="480">
        <f t="shared" si="3"/>
        <v>-0.36268556005398112</v>
      </c>
      <c r="E34" s="480">
        <f t="shared" si="3"/>
        <v>-1.8894932722588034</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18.06451612903226</v>
      </c>
      <c r="C37" s="479">
        <f>'Tabelle 3.3'!J34</f>
        <v>8.0402010050251249</v>
      </c>
      <c r="D37" s="480">
        <f t="shared" si="3"/>
        <v>18.06451612903226</v>
      </c>
      <c r="E37" s="480">
        <f t="shared" si="3"/>
        <v>8.0402010050251249</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-1.0074615118219312</v>
      </c>
      <c r="C38" s="479">
        <f>'Tabelle 3.3'!J35</f>
        <v>-5.1197604790419158</v>
      </c>
      <c r="D38" s="480">
        <f t="shared" si="3"/>
        <v>-1.0074615118219312</v>
      </c>
      <c r="E38" s="480">
        <f t="shared" si="3"/>
        <v>-5.1197604790419158</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0.49422797973263471</v>
      </c>
      <c r="C39" s="479">
        <f>'Tabelle 3.3'!J36</f>
        <v>-2.2473350672185792</v>
      </c>
      <c r="D39" s="480">
        <f t="shared" si="3"/>
        <v>0.49422797973263471</v>
      </c>
      <c r="E39" s="480">
        <f t="shared" si="3"/>
        <v>-2.2473350672185792</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0.49422797973263471</v>
      </c>
      <c r="C45" s="479">
        <f>'Tabelle 3.3'!J36</f>
        <v>-2.2473350672185792</v>
      </c>
      <c r="D45" s="480">
        <f t="shared" si="3"/>
        <v>0.49422797973263471</v>
      </c>
      <c r="E45" s="480">
        <f t="shared" si="3"/>
        <v>-2.2473350672185792</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282451</v>
      </c>
      <c r="C51" s="486">
        <v>34202</v>
      </c>
      <c r="D51" s="486">
        <v>22479</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284549</v>
      </c>
      <c r="C52" s="486">
        <v>34405</v>
      </c>
      <c r="D52" s="486">
        <v>22792</v>
      </c>
      <c r="E52" s="487">
        <f t="shared" ref="E52:G70" si="11">IF($A$51=37802,IF(COUNTBLANK(B$51:B$70)&gt;0,#N/A,B52/B$51*100),IF(COUNTBLANK(B$51:B$75)&gt;0,#N/A,B52/B$51*100))</f>
        <v>100.7427837040761</v>
      </c>
      <c r="F52" s="487">
        <f t="shared" si="11"/>
        <v>100.59353254195662</v>
      </c>
      <c r="G52" s="487">
        <f t="shared" si="11"/>
        <v>101.39241069442591</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289045</v>
      </c>
      <c r="C53" s="486">
        <v>34132</v>
      </c>
      <c r="D53" s="486">
        <v>23332</v>
      </c>
      <c r="E53" s="487">
        <f t="shared" si="11"/>
        <v>102.33456422529925</v>
      </c>
      <c r="F53" s="487">
        <f t="shared" si="11"/>
        <v>99.79533360622186</v>
      </c>
      <c r="G53" s="487">
        <f t="shared" si="11"/>
        <v>103.79465278704569</v>
      </c>
      <c r="H53" s="488">
        <f>IF(ISERROR(L53)=TRUE,IF(MONTH(A53)=MONTH(MAX(A$51:A$75)),A53,""),"")</f>
        <v>41883</v>
      </c>
      <c r="I53" s="487">
        <f t="shared" si="12"/>
        <v>102.33456422529925</v>
      </c>
      <c r="J53" s="487">
        <f t="shared" si="10"/>
        <v>99.79533360622186</v>
      </c>
      <c r="K53" s="487">
        <f t="shared" si="10"/>
        <v>103.79465278704569</v>
      </c>
      <c r="L53" s="487" t="e">
        <f t="shared" si="13"/>
        <v>#N/A</v>
      </c>
    </row>
    <row r="54" spans="1:14" ht="15" customHeight="1" x14ac:dyDescent="0.2">
      <c r="A54" s="489" t="s">
        <v>462</v>
      </c>
      <c r="B54" s="486">
        <v>284913</v>
      </c>
      <c r="C54" s="486">
        <v>34736</v>
      </c>
      <c r="D54" s="486">
        <v>23147</v>
      </c>
      <c r="E54" s="487">
        <f t="shared" si="11"/>
        <v>100.87165561460219</v>
      </c>
      <c r="F54" s="487">
        <f t="shared" si="11"/>
        <v>101.56131220396468</v>
      </c>
      <c r="G54" s="487">
        <f t="shared" si="11"/>
        <v>102.97166244050003</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286738</v>
      </c>
      <c r="C55" s="486">
        <v>33473</v>
      </c>
      <c r="D55" s="486">
        <v>22942</v>
      </c>
      <c r="E55" s="487">
        <f t="shared" si="11"/>
        <v>101.51778538578372</v>
      </c>
      <c r="F55" s="487">
        <f t="shared" si="11"/>
        <v>97.86854569908192</v>
      </c>
      <c r="G55" s="487">
        <f t="shared" si="11"/>
        <v>102.05970016459807</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289749</v>
      </c>
      <c r="C56" s="486">
        <v>33637</v>
      </c>
      <c r="D56" s="486">
        <v>23409</v>
      </c>
      <c r="E56" s="487">
        <f t="shared" si="11"/>
        <v>102.58381099730573</v>
      </c>
      <c r="F56" s="487">
        <f t="shared" si="11"/>
        <v>98.348049821647848</v>
      </c>
      <c r="G56" s="487">
        <f t="shared" si="11"/>
        <v>104.13719471506739</v>
      </c>
      <c r="H56" s="488" t="str">
        <f t="shared" si="14"/>
        <v/>
      </c>
      <c r="I56" s="487" t="str">
        <f t="shared" si="12"/>
        <v/>
      </c>
      <c r="J56" s="487" t="str">
        <f t="shared" si="10"/>
        <v/>
      </c>
      <c r="K56" s="487" t="str">
        <f t="shared" si="10"/>
        <v/>
      </c>
      <c r="L56" s="487" t="e">
        <f t="shared" si="13"/>
        <v>#N/A</v>
      </c>
    </row>
    <row r="57" spans="1:14" ht="15" customHeight="1" x14ac:dyDescent="0.2">
      <c r="A57" s="489">
        <v>42248</v>
      </c>
      <c r="B57" s="486">
        <v>294725</v>
      </c>
      <c r="C57" s="486">
        <v>33089</v>
      </c>
      <c r="D57" s="486">
        <v>24046</v>
      </c>
      <c r="E57" s="487">
        <f t="shared" si="11"/>
        <v>104.34553249944238</v>
      </c>
      <c r="F57" s="487">
        <f t="shared" si="11"/>
        <v>96.745804338927542</v>
      </c>
      <c r="G57" s="487">
        <f t="shared" si="11"/>
        <v>106.97095066506517</v>
      </c>
      <c r="H57" s="488">
        <f t="shared" si="14"/>
        <v>42248</v>
      </c>
      <c r="I57" s="487">
        <f t="shared" si="12"/>
        <v>104.34553249944238</v>
      </c>
      <c r="J57" s="487">
        <f t="shared" si="10"/>
        <v>96.745804338927542</v>
      </c>
      <c r="K57" s="487">
        <f t="shared" si="10"/>
        <v>106.97095066506517</v>
      </c>
      <c r="L57" s="487" t="e">
        <f t="shared" si="13"/>
        <v>#N/A</v>
      </c>
    </row>
    <row r="58" spans="1:14" ht="15" customHeight="1" x14ac:dyDescent="0.2">
      <c r="A58" s="489" t="s">
        <v>465</v>
      </c>
      <c r="B58" s="486">
        <v>293209</v>
      </c>
      <c r="C58" s="486">
        <v>33870</v>
      </c>
      <c r="D58" s="486">
        <v>23953</v>
      </c>
      <c r="E58" s="487">
        <f t="shared" si="11"/>
        <v>103.80880223472391</v>
      </c>
      <c r="F58" s="487">
        <f t="shared" si="11"/>
        <v>99.02929653236653</v>
      </c>
      <c r="G58" s="487">
        <f t="shared" si="11"/>
        <v>106.55723119355842</v>
      </c>
      <c r="H58" s="488" t="str">
        <f t="shared" si="14"/>
        <v/>
      </c>
      <c r="I58" s="487" t="str">
        <f t="shared" si="12"/>
        <v/>
      </c>
      <c r="J58" s="487" t="str">
        <f t="shared" si="10"/>
        <v/>
      </c>
      <c r="K58" s="487" t="str">
        <f t="shared" si="10"/>
        <v/>
      </c>
      <c r="L58" s="487" t="e">
        <f t="shared" si="13"/>
        <v>#N/A</v>
      </c>
    </row>
    <row r="59" spans="1:14" ht="15" customHeight="1" x14ac:dyDescent="0.2">
      <c r="A59" s="489" t="s">
        <v>466</v>
      </c>
      <c r="B59" s="486">
        <v>293954</v>
      </c>
      <c r="C59" s="486">
        <v>33377</v>
      </c>
      <c r="D59" s="486">
        <v>23925</v>
      </c>
      <c r="E59" s="487">
        <f t="shared" si="11"/>
        <v>104.07256479885008</v>
      </c>
      <c r="F59" s="487">
        <f t="shared" si="11"/>
        <v>97.587860359043333</v>
      </c>
      <c r="G59" s="487">
        <f t="shared" si="11"/>
        <v>106.43267049245964</v>
      </c>
      <c r="H59" s="488" t="str">
        <f t="shared" si="14"/>
        <v/>
      </c>
      <c r="I59" s="487" t="str">
        <f t="shared" si="12"/>
        <v/>
      </c>
      <c r="J59" s="487" t="str">
        <f t="shared" si="10"/>
        <v/>
      </c>
      <c r="K59" s="487" t="str">
        <f t="shared" si="10"/>
        <v/>
      </c>
      <c r="L59" s="487" t="e">
        <f t="shared" si="13"/>
        <v>#N/A</v>
      </c>
    </row>
    <row r="60" spans="1:14" ht="15" customHeight="1" x14ac:dyDescent="0.2">
      <c r="A60" s="489" t="s">
        <v>467</v>
      </c>
      <c r="B60" s="486">
        <v>295693</v>
      </c>
      <c r="C60" s="486">
        <v>33635</v>
      </c>
      <c r="D60" s="486">
        <v>24383</v>
      </c>
      <c r="E60" s="487">
        <f t="shared" si="11"/>
        <v>104.68824681095128</v>
      </c>
      <c r="F60" s="487">
        <f t="shared" si="11"/>
        <v>98.342202210397062</v>
      </c>
      <c r="G60" s="487">
        <f t="shared" si="11"/>
        <v>108.47012767471863</v>
      </c>
      <c r="H60" s="488" t="str">
        <f t="shared" si="14"/>
        <v/>
      </c>
      <c r="I60" s="487" t="str">
        <f t="shared" si="12"/>
        <v/>
      </c>
      <c r="J60" s="487" t="str">
        <f t="shared" si="10"/>
        <v/>
      </c>
      <c r="K60" s="487" t="str">
        <f t="shared" si="10"/>
        <v/>
      </c>
      <c r="L60" s="487" t="e">
        <f t="shared" si="13"/>
        <v>#N/A</v>
      </c>
    </row>
    <row r="61" spans="1:14" ht="15" customHeight="1" x14ac:dyDescent="0.2">
      <c r="A61" s="489">
        <v>42614</v>
      </c>
      <c r="B61" s="486">
        <v>301411</v>
      </c>
      <c r="C61" s="486">
        <v>32830</v>
      </c>
      <c r="D61" s="486">
        <v>25018</v>
      </c>
      <c r="E61" s="487">
        <f t="shared" si="11"/>
        <v>106.71266874608338</v>
      </c>
      <c r="F61" s="487">
        <f t="shared" si="11"/>
        <v>95.988538681948427</v>
      </c>
      <c r="G61" s="487">
        <f t="shared" si="11"/>
        <v>111.29498643178077</v>
      </c>
      <c r="H61" s="488">
        <f t="shared" si="14"/>
        <v>42614</v>
      </c>
      <c r="I61" s="487">
        <f t="shared" si="12"/>
        <v>106.71266874608338</v>
      </c>
      <c r="J61" s="487">
        <f t="shared" si="10"/>
        <v>95.988538681948427</v>
      </c>
      <c r="K61" s="487">
        <f t="shared" si="10"/>
        <v>111.29498643178077</v>
      </c>
      <c r="L61" s="487" t="e">
        <f t="shared" si="13"/>
        <v>#N/A</v>
      </c>
    </row>
    <row r="62" spans="1:14" ht="15" customHeight="1" x14ac:dyDescent="0.2">
      <c r="A62" s="489" t="s">
        <v>468</v>
      </c>
      <c r="B62" s="486">
        <v>300335</v>
      </c>
      <c r="C62" s="486">
        <v>33430</v>
      </c>
      <c r="D62" s="486">
        <v>25157</v>
      </c>
      <c r="E62" s="487">
        <f t="shared" si="11"/>
        <v>106.33171771386895</v>
      </c>
      <c r="F62" s="487">
        <f t="shared" si="11"/>
        <v>97.742822057189642</v>
      </c>
      <c r="G62" s="487">
        <f t="shared" si="11"/>
        <v>111.91334134080697</v>
      </c>
      <c r="H62" s="488" t="str">
        <f t="shared" si="14"/>
        <v/>
      </c>
      <c r="I62" s="487" t="str">
        <f t="shared" si="12"/>
        <v/>
      </c>
      <c r="J62" s="487" t="str">
        <f t="shared" si="10"/>
        <v/>
      </c>
      <c r="K62" s="487" t="str">
        <f t="shared" si="10"/>
        <v/>
      </c>
      <c r="L62" s="487" t="e">
        <f t="shared" si="13"/>
        <v>#N/A</v>
      </c>
    </row>
    <row r="63" spans="1:14" ht="15" customHeight="1" x14ac:dyDescent="0.2">
      <c r="A63" s="489" t="s">
        <v>469</v>
      </c>
      <c r="B63" s="486">
        <v>301471</v>
      </c>
      <c r="C63" s="486">
        <v>32630</v>
      </c>
      <c r="D63" s="486">
        <v>24915</v>
      </c>
      <c r="E63" s="487">
        <f t="shared" si="11"/>
        <v>106.73391136869759</v>
      </c>
      <c r="F63" s="487">
        <f t="shared" si="11"/>
        <v>95.403777556868022</v>
      </c>
      <c r="G63" s="487">
        <f t="shared" si="11"/>
        <v>110.83678099559589</v>
      </c>
      <c r="H63" s="488" t="str">
        <f t="shared" si="14"/>
        <v/>
      </c>
      <c r="I63" s="487" t="str">
        <f t="shared" si="12"/>
        <v/>
      </c>
      <c r="J63" s="487" t="str">
        <f t="shared" si="10"/>
        <v/>
      </c>
      <c r="K63" s="487" t="str">
        <f t="shared" si="10"/>
        <v/>
      </c>
      <c r="L63" s="487" t="e">
        <f t="shared" si="13"/>
        <v>#N/A</v>
      </c>
    </row>
    <row r="64" spans="1:14" ht="15" customHeight="1" x14ac:dyDescent="0.2">
      <c r="A64" s="489" t="s">
        <v>470</v>
      </c>
      <c r="B64" s="486">
        <v>305674</v>
      </c>
      <c r="C64" s="486">
        <v>32567</v>
      </c>
      <c r="D64" s="486">
        <v>25608</v>
      </c>
      <c r="E64" s="487">
        <f t="shared" si="11"/>
        <v>108.22195708282145</v>
      </c>
      <c r="F64" s="487">
        <f t="shared" si="11"/>
        <v>95.219577802467697</v>
      </c>
      <c r="G64" s="487">
        <f t="shared" si="11"/>
        <v>113.91965834779127</v>
      </c>
      <c r="H64" s="488" t="str">
        <f t="shared" si="14"/>
        <v/>
      </c>
      <c r="I64" s="487" t="str">
        <f t="shared" si="12"/>
        <v/>
      </c>
      <c r="J64" s="487" t="str">
        <f t="shared" si="10"/>
        <v/>
      </c>
      <c r="K64" s="487" t="str">
        <f t="shared" si="10"/>
        <v/>
      </c>
      <c r="L64" s="487" t="e">
        <f t="shared" si="13"/>
        <v>#N/A</v>
      </c>
    </row>
    <row r="65" spans="1:12" ht="15" customHeight="1" x14ac:dyDescent="0.2">
      <c r="A65" s="489">
        <v>42979</v>
      </c>
      <c r="B65" s="486">
        <v>308706</v>
      </c>
      <c r="C65" s="486">
        <v>31816</v>
      </c>
      <c r="D65" s="486">
        <v>26052</v>
      </c>
      <c r="E65" s="487">
        <f t="shared" si="11"/>
        <v>109.2954176122584</v>
      </c>
      <c r="F65" s="487">
        <f t="shared" si="11"/>
        <v>93.023799777790771</v>
      </c>
      <c r="G65" s="487">
        <f t="shared" si="11"/>
        <v>115.89483517950087</v>
      </c>
      <c r="H65" s="488">
        <f t="shared" si="14"/>
        <v>42979</v>
      </c>
      <c r="I65" s="487">
        <f t="shared" si="12"/>
        <v>109.2954176122584</v>
      </c>
      <c r="J65" s="487">
        <f t="shared" si="10"/>
        <v>93.023799777790771</v>
      </c>
      <c r="K65" s="487">
        <f t="shared" si="10"/>
        <v>115.89483517950087</v>
      </c>
      <c r="L65" s="487" t="e">
        <f t="shared" si="13"/>
        <v>#N/A</v>
      </c>
    </row>
    <row r="66" spans="1:12" ht="15" customHeight="1" x14ac:dyDescent="0.2">
      <c r="A66" s="489" t="s">
        <v>471</v>
      </c>
      <c r="B66" s="486">
        <v>308322</v>
      </c>
      <c r="C66" s="486">
        <v>32423</v>
      </c>
      <c r="D66" s="486">
        <v>26338</v>
      </c>
      <c r="E66" s="487">
        <f t="shared" si="11"/>
        <v>109.15946482752761</v>
      </c>
      <c r="F66" s="487">
        <f t="shared" si="11"/>
        <v>94.798549792409801</v>
      </c>
      <c r="G66" s="487">
        <f t="shared" si="11"/>
        <v>117.16713376929579</v>
      </c>
      <c r="H66" s="488" t="str">
        <f t="shared" si="14"/>
        <v/>
      </c>
      <c r="I66" s="487" t="str">
        <f t="shared" si="12"/>
        <v/>
      </c>
      <c r="J66" s="487" t="str">
        <f t="shared" si="10"/>
        <v/>
      </c>
      <c r="K66" s="487" t="str">
        <f t="shared" si="10"/>
        <v/>
      </c>
      <c r="L66" s="487" t="e">
        <f t="shared" si="13"/>
        <v>#N/A</v>
      </c>
    </row>
    <row r="67" spans="1:12" ht="15" customHeight="1" x14ac:dyDescent="0.2">
      <c r="A67" s="489" t="s">
        <v>472</v>
      </c>
      <c r="B67" s="486">
        <v>308689</v>
      </c>
      <c r="C67" s="486">
        <v>31760</v>
      </c>
      <c r="D67" s="486">
        <v>26191</v>
      </c>
      <c r="E67" s="487">
        <f t="shared" si="11"/>
        <v>109.28939886918438</v>
      </c>
      <c r="F67" s="487">
        <f t="shared" si="11"/>
        <v>92.860066662768261</v>
      </c>
      <c r="G67" s="487">
        <f t="shared" si="11"/>
        <v>116.51319008852707</v>
      </c>
      <c r="H67" s="488" t="str">
        <f t="shared" si="14"/>
        <v/>
      </c>
      <c r="I67" s="487" t="str">
        <f t="shared" si="12"/>
        <v/>
      </c>
      <c r="J67" s="487" t="str">
        <f t="shared" si="12"/>
        <v/>
      </c>
      <c r="K67" s="487" t="str">
        <f t="shared" si="12"/>
        <v/>
      </c>
      <c r="L67" s="487" t="e">
        <f t="shared" si="13"/>
        <v>#N/A</v>
      </c>
    </row>
    <row r="68" spans="1:12" ht="15" customHeight="1" x14ac:dyDescent="0.2">
      <c r="A68" s="489" t="s">
        <v>473</v>
      </c>
      <c r="B68" s="486">
        <v>311312</v>
      </c>
      <c r="C68" s="486">
        <v>31735</v>
      </c>
      <c r="D68" s="486">
        <v>26721</v>
      </c>
      <c r="E68" s="487">
        <f t="shared" si="11"/>
        <v>110.21805552113464</v>
      </c>
      <c r="F68" s="487">
        <f t="shared" si="11"/>
        <v>92.786971522133214</v>
      </c>
      <c r="G68" s="487">
        <f t="shared" si="11"/>
        <v>118.8709462164687</v>
      </c>
      <c r="H68" s="488" t="str">
        <f t="shared" si="14"/>
        <v/>
      </c>
      <c r="I68" s="487" t="str">
        <f t="shared" si="12"/>
        <v/>
      </c>
      <c r="J68" s="487" t="str">
        <f t="shared" si="12"/>
        <v/>
      </c>
      <c r="K68" s="487" t="str">
        <f t="shared" si="12"/>
        <v/>
      </c>
      <c r="L68" s="487" t="e">
        <f t="shared" si="13"/>
        <v>#N/A</v>
      </c>
    </row>
    <row r="69" spans="1:12" ht="15" customHeight="1" x14ac:dyDescent="0.2">
      <c r="A69" s="489">
        <v>43344</v>
      </c>
      <c r="B69" s="486">
        <v>315512</v>
      </c>
      <c r="C69" s="486">
        <v>30952</v>
      </c>
      <c r="D69" s="486">
        <v>27161</v>
      </c>
      <c r="E69" s="487">
        <f t="shared" si="11"/>
        <v>111.70503910412779</v>
      </c>
      <c r="F69" s="487">
        <f t="shared" si="11"/>
        <v>90.497631717443426</v>
      </c>
      <c r="G69" s="487">
        <f t="shared" si="11"/>
        <v>120.82832866230704</v>
      </c>
      <c r="H69" s="488">
        <f t="shared" si="14"/>
        <v>43344</v>
      </c>
      <c r="I69" s="487">
        <f t="shared" si="12"/>
        <v>111.70503910412779</v>
      </c>
      <c r="J69" s="487">
        <f t="shared" si="12"/>
        <v>90.497631717443426</v>
      </c>
      <c r="K69" s="487">
        <f t="shared" si="12"/>
        <v>120.82832866230704</v>
      </c>
      <c r="L69" s="487" t="e">
        <f t="shared" si="13"/>
        <v>#N/A</v>
      </c>
    </row>
    <row r="70" spans="1:12" ht="15" customHeight="1" x14ac:dyDescent="0.2">
      <c r="A70" s="489" t="s">
        <v>474</v>
      </c>
      <c r="B70" s="486">
        <v>313621</v>
      </c>
      <c r="C70" s="486">
        <v>31333</v>
      </c>
      <c r="D70" s="486">
        <v>27308</v>
      </c>
      <c r="E70" s="487">
        <f t="shared" si="11"/>
        <v>111.03554244807063</v>
      </c>
      <c r="F70" s="487">
        <f t="shared" si="11"/>
        <v>91.611601660721604</v>
      </c>
      <c r="G70" s="487">
        <f t="shared" si="11"/>
        <v>121.48227234307576</v>
      </c>
      <c r="H70" s="488" t="str">
        <f t="shared" si="14"/>
        <v/>
      </c>
      <c r="I70" s="487" t="str">
        <f t="shared" si="12"/>
        <v/>
      </c>
      <c r="J70" s="487" t="str">
        <f t="shared" si="12"/>
        <v/>
      </c>
      <c r="K70" s="487" t="str">
        <f t="shared" si="12"/>
        <v/>
      </c>
      <c r="L70" s="487" t="e">
        <f t="shared" si="13"/>
        <v>#N/A</v>
      </c>
    </row>
    <row r="71" spans="1:12" ht="15" customHeight="1" x14ac:dyDescent="0.2">
      <c r="A71" s="489" t="s">
        <v>475</v>
      </c>
      <c r="B71" s="486">
        <v>313329</v>
      </c>
      <c r="C71" s="486">
        <v>30958</v>
      </c>
      <c r="D71" s="486">
        <v>27179</v>
      </c>
      <c r="E71" s="490">
        <f t="shared" ref="E71:G75" si="15">IF($A$51=37802,IF(COUNTBLANK(B$51:B$70)&gt;0,#N/A,IF(ISBLANK(B71)=FALSE,B71/B$51*100,#N/A)),IF(COUNTBLANK(B$51:B$75)&gt;0,#N/A,B71/B$51*100))</f>
        <v>110.93216168468159</v>
      </c>
      <c r="F71" s="490">
        <f t="shared" si="15"/>
        <v>90.515174551195827</v>
      </c>
      <c r="G71" s="490">
        <f t="shared" si="15"/>
        <v>120.9084033987277</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314648</v>
      </c>
      <c r="C72" s="486">
        <v>31015</v>
      </c>
      <c r="D72" s="486">
        <v>27490</v>
      </c>
      <c r="E72" s="490">
        <f t="shared" si="15"/>
        <v>111.39914533848349</v>
      </c>
      <c r="F72" s="490">
        <f t="shared" si="15"/>
        <v>90.681831471843751</v>
      </c>
      <c r="G72" s="490">
        <f t="shared" si="15"/>
        <v>122.29191690021798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318710</v>
      </c>
      <c r="C73" s="486">
        <v>30172</v>
      </c>
      <c r="D73" s="486">
        <v>27923</v>
      </c>
      <c r="E73" s="490">
        <f t="shared" si="15"/>
        <v>112.83727088946401</v>
      </c>
      <c r="F73" s="490">
        <f t="shared" si="15"/>
        <v>88.217063329629838</v>
      </c>
      <c r="G73" s="490">
        <f t="shared" si="15"/>
        <v>124.21815917078163</v>
      </c>
      <c r="H73" s="491">
        <f>IF(A$51=37802,IF(ISERROR(L73)=TRUE,IF(ISBLANK(A73)=FALSE,IF(MONTH(A73)=MONTH(MAX(A$51:A$75)),A73,""),""),""),IF(ISERROR(L73)=TRUE,IF(MONTH(A73)=MONTH(MAX(A$51:A$75)),A73,""),""))</f>
        <v>43709</v>
      </c>
      <c r="I73" s="487">
        <f t="shared" si="12"/>
        <v>112.83727088946401</v>
      </c>
      <c r="J73" s="487">
        <f t="shared" si="12"/>
        <v>88.217063329629838</v>
      </c>
      <c r="K73" s="487">
        <f t="shared" si="12"/>
        <v>124.21815917078163</v>
      </c>
      <c r="L73" s="487" t="e">
        <f t="shared" si="13"/>
        <v>#N/A</v>
      </c>
    </row>
    <row r="74" spans="1:12" ht="15" customHeight="1" x14ac:dyDescent="0.2">
      <c r="A74" s="489" t="s">
        <v>477</v>
      </c>
      <c r="B74" s="486">
        <v>315526</v>
      </c>
      <c r="C74" s="486">
        <v>30751</v>
      </c>
      <c r="D74" s="486">
        <v>27968</v>
      </c>
      <c r="E74" s="490">
        <f t="shared" si="15"/>
        <v>111.70999571607109</v>
      </c>
      <c r="F74" s="490">
        <f t="shared" si="15"/>
        <v>89.909946786737621</v>
      </c>
      <c r="G74" s="490">
        <f t="shared" si="15"/>
        <v>124.41834601183326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314087</v>
      </c>
      <c r="C75" s="492">
        <v>29705</v>
      </c>
      <c r="D75" s="492">
        <v>27050</v>
      </c>
      <c r="E75" s="490">
        <f t="shared" si="15"/>
        <v>111.20052681704082</v>
      </c>
      <c r="F75" s="490">
        <f t="shared" si="15"/>
        <v>86.851646102567102</v>
      </c>
      <c r="G75" s="490">
        <f t="shared" si="15"/>
        <v>120.33453445437965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112.83727088946401</v>
      </c>
      <c r="J77" s="487">
        <f>IF(J75&lt;&gt;"",J75,IF(J74&lt;&gt;"",J74,IF(J73&lt;&gt;"",J73,IF(J72&lt;&gt;"",J72,IF(J71&lt;&gt;"",J71,IF(J70&lt;&gt;"",J70,""))))))</f>
        <v>88.217063329629838</v>
      </c>
      <c r="K77" s="487">
        <f>IF(K75&lt;&gt;"",K75,IF(K74&lt;&gt;"",K74,IF(K73&lt;&gt;"",K73,IF(K72&lt;&gt;"",K72,IF(K71&lt;&gt;"",K71,IF(K70&lt;&gt;"",K70,""))))))</f>
        <v>124.21815917078163</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+12,8%</v>
      </c>
      <c r="J79" s="487" t="str">
        <f>"GeB - ausschließlich: "&amp;IF(J77&gt;100,"+","")&amp;TEXT(J77-100,"0,0")&amp;"%"</f>
        <v>GeB - ausschließlich: -11,8%</v>
      </c>
      <c r="K79" s="487" t="str">
        <f>"GeB - im Nebenjob: "&amp;IF(K77&gt;100,"+","")&amp;TEXT(K77-100,"0,0")&amp;"%"</f>
        <v>GeB - im Nebenjob: +24,2%</v>
      </c>
    </row>
    <row r="81" spans="9:9" ht="15" customHeight="1" x14ac:dyDescent="0.2">
      <c r="I81" s="487" t="str">
        <f>IF(ISERROR(HLOOKUP(1,I$78:K$79,2,FALSE)),"",HLOOKUP(1,I$78:K$79,2,FALSE))</f>
        <v>GeB - im Nebenjob: +24,2%</v>
      </c>
    </row>
    <row r="82" spans="9:9" ht="15" customHeight="1" x14ac:dyDescent="0.2">
      <c r="I82" s="487" t="str">
        <f>IF(ISERROR(HLOOKUP(2,I$78:K$79,2,FALSE)),"",HLOOKUP(2,I$78:K$79,2,FALSE))</f>
        <v>SvB: +12,8%</v>
      </c>
    </row>
    <row r="83" spans="9:9" ht="15" customHeight="1" x14ac:dyDescent="0.2">
      <c r="I83" s="487" t="str">
        <f>IF(ISERROR(HLOOKUP(3,I$78:K$79,2,FALSE)),"",HLOOKUP(3,I$78:K$79,2,FALSE))</f>
        <v>GeB - ausschließlich: -11,8%</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314087</v>
      </c>
      <c r="E12" s="114">
        <v>315526</v>
      </c>
      <c r="F12" s="114">
        <v>318710</v>
      </c>
      <c r="G12" s="114">
        <v>314648</v>
      </c>
      <c r="H12" s="114">
        <v>313329</v>
      </c>
      <c r="I12" s="115">
        <v>758</v>
      </c>
      <c r="J12" s="116">
        <v>0.24191823929479875</v>
      </c>
      <c r="N12" s="117"/>
    </row>
    <row r="13" spans="1:15" s="110" customFormat="1" ht="13.5" customHeight="1" x14ac:dyDescent="0.2">
      <c r="A13" s="118" t="s">
        <v>105</v>
      </c>
      <c r="B13" s="119" t="s">
        <v>106</v>
      </c>
      <c r="C13" s="113">
        <v>54.023566718775371</v>
      </c>
      <c r="D13" s="114">
        <v>169681</v>
      </c>
      <c r="E13" s="114">
        <v>170355</v>
      </c>
      <c r="F13" s="114">
        <v>173102</v>
      </c>
      <c r="G13" s="114">
        <v>170881</v>
      </c>
      <c r="H13" s="114">
        <v>170027</v>
      </c>
      <c r="I13" s="115">
        <v>-346</v>
      </c>
      <c r="J13" s="116">
        <v>-0.20349709163838683</v>
      </c>
    </row>
    <row r="14" spans="1:15" s="110" customFormat="1" ht="13.5" customHeight="1" x14ac:dyDescent="0.2">
      <c r="A14" s="120"/>
      <c r="B14" s="119" t="s">
        <v>107</v>
      </c>
      <c r="C14" s="113">
        <v>45.976433281224629</v>
      </c>
      <c r="D14" s="114">
        <v>144406</v>
      </c>
      <c r="E14" s="114">
        <v>145171</v>
      </c>
      <c r="F14" s="114">
        <v>145608</v>
      </c>
      <c r="G14" s="114">
        <v>143767</v>
      </c>
      <c r="H14" s="114">
        <v>143302</v>
      </c>
      <c r="I14" s="115">
        <v>1104</v>
      </c>
      <c r="J14" s="116">
        <v>0.77040097137513786</v>
      </c>
    </row>
    <row r="15" spans="1:15" s="110" customFormat="1" ht="13.5" customHeight="1" x14ac:dyDescent="0.2">
      <c r="A15" s="118" t="s">
        <v>105</v>
      </c>
      <c r="B15" s="121" t="s">
        <v>108</v>
      </c>
      <c r="C15" s="113">
        <v>10.476715050288615</v>
      </c>
      <c r="D15" s="114">
        <v>32906</v>
      </c>
      <c r="E15" s="114">
        <v>34338</v>
      </c>
      <c r="F15" s="114">
        <v>35321</v>
      </c>
      <c r="G15" s="114">
        <v>33032</v>
      </c>
      <c r="H15" s="114">
        <v>33588</v>
      </c>
      <c r="I15" s="115">
        <v>-682</v>
      </c>
      <c r="J15" s="116">
        <v>-2.0304870787185898</v>
      </c>
    </row>
    <row r="16" spans="1:15" s="110" customFormat="1" ht="13.5" customHeight="1" x14ac:dyDescent="0.2">
      <c r="A16" s="118"/>
      <c r="B16" s="121" t="s">
        <v>109</v>
      </c>
      <c r="C16" s="113">
        <v>69.804544600699799</v>
      </c>
      <c r="D16" s="114">
        <v>219247</v>
      </c>
      <c r="E16" s="114">
        <v>219735</v>
      </c>
      <c r="F16" s="114">
        <v>222146</v>
      </c>
      <c r="G16" s="114">
        <v>221453</v>
      </c>
      <c r="H16" s="114">
        <v>220601</v>
      </c>
      <c r="I16" s="115">
        <v>-1354</v>
      </c>
      <c r="J16" s="116">
        <v>-0.61377781605704418</v>
      </c>
    </row>
    <row r="17" spans="1:10" s="110" customFormat="1" ht="13.5" customHeight="1" x14ac:dyDescent="0.2">
      <c r="A17" s="118"/>
      <c r="B17" s="121" t="s">
        <v>110</v>
      </c>
      <c r="C17" s="113">
        <v>18.719335725451867</v>
      </c>
      <c r="D17" s="114">
        <v>58795</v>
      </c>
      <c r="E17" s="114">
        <v>58338</v>
      </c>
      <c r="F17" s="114">
        <v>58180</v>
      </c>
      <c r="G17" s="114">
        <v>57249</v>
      </c>
      <c r="H17" s="114">
        <v>56330</v>
      </c>
      <c r="I17" s="115">
        <v>2465</v>
      </c>
      <c r="J17" s="116">
        <v>4.3759985797976215</v>
      </c>
    </row>
    <row r="18" spans="1:10" s="110" customFormat="1" ht="13.5" customHeight="1" x14ac:dyDescent="0.2">
      <c r="A18" s="120"/>
      <c r="B18" s="121" t="s">
        <v>111</v>
      </c>
      <c r="C18" s="113">
        <v>0.99940462355971438</v>
      </c>
      <c r="D18" s="114">
        <v>3139</v>
      </c>
      <c r="E18" s="114">
        <v>3115</v>
      </c>
      <c r="F18" s="114">
        <v>3063</v>
      </c>
      <c r="G18" s="114">
        <v>2914</v>
      </c>
      <c r="H18" s="114">
        <v>2810</v>
      </c>
      <c r="I18" s="115">
        <v>329</v>
      </c>
      <c r="J18" s="116">
        <v>11.708185053380783</v>
      </c>
    </row>
    <row r="19" spans="1:10" s="110" customFormat="1" ht="13.5" customHeight="1" x14ac:dyDescent="0.2">
      <c r="A19" s="120"/>
      <c r="B19" s="121" t="s">
        <v>112</v>
      </c>
      <c r="C19" s="113">
        <v>0.33430227930477863</v>
      </c>
      <c r="D19" s="114">
        <v>1050</v>
      </c>
      <c r="E19" s="114">
        <v>960</v>
      </c>
      <c r="F19" s="114">
        <v>952</v>
      </c>
      <c r="G19" s="114">
        <v>797</v>
      </c>
      <c r="H19" s="114">
        <v>768</v>
      </c>
      <c r="I19" s="115">
        <v>282</v>
      </c>
      <c r="J19" s="116">
        <v>36.71875</v>
      </c>
    </row>
    <row r="20" spans="1:10" s="110" customFormat="1" ht="13.5" customHeight="1" x14ac:dyDescent="0.2">
      <c r="A20" s="118" t="s">
        <v>113</v>
      </c>
      <c r="B20" s="122" t="s">
        <v>114</v>
      </c>
      <c r="C20" s="113">
        <v>71.421294100042346</v>
      </c>
      <c r="D20" s="114">
        <v>224325</v>
      </c>
      <c r="E20" s="114">
        <v>225063</v>
      </c>
      <c r="F20" s="114">
        <v>228771</v>
      </c>
      <c r="G20" s="114">
        <v>226284</v>
      </c>
      <c r="H20" s="114">
        <v>225825</v>
      </c>
      <c r="I20" s="115">
        <v>-1500</v>
      </c>
      <c r="J20" s="116">
        <v>-0.66423115244104947</v>
      </c>
    </row>
    <row r="21" spans="1:10" s="110" customFormat="1" ht="13.5" customHeight="1" x14ac:dyDescent="0.2">
      <c r="A21" s="120"/>
      <c r="B21" s="122" t="s">
        <v>115</v>
      </c>
      <c r="C21" s="113">
        <v>28.578705899957654</v>
      </c>
      <c r="D21" s="114">
        <v>89762</v>
      </c>
      <c r="E21" s="114">
        <v>90463</v>
      </c>
      <c r="F21" s="114">
        <v>89939</v>
      </c>
      <c r="G21" s="114">
        <v>88364</v>
      </c>
      <c r="H21" s="114">
        <v>87504</v>
      </c>
      <c r="I21" s="115">
        <v>2258</v>
      </c>
      <c r="J21" s="116">
        <v>2.5804534649844579</v>
      </c>
    </row>
    <row r="22" spans="1:10" s="110" customFormat="1" ht="13.5" customHeight="1" x14ac:dyDescent="0.2">
      <c r="A22" s="118" t="s">
        <v>113</v>
      </c>
      <c r="B22" s="122" t="s">
        <v>116</v>
      </c>
      <c r="C22" s="113">
        <v>82.084263277372187</v>
      </c>
      <c r="D22" s="114">
        <v>257816</v>
      </c>
      <c r="E22" s="114">
        <v>259657</v>
      </c>
      <c r="F22" s="114">
        <v>261461</v>
      </c>
      <c r="G22" s="114">
        <v>258530</v>
      </c>
      <c r="H22" s="114">
        <v>258908</v>
      </c>
      <c r="I22" s="115">
        <v>-1092</v>
      </c>
      <c r="J22" s="116">
        <v>-0.42177144004820244</v>
      </c>
    </row>
    <row r="23" spans="1:10" s="110" customFormat="1" ht="13.5" customHeight="1" x14ac:dyDescent="0.2">
      <c r="A23" s="123"/>
      <c r="B23" s="124" t="s">
        <v>117</v>
      </c>
      <c r="C23" s="125">
        <v>17.862566741062189</v>
      </c>
      <c r="D23" s="114">
        <v>56104</v>
      </c>
      <c r="E23" s="114">
        <v>55701</v>
      </c>
      <c r="F23" s="114">
        <v>57081</v>
      </c>
      <c r="G23" s="114">
        <v>55917</v>
      </c>
      <c r="H23" s="114">
        <v>54222</v>
      </c>
      <c r="I23" s="115">
        <v>1882</v>
      </c>
      <c r="J23" s="116">
        <v>3.4709158644092803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56755</v>
      </c>
      <c r="E26" s="114">
        <v>58719</v>
      </c>
      <c r="F26" s="114">
        <v>58095</v>
      </c>
      <c r="G26" s="114">
        <v>58505</v>
      </c>
      <c r="H26" s="140">
        <v>58137</v>
      </c>
      <c r="I26" s="115">
        <v>-1382</v>
      </c>
      <c r="J26" s="116">
        <v>-2.3771436434628548</v>
      </c>
    </row>
    <row r="27" spans="1:10" s="110" customFormat="1" ht="13.5" customHeight="1" x14ac:dyDescent="0.2">
      <c r="A27" s="118" t="s">
        <v>105</v>
      </c>
      <c r="B27" s="119" t="s">
        <v>106</v>
      </c>
      <c r="C27" s="113">
        <v>42.427979913663997</v>
      </c>
      <c r="D27" s="115">
        <v>24080</v>
      </c>
      <c r="E27" s="114">
        <v>24912</v>
      </c>
      <c r="F27" s="114">
        <v>24485</v>
      </c>
      <c r="G27" s="114">
        <v>24603</v>
      </c>
      <c r="H27" s="140">
        <v>24390</v>
      </c>
      <c r="I27" s="115">
        <v>-310</v>
      </c>
      <c r="J27" s="116">
        <v>-1.2710127101271014</v>
      </c>
    </row>
    <row r="28" spans="1:10" s="110" customFormat="1" ht="13.5" customHeight="1" x14ac:dyDescent="0.2">
      <c r="A28" s="120"/>
      <c r="B28" s="119" t="s">
        <v>107</v>
      </c>
      <c r="C28" s="113">
        <v>57.572020086336003</v>
      </c>
      <c r="D28" s="115">
        <v>32675</v>
      </c>
      <c r="E28" s="114">
        <v>33807</v>
      </c>
      <c r="F28" s="114">
        <v>33610</v>
      </c>
      <c r="G28" s="114">
        <v>33902</v>
      </c>
      <c r="H28" s="140">
        <v>33747</v>
      </c>
      <c r="I28" s="115">
        <v>-1072</v>
      </c>
      <c r="J28" s="116">
        <v>-3.176578658843749</v>
      </c>
    </row>
    <row r="29" spans="1:10" s="110" customFormat="1" ht="13.5" customHeight="1" x14ac:dyDescent="0.2">
      <c r="A29" s="118" t="s">
        <v>105</v>
      </c>
      <c r="B29" s="121" t="s">
        <v>108</v>
      </c>
      <c r="C29" s="113">
        <v>16.497224914104486</v>
      </c>
      <c r="D29" s="115">
        <v>9363</v>
      </c>
      <c r="E29" s="114">
        <v>9909</v>
      </c>
      <c r="F29" s="114">
        <v>9671</v>
      </c>
      <c r="G29" s="114">
        <v>10068</v>
      </c>
      <c r="H29" s="140">
        <v>9716</v>
      </c>
      <c r="I29" s="115">
        <v>-353</v>
      </c>
      <c r="J29" s="116">
        <v>-3.6331823795800742</v>
      </c>
    </row>
    <row r="30" spans="1:10" s="110" customFormat="1" ht="13.5" customHeight="1" x14ac:dyDescent="0.2">
      <c r="A30" s="118"/>
      <c r="B30" s="121" t="s">
        <v>109</v>
      </c>
      <c r="C30" s="113">
        <v>54.641881772531057</v>
      </c>
      <c r="D30" s="115">
        <v>31012</v>
      </c>
      <c r="E30" s="114">
        <v>32151</v>
      </c>
      <c r="F30" s="114">
        <v>31807</v>
      </c>
      <c r="G30" s="114">
        <v>31846</v>
      </c>
      <c r="H30" s="140">
        <v>31941</v>
      </c>
      <c r="I30" s="115">
        <v>-929</v>
      </c>
      <c r="J30" s="116">
        <v>-2.908487523872139</v>
      </c>
    </row>
    <row r="31" spans="1:10" s="110" customFormat="1" ht="13.5" customHeight="1" x14ac:dyDescent="0.2">
      <c r="A31" s="118"/>
      <c r="B31" s="121" t="s">
        <v>110</v>
      </c>
      <c r="C31" s="113">
        <v>15.825918421284468</v>
      </c>
      <c r="D31" s="115">
        <v>8982</v>
      </c>
      <c r="E31" s="114">
        <v>9113</v>
      </c>
      <c r="F31" s="114">
        <v>9153</v>
      </c>
      <c r="G31" s="114">
        <v>9199</v>
      </c>
      <c r="H31" s="140">
        <v>9118</v>
      </c>
      <c r="I31" s="115">
        <v>-136</v>
      </c>
      <c r="J31" s="116">
        <v>-1.4915551656064927</v>
      </c>
    </row>
    <row r="32" spans="1:10" s="110" customFormat="1" ht="13.5" customHeight="1" x14ac:dyDescent="0.2">
      <c r="A32" s="120"/>
      <c r="B32" s="121" t="s">
        <v>111</v>
      </c>
      <c r="C32" s="113">
        <v>13.034974892079992</v>
      </c>
      <c r="D32" s="115">
        <v>7398</v>
      </c>
      <c r="E32" s="114">
        <v>7546</v>
      </c>
      <c r="F32" s="114">
        <v>7464</v>
      </c>
      <c r="G32" s="114">
        <v>7392</v>
      </c>
      <c r="H32" s="140">
        <v>7362</v>
      </c>
      <c r="I32" s="115">
        <v>36</v>
      </c>
      <c r="J32" s="116">
        <v>0.48899755501222492</v>
      </c>
    </row>
    <row r="33" spans="1:10" s="110" customFormat="1" ht="13.5" customHeight="1" x14ac:dyDescent="0.2">
      <c r="A33" s="120"/>
      <c r="B33" s="121" t="s">
        <v>112</v>
      </c>
      <c r="C33" s="113">
        <v>1.3161835961589288</v>
      </c>
      <c r="D33" s="115">
        <v>747</v>
      </c>
      <c r="E33" s="114">
        <v>711</v>
      </c>
      <c r="F33" s="114">
        <v>712</v>
      </c>
      <c r="G33" s="114">
        <v>553</v>
      </c>
      <c r="H33" s="140">
        <v>576</v>
      </c>
      <c r="I33" s="115">
        <v>171</v>
      </c>
      <c r="J33" s="116">
        <v>29.6875</v>
      </c>
    </row>
    <row r="34" spans="1:10" s="110" customFormat="1" ht="13.5" customHeight="1" x14ac:dyDescent="0.2">
      <c r="A34" s="118" t="s">
        <v>113</v>
      </c>
      <c r="B34" s="122" t="s">
        <v>116</v>
      </c>
      <c r="C34" s="113">
        <v>73.752092326667253</v>
      </c>
      <c r="D34" s="115">
        <v>41858</v>
      </c>
      <c r="E34" s="114">
        <v>43472</v>
      </c>
      <c r="F34" s="114">
        <v>43281</v>
      </c>
      <c r="G34" s="114">
        <v>43780</v>
      </c>
      <c r="H34" s="140">
        <v>43514</v>
      </c>
      <c r="I34" s="115">
        <v>-1656</v>
      </c>
      <c r="J34" s="116">
        <v>-3.8056717378315024</v>
      </c>
    </row>
    <row r="35" spans="1:10" s="110" customFormat="1" ht="13.5" customHeight="1" x14ac:dyDescent="0.2">
      <c r="A35" s="118"/>
      <c r="B35" s="119" t="s">
        <v>117</v>
      </c>
      <c r="C35" s="113">
        <v>25.944850673949432</v>
      </c>
      <c r="D35" s="115">
        <v>14725</v>
      </c>
      <c r="E35" s="114">
        <v>15050</v>
      </c>
      <c r="F35" s="114">
        <v>14622</v>
      </c>
      <c r="G35" s="114">
        <v>14510</v>
      </c>
      <c r="H35" s="140">
        <v>14413</v>
      </c>
      <c r="I35" s="115">
        <v>312</v>
      </c>
      <c r="J35" s="116">
        <v>2.1647124124054673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29705</v>
      </c>
      <c r="E37" s="114">
        <v>30751</v>
      </c>
      <c r="F37" s="114">
        <v>30172</v>
      </c>
      <c r="G37" s="114">
        <v>31015</v>
      </c>
      <c r="H37" s="140">
        <v>30958</v>
      </c>
      <c r="I37" s="115">
        <v>-1253</v>
      </c>
      <c r="J37" s="116">
        <v>-4.0474190839201496</v>
      </c>
    </row>
    <row r="38" spans="1:10" s="110" customFormat="1" ht="13.5" customHeight="1" x14ac:dyDescent="0.2">
      <c r="A38" s="118" t="s">
        <v>105</v>
      </c>
      <c r="B38" s="119" t="s">
        <v>106</v>
      </c>
      <c r="C38" s="113">
        <v>38.899175223026425</v>
      </c>
      <c r="D38" s="115">
        <v>11555</v>
      </c>
      <c r="E38" s="114">
        <v>11917</v>
      </c>
      <c r="F38" s="114">
        <v>11561</v>
      </c>
      <c r="G38" s="114">
        <v>11955</v>
      </c>
      <c r="H38" s="140">
        <v>11881</v>
      </c>
      <c r="I38" s="115">
        <v>-326</v>
      </c>
      <c r="J38" s="116">
        <v>-2.7438767780489859</v>
      </c>
    </row>
    <row r="39" spans="1:10" s="110" customFormat="1" ht="13.5" customHeight="1" x14ac:dyDescent="0.2">
      <c r="A39" s="120"/>
      <c r="B39" s="119" t="s">
        <v>107</v>
      </c>
      <c r="C39" s="113">
        <v>61.100824776973575</v>
      </c>
      <c r="D39" s="115">
        <v>18150</v>
      </c>
      <c r="E39" s="114">
        <v>18834</v>
      </c>
      <c r="F39" s="114">
        <v>18611</v>
      </c>
      <c r="G39" s="114">
        <v>19060</v>
      </c>
      <c r="H39" s="140">
        <v>19077</v>
      </c>
      <c r="I39" s="115">
        <v>-927</v>
      </c>
      <c r="J39" s="116">
        <v>-4.85925459977984</v>
      </c>
    </row>
    <row r="40" spans="1:10" s="110" customFormat="1" ht="13.5" customHeight="1" x14ac:dyDescent="0.2">
      <c r="A40" s="118" t="s">
        <v>105</v>
      </c>
      <c r="B40" s="121" t="s">
        <v>108</v>
      </c>
      <c r="C40" s="113">
        <v>21.952533243561689</v>
      </c>
      <c r="D40" s="115">
        <v>6521</v>
      </c>
      <c r="E40" s="114">
        <v>6838</v>
      </c>
      <c r="F40" s="114">
        <v>6585</v>
      </c>
      <c r="G40" s="114">
        <v>7172</v>
      </c>
      <c r="H40" s="140">
        <v>6818</v>
      </c>
      <c r="I40" s="115">
        <v>-297</v>
      </c>
      <c r="J40" s="116">
        <v>-4.356116163097683</v>
      </c>
    </row>
    <row r="41" spans="1:10" s="110" customFormat="1" ht="13.5" customHeight="1" x14ac:dyDescent="0.2">
      <c r="A41" s="118"/>
      <c r="B41" s="121" t="s">
        <v>109</v>
      </c>
      <c r="C41" s="113">
        <v>38.077764686079782</v>
      </c>
      <c r="D41" s="115">
        <v>11311</v>
      </c>
      <c r="E41" s="114">
        <v>11783</v>
      </c>
      <c r="F41" s="114">
        <v>11503</v>
      </c>
      <c r="G41" s="114">
        <v>11686</v>
      </c>
      <c r="H41" s="140">
        <v>12011</v>
      </c>
      <c r="I41" s="115">
        <v>-700</v>
      </c>
      <c r="J41" s="116">
        <v>-5.827991008242444</v>
      </c>
    </row>
    <row r="42" spans="1:10" s="110" customFormat="1" ht="13.5" customHeight="1" x14ac:dyDescent="0.2">
      <c r="A42" s="118"/>
      <c r="B42" s="121" t="s">
        <v>110</v>
      </c>
      <c r="C42" s="113">
        <v>16.071368456488806</v>
      </c>
      <c r="D42" s="115">
        <v>4774</v>
      </c>
      <c r="E42" s="114">
        <v>4879</v>
      </c>
      <c r="F42" s="114">
        <v>4915</v>
      </c>
      <c r="G42" s="114">
        <v>5041</v>
      </c>
      <c r="H42" s="140">
        <v>5032</v>
      </c>
      <c r="I42" s="115">
        <v>-258</v>
      </c>
      <c r="J42" s="116">
        <v>-5.127186009538951</v>
      </c>
    </row>
    <row r="43" spans="1:10" s="110" customFormat="1" ht="13.5" customHeight="1" x14ac:dyDescent="0.2">
      <c r="A43" s="120"/>
      <c r="B43" s="121" t="s">
        <v>111</v>
      </c>
      <c r="C43" s="113">
        <v>23.89833361386972</v>
      </c>
      <c r="D43" s="115">
        <v>7099</v>
      </c>
      <c r="E43" s="114">
        <v>7251</v>
      </c>
      <c r="F43" s="114">
        <v>7169</v>
      </c>
      <c r="G43" s="114">
        <v>7116</v>
      </c>
      <c r="H43" s="140">
        <v>7097</v>
      </c>
      <c r="I43" s="115">
        <v>2</v>
      </c>
      <c r="J43" s="116">
        <v>2.8180921516133578E-2</v>
      </c>
    </row>
    <row r="44" spans="1:10" s="110" customFormat="1" ht="13.5" customHeight="1" x14ac:dyDescent="0.2">
      <c r="A44" s="120"/>
      <c r="B44" s="121" t="s">
        <v>112</v>
      </c>
      <c r="C44" s="113">
        <v>2.2151153004544688</v>
      </c>
      <c r="D44" s="115">
        <v>658</v>
      </c>
      <c r="E44" s="114">
        <v>626</v>
      </c>
      <c r="F44" s="114">
        <v>632</v>
      </c>
      <c r="G44" s="114">
        <v>499</v>
      </c>
      <c r="H44" s="140">
        <v>518</v>
      </c>
      <c r="I44" s="115">
        <v>140</v>
      </c>
      <c r="J44" s="116">
        <v>27.027027027027028</v>
      </c>
    </row>
    <row r="45" spans="1:10" s="110" customFormat="1" ht="13.5" customHeight="1" x14ac:dyDescent="0.2">
      <c r="A45" s="118" t="s">
        <v>113</v>
      </c>
      <c r="B45" s="122" t="s">
        <v>116</v>
      </c>
      <c r="C45" s="113">
        <v>75.249957919542169</v>
      </c>
      <c r="D45" s="115">
        <v>22353</v>
      </c>
      <c r="E45" s="114">
        <v>23215</v>
      </c>
      <c r="F45" s="114">
        <v>22929</v>
      </c>
      <c r="G45" s="114">
        <v>23672</v>
      </c>
      <c r="H45" s="140">
        <v>23472</v>
      </c>
      <c r="I45" s="115">
        <v>-1119</v>
      </c>
      <c r="J45" s="116">
        <v>-4.767382413087935</v>
      </c>
    </row>
    <row r="46" spans="1:10" s="110" customFormat="1" ht="13.5" customHeight="1" x14ac:dyDescent="0.2">
      <c r="A46" s="118"/>
      <c r="B46" s="119" t="s">
        <v>117</v>
      </c>
      <c r="C46" s="113">
        <v>24.174381417269821</v>
      </c>
      <c r="D46" s="115">
        <v>7181</v>
      </c>
      <c r="E46" s="114">
        <v>7340</v>
      </c>
      <c r="F46" s="114">
        <v>7052</v>
      </c>
      <c r="G46" s="114">
        <v>7130</v>
      </c>
      <c r="H46" s="140">
        <v>7278</v>
      </c>
      <c r="I46" s="115">
        <v>-97</v>
      </c>
      <c r="J46" s="116">
        <v>-1.3327837317944491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27050</v>
      </c>
      <c r="E48" s="114">
        <v>27968</v>
      </c>
      <c r="F48" s="114">
        <v>27923</v>
      </c>
      <c r="G48" s="114">
        <v>27490</v>
      </c>
      <c r="H48" s="140">
        <v>27179</v>
      </c>
      <c r="I48" s="115">
        <v>-129</v>
      </c>
      <c r="J48" s="116">
        <v>-0.47463114904889803</v>
      </c>
    </row>
    <row r="49" spans="1:12" s="110" customFormat="1" ht="13.5" customHeight="1" x14ac:dyDescent="0.2">
      <c r="A49" s="118" t="s">
        <v>105</v>
      </c>
      <c r="B49" s="119" t="s">
        <v>106</v>
      </c>
      <c r="C49" s="113">
        <v>46.303142329020332</v>
      </c>
      <c r="D49" s="115">
        <v>12525</v>
      </c>
      <c r="E49" s="114">
        <v>12995</v>
      </c>
      <c r="F49" s="114">
        <v>12924</v>
      </c>
      <c r="G49" s="114">
        <v>12648</v>
      </c>
      <c r="H49" s="140">
        <v>12509</v>
      </c>
      <c r="I49" s="115">
        <v>16</v>
      </c>
      <c r="J49" s="116">
        <v>0.12790790630745863</v>
      </c>
    </row>
    <row r="50" spans="1:12" s="110" customFormat="1" ht="13.5" customHeight="1" x14ac:dyDescent="0.2">
      <c r="A50" s="120"/>
      <c r="B50" s="119" t="s">
        <v>107</v>
      </c>
      <c r="C50" s="113">
        <v>53.696857670979668</v>
      </c>
      <c r="D50" s="115">
        <v>14525</v>
      </c>
      <c r="E50" s="114">
        <v>14973</v>
      </c>
      <c r="F50" s="114">
        <v>14999</v>
      </c>
      <c r="G50" s="114">
        <v>14842</v>
      </c>
      <c r="H50" s="140">
        <v>14670</v>
      </c>
      <c r="I50" s="115">
        <v>-145</v>
      </c>
      <c r="J50" s="116">
        <v>-0.98841172460804361</v>
      </c>
    </row>
    <row r="51" spans="1:12" s="110" customFormat="1" ht="13.5" customHeight="1" x14ac:dyDescent="0.2">
      <c r="A51" s="118" t="s">
        <v>105</v>
      </c>
      <c r="B51" s="121" t="s">
        <v>108</v>
      </c>
      <c r="C51" s="113">
        <v>10.506469500924215</v>
      </c>
      <c r="D51" s="115">
        <v>2842</v>
      </c>
      <c r="E51" s="114">
        <v>3071</v>
      </c>
      <c r="F51" s="114">
        <v>3086</v>
      </c>
      <c r="G51" s="114">
        <v>2896</v>
      </c>
      <c r="H51" s="140">
        <v>2898</v>
      </c>
      <c r="I51" s="115">
        <v>-56</v>
      </c>
      <c r="J51" s="116">
        <v>-1.932367149758454</v>
      </c>
    </row>
    <row r="52" spans="1:12" s="110" customFormat="1" ht="13.5" customHeight="1" x14ac:dyDescent="0.2">
      <c r="A52" s="118"/>
      <c r="B52" s="121" t="s">
        <v>109</v>
      </c>
      <c r="C52" s="113">
        <v>72.83179297597043</v>
      </c>
      <c r="D52" s="115">
        <v>19701</v>
      </c>
      <c r="E52" s="114">
        <v>20368</v>
      </c>
      <c r="F52" s="114">
        <v>20304</v>
      </c>
      <c r="G52" s="114">
        <v>20160</v>
      </c>
      <c r="H52" s="140">
        <v>19930</v>
      </c>
      <c r="I52" s="115">
        <v>-229</v>
      </c>
      <c r="J52" s="116">
        <v>-1.1490215755143001</v>
      </c>
    </row>
    <row r="53" spans="1:12" s="110" customFormat="1" ht="13.5" customHeight="1" x14ac:dyDescent="0.2">
      <c r="A53" s="118"/>
      <c r="B53" s="121" t="s">
        <v>110</v>
      </c>
      <c r="C53" s="113">
        <v>15.55637707948244</v>
      </c>
      <c r="D53" s="115">
        <v>4208</v>
      </c>
      <c r="E53" s="114">
        <v>4234</v>
      </c>
      <c r="F53" s="114">
        <v>4238</v>
      </c>
      <c r="G53" s="114">
        <v>4158</v>
      </c>
      <c r="H53" s="140">
        <v>4086</v>
      </c>
      <c r="I53" s="115">
        <v>122</v>
      </c>
      <c r="J53" s="116">
        <v>2.9858051884483601</v>
      </c>
    </row>
    <row r="54" spans="1:12" s="110" customFormat="1" ht="13.5" customHeight="1" x14ac:dyDescent="0.2">
      <c r="A54" s="120"/>
      <c r="B54" s="121" t="s">
        <v>111</v>
      </c>
      <c r="C54" s="113">
        <v>1.1053604436229205</v>
      </c>
      <c r="D54" s="115">
        <v>299</v>
      </c>
      <c r="E54" s="114">
        <v>295</v>
      </c>
      <c r="F54" s="114">
        <v>295</v>
      </c>
      <c r="G54" s="114">
        <v>276</v>
      </c>
      <c r="H54" s="140">
        <v>265</v>
      </c>
      <c r="I54" s="115">
        <v>34</v>
      </c>
      <c r="J54" s="116">
        <v>12.830188679245284</v>
      </c>
    </row>
    <row r="55" spans="1:12" s="110" customFormat="1" ht="13.5" customHeight="1" x14ac:dyDescent="0.2">
      <c r="A55" s="120"/>
      <c r="B55" s="121" t="s">
        <v>112</v>
      </c>
      <c r="C55" s="113">
        <v>0.32902033271719039</v>
      </c>
      <c r="D55" s="115">
        <v>89</v>
      </c>
      <c r="E55" s="114">
        <v>85</v>
      </c>
      <c r="F55" s="114">
        <v>80</v>
      </c>
      <c r="G55" s="114">
        <v>54</v>
      </c>
      <c r="H55" s="140">
        <v>58</v>
      </c>
      <c r="I55" s="115">
        <v>31</v>
      </c>
      <c r="J55" s="116">
        <v>53.448275862068968</v>
      </c>
    </row>
    <row r="56" spans="1:12" s="110" customFormat="1" ht="13.5" customHeight="1" x14ac:dyDescent="0.2">
      <c r="A56" s="118" t="s">
        <v>113</v>
      </c>
      <c r="B56" s="122" t="s">
        <v>116</v>
      </c>
      <c r="C56" s="113">
        <v>72.107208872458415</v>
      </c>
      <c r="D56" s="115">
        <v>19505</v>
      </c>
      <c r="E56" s="114">
        <v>20257</v>
      </c>
      <c r="F56" s="114">
        <v>20352</v>
      </c>
      <c r="G56" s="114">
        <v>20108</v>
      </c>
      <c r="H56" s="140">
        <v>20042</v>
      </c>
      <c r="I56" s="115">
        <v>-537</v>
      </c>
      <c r="J56" s="116">
        <v>-2.6793733160363238</v>
      </c>
    </row>
    <row r="57" spans="1:12" s="110" customFormat="1" ht="13.5" customHeight="1" x14ac:dyDescent="0.2">
      <c r="A57" s="142"/>
      <c r="B57" s="124" t="s">
        <v>117</v>
      </c>
      <c r="C57" s="125">
        <v>27.889094269870611</v>
      </c>
      <c r="D57" s="143">
        <v>7544</v>
      </c>
      <c r="E57" s="144">
        <v>7710</v>
      </c>
      <c r="F57" s="144">
        <v>7570</v>
      </c>
      <c r="G57" s="144">
        <v>7380</v>
      </c>
      <c r="H57" s="145">
        <v>7135</v>
      </c>
      <c r="I57" s="143">
        <v>409</v>
      </c>
      <c r="J57" s="146">
        <v>5.7323055360896991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314087</v>
      </c>
      <c r="E12" s="236">
        <v>315526</v>
      </c>
      <c r="F12" s="114">
        <v>318710</v>
      </c>
      <c r="G12" s="114">
        <v>314648</v>
      </c>
      <c r="H12" s="140">
        <v>313329</v>
      </c>
      <c r="I12" s="115">
        <v>758</v>
      </c>
      <c r="J12" s="116">
        <v>0.24191823929479875</v>
      </c>
    </row>
    <row r="13" spans="1:15" s="110" customFormat="1" ht="12" customHeight="1" x14ac:dyDescent="0.2">
      <c r="A13" s="118" t="s">
        <v>105</v>
      </c>
      <c r="B13" s="119" t="s">
        <v>106</v>
      </c>
      <c r="C13" s="113">
        <v>54.023566718775371</v>
      </c>
      <c r="D13" s="115">
        <v>169681</v>
      </c>
      <c r="E13" s="114">
        <v>170355</v>
      </c>
      <c r="F13" s="114">
        <v>173102</v>
      </c>
      <c r="G13" s="114">
        <v>170881</v>
      </c>
      <c r="H13" s="140">
        <v>170027</v>
      </c>
      <c r="I13" s="115">
        <v>-346</v>
      </c>
      <c r="J13" s="116">
        <v>-0.20349709163838683</v>
      </c>
    </row>
    <row r="14" spans="1:15" s="110" customFormat="1" ht="12" customHeight="1" x14ac:dyDescent="0.2">
      <c r="A14" s="118"/>
      <c r="B14" s="119" t="s">
        <v>107</v>
      </c>
      <c r="C14" s="113">
        <v>45.976433281224629</v>
      </c>
      <c r="D14" s="115">
        <v>144406</v>
      </c>
      <c r="E14" s="114">
        <v>145171</v>
      </c>
      <c r="F14" s="114">
        <v>145608</v>
      </c>
      <c r="G14" s="114">
        <v>143767</v>
      </c>
      <c r="H14" s="140">
        <v>143302</v>
      </c>
      <c r="I14" s="115">
        <v>1104</v>
      </c>
      <c r="J14" s="116">
        <v>0.77040097137513786</v>
      </c>
    </row>
    <row r="15" spans="1:15" s="110" customFormat="1" ht="12" customHeight="1" x14ac:dyDescent="0.2">
      <c r="A15" s="118" t="s">
        <v>105</v>
      </c>
      <c r="B15" s="121" t="s">
        <v>108</v>
      </c>
      <c r="C15" s="113">
        <v>10.476715050288615</v>
      </c>
      <c r="D15" s="115">
        <v>32906</v>
      </c>
      <c r="E15" s="114">
        <v>34338</v>
      </c>
      <c r="F15" s="114">
        <v>35321</v>
      </c>
      <c r="G15" s="114">
        <v>33032</v>
      </c>
      <c r="H15" s="140">
        <v>33588</v>
      </c>
      <c r="I15" s="115">
        <v>-682</v>
      </c>
      <c r="J15" s="116">
        <v>-2.0304870787185898</v>
      </c>
    </row>
    <row r="16" spans="1:15" s="110" customFormat="1" ht="12" customHeight="1" x14ac:dyDescent="0.2">
      <c r="A16" s="118"/>
      <c r="B16" s="121" t="s">
        <v>109</v>
      </c>
      <c r="C16" s="113">
        <v>69.804544600699799</v>
      </c>
      <c r="D16" s="115">
        <v>219247</v>
      </c>
      <c r="E16" s="114">
        <v>219735</v>
      </c>
      <c r="F16" s="114">
        <v>222146</v>
      </c>
      <c r="G16" s="114">
        <v>221453</v>
      </c>
      <c r="H16" s="140">
        <v>220601</v>
      </c>
      <c r="I16" s="115">
        <v>-1354</v>
      </c>
      <c r="J16" s="116">
        <v>-0.61377781605704418</v>
      </c>
    </row>
    <row r="17" spans="1:10" s="110" customFormat="1" ht="12" customHeight="1" x14ac:dyDescent="0.2">
      <c r="A17" s="118"/>
      <c r="B17" s="121" t="s">
        <v>110</v>
      </c>
      <c r="C17" s="113">
        <v>18.719335725451867</v>
      </c>
      <c r="D17" s="115">
        <v>58795</v>
      </c>
      <c r="E17" s="114">
        <v>58338</v>
      </c>
      <c r="F17" s="114">
        <v>58180</v>
      </c>
      <c r="G17" s="114">
        <v>57249</v>
      </c>
      <c r="H17" s="140">
        <v>56330</v>
      </c>
      <c r="I17" s="115">
        <v>2465</v>
      </c>
      <c r="J17" s="116">
        <v>4.3759985797976215</v>
      </c>
    </row>
    <row r="18" spans="1:10" s="110" customFormat="1" ht="12" customHeight="1" x14ac:dyDescent="0.2">
      <c r="A18" s="120"/>
      <c r="B18" s="121" t="s">
        <v>111</v>
      </c>
      <c r="C18" s="113">
        <v>0.99940462355971438</v>
      </c>
      <c r="D18" s="115">
        <v>3139</v>
      </c>
      <c r="E18" s="114">
        <v>3115</v>
      </c>
      <c r="F18" s="114">
        <v>3063</v>
      </c>
      <c r="G18" s="114">
        <v>2914</v>
      </c>
      <c r="H18" s="140">
        <v>2810</v>
      </c>
      <c r="I18" s="115">
        <v>329</v>
      </c>
      <c r="J18" s="116">
        <v>11.708185053380783</v>
      </c>
    </row>
    <row r="19" spans="1:10" s="110" customFormat="1" ht="12" customHeight="1" x14ac:dyDescent="0.2">
      <c r="A19" s="120"/>
      <c r="B19" s="121" t="s">
        <v>112</v>
      </c>
      <c r="C19" s="113">
        <v>0.33430227930477863</v>
      </c>
      <c r="D19" s="115">
        <v>1050</v>
      </c>
      <c r="E19" s="114">
        <v>960</v>
      </c>
      <c r="F19" s="114">
        <v>952</v>
      </c>
      <c r="G19" s="114">
        <v>797</v>
      </c>
      <c r="H19" s="140">
        <v>768</v>
      </c>
      <c r="I19" s="115">
        <v>282</v>
      </c>
      <c r="J19" s="116">
        <v>36.71875</v>
      </c>
    </row>
    <row r="20" spans="1:10" s="110" customFormat="1" ht="12" customHeight="1" x14ac:dyDescent="0.2">
      <c r="A20" s="118" t="s">
        <v>113</v>
      </c>
      <c r="B20" s="119" t="s">
        <v>181</v>
      </c>
      <c r="C20" s="113">
        <v>71.421294100042346</v>
      </c>
      <c r="D20" s="115">
        <v>224325</v>
      </c>
      <c r="E20" s="114">
        <v>225063</v>
      </c>
      <c r="F20" s="114">
        <v>228771</v>
      </c>
      <c r="G20" s="114">
        <v>226284</v>
      </c>
      <c r="H20" s="140">
        <v>225825</v>
      </c>
      <c r="I20" s="115">
        <v>-1500</v>
      </c>
      <c r="J20" s="116">
        <v>-0.66423115244104947</v>
      </c>
    </row>
    <row r="21" spans="1:10" s="110" customFormat="1" ht="12" customHeight="1" x14ac:dyDescent="0.2">
      <c r="A21" s="118"/>
      <c r="B21" s="119" t="s">
        <v>182</v>
      </c>
      <c r="C21" s="113">
        <v>28.578705899957654</v>
      </c>
      <c r="D21" s="115">
        <v>89762</v>
      </c>
      <c r="E21" s="114">
        <v>90463</v>
      </c>
      <c r="F21" s="114">
        <v>89939</v>
      </c>
      <c r="G21" s="114">
        <v>88364</v>
      </c>
      <c r="H21" s="140">
        <v>87504</v>
      </c>
      <c r="I21" s="115">
        <v>2258</v>
      </c>
      <c r="J21" s="116">
        <v>2.5804534649844579</v>
      </c>
    </row>
    <row r="22" spans="1:10" s="110" customFormat="1" ht="12" customHeight="1" x14ac:dyDescent="0.2">
      <c r="A22" s="118" t="s">
        <v>113</v>
      </c>
      <c r="B22" s="119" t="s">
        <v>116</v>
      </c>
      <c r="C22" s="113">
        <v>82.084263277372187</v>
      </c>
      <c r="D22" s="115">
        <v>257816</v>
      </c>
      <c r="E22" s="114">
        <v>259657</v>
      </c>
      <c r="F22" s="114">
        <v>261461</v>
      </c>
      <c r="G22" s="114">
        <v>258530</v>
      </c>
      <c r="H22" s="140">
        <v>258908</v>
      </c>
      <c r="I22" s="115">
        <v>-1092</v>
      </c>
      <c r="J22" s="116">
        <v>-0.42177144004820244</v>
      </c>
    </row>
    <row r="23" spans="1:10" s="110" customFormat="1" ht="12" customHeight="1" x14ac:dyDescent="0.2">
      <c r="A23" s="118"/>
      <c r="B23" s="119" t="s">
        <v>117</v>
      </c>
      <c r="C23" s="113">
        <v>17.862566741062189</v>
      </c>
      <c r="D23" s="115">
        <v>56104</v>
      </c>
      <c r="E23" s="114">
        <v>55701</v>
      </c>
      <c r="F23" s="114">
        <v>57081</v>
      </c>
      <c r="G23" s="114">
        <v>55917</v>
      </c>
      <c r="H23" s="140">
        <v>54222</v>
      </c>
      <c r="I23" s="115">
        <v>1882</v>
      </c>
      <c r="J23" s="116">
        <v>3.4709158644092803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223876</v>
      </c>
      <c r="E64" s="236">
        <v>223891</v>
      </c>
      <c r="F64" s="236">
        <v>226047</v>
      </c>
      <c r="G64" s="236">
        <v>223316</v>
      </c>
      <c r="H64" s="140">
        <v>221375</v>
      </c>
      <c r="I64" s="115">
        <v>2501</v>
      </c>
      <c r="J64" s="116">
        <v>1.1297571993224167</v>
      </c>
    </row>
    <row r="65" spans="1:12" s="110" customFormat="1" ht="12" customHeight="1" x14ac:dyDescent="0.2">
      <c r="A65" s="118" t="s">
        <v>105</v>
      </c>
      <c r="B65" s="119" t="s">
        <v>106</v>
      </c>
      <c r="C65" s="113">
        <v>53.577426789830085</v>
      </c>
      <c r="D65" s="235">
        <v>119947</v>
      </c>
      <c r="E65" s="236">
        <v>119749</v>
      </c>
      <c r="F65" s="236">
        <v>121479</v>
      </c>
      <c r="G65" s="236">
        <v>119744</v>
      </c>
      <c r="H65" s="140">
        <v>118592</v>
      </c>
      <c r="I65" s="115">
        <v>1355</v>
      </c>
      <c r="J65" s="116">
        <v>1.1425728548300054</v>
      </c>
    </row>
    <row r="66" spans="1:12" s="110" customFormat="1" ht="12" customHeight="1" x14ac:dyDescent="0.2">
      <c r="A66" s="118"/>
      <c r="B66" s="119" t="s">
        <v>107</v>
      </c>
      <c r="C66" s="113">
        <v>46.422573210169915</v>
      </c>
      <c r="D66" s="235">
        <v>103929</v>
      </c>
      <c r="E66" s="236">
        <v>104142</v>
      </c>
      <c r="F66" s="236">
        <v>104568</v>
      </c>
      <c r="G66" s="236">
        <v>103572</v>
      </c>
      <c r="H66" s="140">
        <v>102783</v>
      </c>
      <c r="I66" s="115">
        <v>1146</v>
      </c>
      <c r="J66" s="116">
        <v>1.1149703744782697</v>
      </c>
    </row>
    <row r="67" spans="1:12" s="110" customFormat="1" ht="12" customHeight="1" x14ac:dyDescent="0.2">
      <c r="A67" s="118" t="s">
        <v>105</v>
      </c>
      <c r="B67" s="121" t="s">
        <v>108</v>
      </c>
      <c r="C67" s="113">
        <v>10.23245010630885</v>
      </c>
      <c r="D67" s="235">
        <v>22908</v>
      </c>
      <c r="E67" s="236">
        <v>23627</v>
      </c>
      <c r="F67" s="236">
        <v>24134</v>
      </c>
      <c r="G67" s="236">
        <v>22638</v>
      </c>
      <c r="H67" s="140">
        <v>22864</v>
      </c>
      <c r="I67" s="115">
        <v>44</v>
      </c>
      <c r="J67" s="116">
        <v>0.19244226731980407</v>
      </c>
    </row>
    <row r="68" spans="1:12" s="110" customFormat="1" ht="12" customHeight="1" x14ac:dyDescent="0.2">
      <c r="A68" s="118"/>
      <c r="B68" s="121" t="s">
        <v>109</v>
      </c>
      <c r="C68" s="113">
        <v>72.061766334935413</v>
      </c>
      <c r="D68" s="235">
        <v>161329</v>
      </c>
      <c r="E68" s="236">
        <v>161026</v>
      </c>
      <c r="F68" s="236">
        <v>162785</v>
      </c>
      <c r="G68" s="236">
        <v>162293</v>
      </c>
      <c r="H68" s="140">
        <v>160946</v>
      </c>
      <c r="I68" s="115">
        <v>383</v>
      </c>
      <c r="J68" s="116">
        <v>0.23796801411653598</v>
      </c>
    </row>
    <row r="69" spans="1:12" s="110" customFormat="1" ht="12" customHeight="1" x14ac:dyDescent="0.2">
      <c r="A69" s="118"/>
      <c r="B69" s="121" t="s">
        <v>110</v>
      </c>
      <c r="C69" s="113">
        <v>16.635994925762475</v>
      </c>
      <c r="D69" s="235">
        <v>37244</v>
      </c>
      <c r="E69" s="236">
        <v>36894</v>
      </c>
      <c r="F69" s="236">
        <v>36827</v>
      </c>
      <c r="G69" s="236">
        <v>36209</v>
      </c>
      <c r="H69" s="140">
        <v>35476</v>
      </c>
      <c r="I69" s="115">
        <v>1768</v>
      </c>
      <c r="J69" s="116">
        <v>4.983650918931108</v>
      </c>
    </row>
    <row r="70" spans="1:12" s="110" customFormat="1" ht="12" customHeight="1" x14ac:dyDescent="0.2">
      <c r="A70" s="120"/>
      <c r="B70" s="121" t="s">
        <v>111</v>
      </c>
      <c r="C70" s="113">
        <v>1.0697886329932642</v>
      </c>
      <c r="D70" s="235">
        <v>2395</v>
      </c>
      <c r="E70" s="236">
        <v>2344</v>
      </c>
      <c r="F70" s="236">
        <v>2301</v>
      </c>
      <c r="G70" s="236">
        <v>2176</v>
      </c>
      <c r="H70" s="140">
        <v>2089</v>
      </c>
      <c r="I70" s="115">
        <v>306</v>
      </c>
      <c r="J70" s="116">
        <v>14.648157012924845</v>
      </c>
    </row>
    <row r="71" spans="1:12" s="110" customFormat="1" ht="12" customHeight="1" x14ac:dyDescent="0.2">
      <c r="A71" s="120"/>
      <c r="B71" s="121" t="s">
        <v>112</v>
      </c>
      <c r="C71" s="113">
        <v>0.34706712644499632</v>
      </c>
      <c r="D71" s="235">
        <v>777</v>
      </c>
      <c r="E71" s="236">
        <v>709</v>
      </c>
      <c r="F71" s="236">
        <v>722</v>
      </c>
      <c r="G71" s="236">
        <v>593</v>
      </c>
      <c r="H71" s="140">
        <v>572</v>
      </c>
      <c r="I71" s="115">
        <v>205</v>
      </c>
      <c r="J71" s="116">
        <v>35.83916083916084</v>
      </c>
    </row>
    <row r="72" spans="1:12" s="110" customFormat="1" ht="12" customHeight="1" x14ac:dyDescent="0.2">
      <c r="A72" s="118" t="s">
        <v>113</v>
      </c>
      <c r="B72" s="119" t="s">
        <v>181</v>
      </c>
      <c r="C72" s="113">
        <v>71.347084993478532</v>
      </c>
      <c r="D72" s="235">
        <v>159729</v>
      </c>
      <c r="E72" s="236">
        <v>159647</v>
      </c>
      <c r="F72" s="236">
        <v>162348</v>
      </c>
      <c r="G72" s="236">
        <v>160453</v>
      </c>
      <c r="H72" s="140">
        <v>159396</v>
      </c>
      <c r="I72" s="115">
        <v>333</v>
      </c>
      <c r="J72" s="116">
        <v>0.20891364902506965</v>
      </c>
    </row>
    <row r="73" spans="1:12" s="110" customFormat="1" ht="12" customHeight="1" x14ac:dyDescent="0.2">
      <c r="A73" s="118"/>
      <c r="B73" s="119" t="s">
        <v>182</v>
      </c>
      <c r="C73" s="113">
        <v>28.652915006521468</v>
      </c>
      <c r="D73" s="115">
        <v>64147</v>
      </c>
      <c r="E73" s="114">
        <v>64244</v>
      </c>
      <c r="F73" s="114">
        <v>63699</v>
      </c>
      <c r="G73" s="114">
        <v>62863</v>
      </c>
      <c r="H73" s="140">
        <v>61979</v>
      </c>
      <c r="I73" s="115">
        <v>2168</v>
      </c>
      <c r="J73" s="116">
        <v>3.4979589861081979</v>
      </c>
    </row>
    <row r="74" spans="1:12" s="110" customFormat="1" ht="12" customHeight="1" x14ac:dyDescent="0.2">
      <c r="A74" s="118" t="s">
        <v>113</v>
      </c>
      <c r="B74" s="119" t="s">
        <v>116</v>
      </c>
      <c r="C74" s="113">
        <v>75.796869695724425</v>
      </c>
      <c r="D74" s="115">
        <v>169691</v>
      </c>
      <c r="E74" s="114">
        <v>170593</v>
      </c>
      <c r="F74" s="114">
        <v>171732</v>
      </c>
      <c r="G74" s="114">
        <v>170147</v>
      </c>
      <c r="H74" s="140">
        <v>169825</v>
      </c>
      <c r="I74" s="115">
        <v>-134</v>
      </c>
      <c r="J74" s="116">
        <v>-7.8904754894744591E-2</v>
      </c>
    </row>
    <row r="75" spans="1:12" s="110" customFormat="1" ht="12" customHeight="1" x14ac:dyDescent="0.2">
      <c r="A75" s="142"/>
      <c r="B75" s="124" t="s">
        <v>117</v>
      </c>
      <c r="C75" s="125">
        <v>24.13702228019082</v>
      </c>
      <c r="D75" s="143">
        <v>54037</v>
      </c>
      <c r="E75" s="144">
        <v>53149</v>
      </c>
      <c r="F75" s="144">
        <v>54172</v>
      </c>
      <c r="G75" s="144">
        <v>53011</v>
      </c>
      <c r="H75" s="145">
        <v>51401</v>
      </c>
      <c r="I75" s="143">
        <v>2636</v>
      </c>
      <c r="J75" s="146">
        <v>5.1283048967918914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314087</v>
      </c>
      <c r="G11" s="114">
        <v>315526</v>
      </c>
      <c r="H11" s="114">
        <v>318710</v>
      </c>
      <c r="I11" s="114">
        <v>314648</v>
      </c>
      <c r="J11" s="140">
        <v>313329</v>
      </c>
      <c r="K11" s="114">
        <v>758</v>
      </c>
      <c r="L11" s="116">
        <v>0.24191823929479875</v>
      </c>
    </row>
    <row r="12" spans="1:17" s="110" customFormat="1" ht="24.95" customHeight="1" x14ac:dyDescent="0.2">
      <c r="A12" s="606" t="s">
        <v>185</v>
      </c>
      <c r="B12" s="607"/>
      <c r="C12" s="607"/>
      <c r="D12" s="608"/>
      <c r="E12" s="113">
        <v>54.023566718775371</v>
      </c>
      <c r="F12" s="115">
        <v>169681</v>
      </c>
      <c r="G12" s="114">
        <v>170355</v>
      </c>
      <c r="H12" s="114">
        <v>173102</v>
      </c>
      <c r="I12" s="114">
        <v>170881</v>
      </c>
      <c r="J12" s="140">
        <v>170027</v>
      </c>
      <c r="K12" s="114">
        <v>-346</v>
      </c>
      <c r="L12" s="116">
        <v>-0.20349709163838683</v>
      </c>
    </row>
    <row r="13" spans="1:17" s="110" customFormat="1" ht="15" customHeight="1" x14ac:dyDescent="0.2">
      <c r="A13" s="120"/>
      <c r="B13" s="609" t="s">
        <v>107</v>
      </c>
      <c r="C13" s="609"/>
      <c r="E13" s="113">
        <v>45.976433281224629</v>
      </c>
      <c r="F13" s="115">
        <v>144406</v>
      </c>
      <c r="G13" s="114">
        <v>145171</v>
      </c>
      <c r="H13" s="114">
        <v>145608</v>
      </c>
      <c r="I13" s="114">
        <v>143767</v>
      </c>
      <c r="J13" s="140">
        <v>143302</v>
      </c>
      <c r="K13" s="114">
        <v>1104</v>
      </c>
      <c r="L13" s="116">
        <v>0.77040097137513786</v>
      </c>
    </row>
    <row r="14" spans="1:17" s="110" customFormat="1" ht="24.95" customHeight="1" x14ac:dyDescent="0.2">
      <c r="A14" s="606" t="s">
        <v>186</v>
      </c>
      <c r="B14" s="607"/>
      <c r="C14" s="607"/>
      <c r="D14" s="608"/>
      <c r="E14" s="113">
        <v>10.476715050288615</v>
      </c>
      <c r="F14" s="115">
        <v>32906</v>
      </c>
      <c r="G14" s="114">
        <v>34338</v>
      </c>
      <c r="H14" s="114">
        <v>35321</v>
      </c>
      <c r="I14" s="114">
        <v>33032</v>
      </c>
      <c r="J14" s="140">
        <v>33588</v>
      </c>
      <c r="K14" s="114">
        <v>-682</v>
      </c>
      <c r="L14" s="116">
        <v>-2.0304870787185898</v>
      </c>
    </row>
    <row r="15" spans="1:17" s="110" customFormat="1" ht="15" customHeight="1" x14ac:dyDescent="0.2">
      <c r="A15" s="120"/>
      <c r="B15" s="119"/>
      <c r="C15" s="258" t="s">
        <v>106</v>
      </c>
      <c r="E15" s="113">
        <v>53.358050203610283</v>
      </c>
      <c r="F15" s="115">
        <v>17558</v>
      </c>
      <c r="G15" s="114">
        <v>18262</v>
      </c>
      <c r="H15" s="114">
        <v>18972</v>
      </c>
      <c r="I15" s="114">
        <v>17631</v>
      </c>
      <c r="J15" s="140">
        <v>17932</v>
      </c>
      <c r="K15" s="114">
        <v>-374</v>
      </c>
      <c r="L15" s="116">
        <v>-2.0856569261655142</v>
      </c>
    </row>
    <row r="16" spans="1:17" s="110" customFormat="1" ht="15" customHeight="1" x14ac:dyDescent="0.2">
      <c r="A16" s="120"/>
      <c r="B16" s="119"/>
      <c r="C16" s="258" t="s">
        <v>107</v>
      </c>
      <c r="E16" s="113">
        <v>46.641949796389717</v>
      </c>
      <c r="F16" s="115">
        <v>15348</v>
      </c>
      <c r="G16" s="114">
        <v>16076</v>
      </c>
      <c r="H16" s="114">
        <v>16349</v>
      </c>
      <c r="I16" s="114">
        <v>15401</v>
      </c>
      <c r="J16" s="140">
        <v>15656</v>
      </c>
      <c r="K16" s="114">
        <v>-308</v>
      </c>
      <c r="L16" s="116">
        <v>-1.9672968829841595</v>
      </c>
    </row>
    <row r="17" spans="1:12" s="110" customFormat="1" ht="15" customHeight="1" x14ac:dyDescent="0.2">
      <c r="A17" s="120"/>
      <c r="B17" s="121" t="s">
        <v>109</v>
      </c>
      <c r="C17" s="258"/>
      <c r="E17" s="113">
        <v>69.804544600699799</v>
      </c>
      <c r="F17" s="115">
        <v>219247</v>
      </c>
      <c r="G17" s="114">
        <v>219735</v>
      </c>
      <c r="H17" s="114">
        <v>222146</v>
      </c>
      <c r="I17" s="114">
        <v>221453</v>
      </c>
      <c r="J17" s="140">
        <v>220601</v>
      </c>
      <c r="K17" s="114">
        <v>-1354</v>
      </c>
      <c r="L17" s="116">
        <v>-0.61377781605704418</v>
      </c>
    </row>
    <row r="18" spans="1:12" s="110" customFormat="1" ht="15" customHeight="1" x14ac:dyDescent="0.2">
      <c r="A18" s="120"/>
      <c r="B18" s="119"/>
      <c r="C18" s="258" t="s">
        <v>106</v>
      </c>
      <c r="E18" s="113">
        <v>53.760826830013634</v>
      </c>
      <c r="F18" s="115">
        <v>117869</v>
      </c>
      <c r="G18" s="114">
        <v>118087</v>
      </c>
      <c r="H18" s="114">
        <v>120041</v>
      </c>
      <c r="I18" s="114">
        <v>119721</v>
      </c>
      <c r="J18" s="140">
        <v>119190</v>
      </c>
      <c r="K18" s="114">
        <v>-1321</v>
      </c>
      <c r="L18" s="116">
        <v>-1.1083144559107307</v>
      </c>
    </row>
    <row r="19" spans="1:12" s="110" customFormat="1" ht="15" customHeight="1" x14ac:dyDescent="0.2">
      <c r="A19" s="120"/>
      <c r="B19" s="119"/>
      <c r="C19" s="258" t="s">
        <v>107</v>
      </c>
      <c r="E19" s="113">
        <v>46.239173169986366</v>
      </c>
      <c r="F19" s="115">
        <v>101378</v>
      </c>
      <c r="G19" s="114">
        <v>101648</v>
      </c>
      <c r="H19" s="114">
        <v>102105</v>
      </c>
      <c r="I19" s="114">
        <v>101732</v>
      </c>
      <c r="J19" s="140">
        <v>101411</v>
      </c>
      <c r="K19" s="114">
        <v>-33</v>
      </c>
      <c r="L19" s="116">
        <v>-3.2540848625888713E-2</v>
      </c>
    </row>
    <row r="20" spans="1:12" s="110" customFormat="1" ht="15" customHeight="1" x14ac:dyDescent="0.2">
      <c r="A20" s="120"/>
      <c r="B20" s="121" t="s">
        <v>110</v>
      </c>
      <c r="C20" s="258"/>
      <c r="E20" s="113">
        <v>18.719335725451867</v>
      </c>
      <c r="F20" s="115">
        <v>58795</v>
      </c>
      <c r="G20" s="114">
        <v>58338</v>
      </c>
      <c r="H20" s="114">
        <v>58180</v>
      </c>
      <c r="I20" s="114">
        <v>57249</v>
      </c>
      <c r="J20" s="140">
        <v>56330</v>
      </c>
      <c r="K20" s="114">
        <v>2465</v>
      </c>
      <c r="L20" s="116">
        <v>4.3759985797976215</v>
      </c>
    </row>
    <row r="21" spans="1:12" s="110" customFormat="1" ht="15" customHeight="1" x14ac:dyDescent="0.2">
      <c r="A21" s="120"/>
      <c r="B21" s="119"/>
      <c r="C21" s="258" t="s">
        <v>106</v>
      </c>
      <c r="E21" s="113">
        <v>55.001275618675059</v>
      </c>
      <c r="F21" s="115">
        <v>32338</v>
      </c>
      <c r="G21" s="114">
        <v>32101</v>
      </c>
      <c r="H21" s="114">
        <v>32196</v>
      </c>
      <c r="I21" s="114">
        <v>31718</v>
      </c>
      <c r="J21" s="140">
        <v>31152</v>
      </c>
      <c r="K21" s="114">
        <v>1186</v>
      </c>
      <c r="L21" s="116">
        <v>3.8071391884951207</v>
      </c>
    </row>
    <row r="22" spans="1:12" s="110" customFormat="1" ht="15" customHeight="1" x14ac:dyDescent="0.2">
      <c r="A22" s="120"/>
      <c r="B22" s="119"/>
      <c r="C22" s="258" t="s">
        <v>107</v>
      </c>
      <c r="E22" s="113">
        <v>44.998724381324941</v>
      </c>
      <c r="F22" s="115">
        <v>26457</v>
      </c>
      <c r="G22" s="114">
        <v>26237</v>
      </c>
      <c r="H22" s="114">
        <v>25984</v>
      </c>
      <c r="I22" s="114">
        <v>25531</v>
      </c>
      <c r="J22" s="140">
        <v>25178</v>
      </c>
      <c r="K22" s="114">
        <v>1279</v>
      </c>
      <c r="L22" s="116">
        <v>5.0798315990150131</v>
      </c>
    </row>
    <row r="23" spans="1:12" s="110" customFormat="1" ht="15" customHeight="1" x14ac:dyDescent="0.2">
      <c r="A23" s="120"/>
      <c r="B23" s="121" t="s">
        <v>111</v>
      </c>
      <c r="C23" s="258"/>
      <c r="E23" s="113">
        <v>0.99940462355971438</v>
      </c>
      <c r="F23" s="115">
        <v>3139</v>
      </c>
      <c r="G23" s="114">
        <v>3115</v>
      </c>
      <c r="H23" s="114">
        <v>3063</v>
      </c>
      <c r="I23" s="114">
        <v>2914</v>
      </c>
      <c r="J23" s="140">
        <v>2810</v>
      </c>
      <c r="K23" s="114">
        <v>329</v>
      </c>
      <c r="L23" s="116">
        <v>11.708185053380783</v>
      </c>
    </row>
    <row r="24" spans="1:12" s="110" customFormat="1" ht="15" customHeight="1" x14ac:dyDescent="0.2">
      <c r="A24" s="120"/>
      <c r="B24" s="119"/>
      <c r="C24" s="258" t="s">
        <v>106</v>
      </c>
      <c r="E24" s="113">
        <v>61.03854730805989</v>
      </c>
      <c r="F24" s="115">
        <v>1916</v>
      </c>
      <c r="G24" s="114">
        <v>1905</v>
      </c>
      <c r="H24" s="114">
        <v>1893</v>
      </c>
      <c r="I24" s="114">
        <v>1811</v>
      </c>
      <c r="J24" s="140">
        <v>1753</v>
      </c>
      <c r="K24" s="114">
        <v>163</v>
      </c>
      <c r="L24" s="116">
        <v>9.2983456930975468</v>
      </c>
    </row>
    <row r="25" spans="1:12" s="110" customFormat="1" ht="15" customHeight="1" x14ac:dyDescent="0.2">
      <c r="A25" s="120"/>
      <c r="B25" s="119"/>
      <c r="C25" s="258" t="s">
        <v>107</v>
      </c>
      <c r="E25" s="113">
        <v>38.96145269194011</v>
      </c>
      <c r="F25" s="115">
        <v>1223</v>
      </c>
      <c r="G25" s="114">
        <v>1210</v>
      </c>
      <c r="H25" s="114">
        <v>1170</v>
      </c>
      <c r="I25" s="114">
        <v>1103</v>
      </c>
      <c r="J25" s="140">
        <v>1057</v>
      </c>
      <c r="K25" s="114">
        <v>166</v>
      </c>
      <c r="L25" s="116">
        <v>15.704824976348155</v>
      </c>
    </row>
    <row r="26" spans="1:12" s="110" customFormat="1" ht="15" customHeight="1" x14ac:dyDescent="0.2">
      <c r="A26" s="120"/>
      <c r="C26" s="121" t="s">
        <v>187</v>
      </c>
      <c r="D26" s="110" t="s">
        <v>188</v>
      </c>
      <c r="E26" s="113">
        <v>0.33430227930477863</v>
      </c>
      <c r="F26" s="115">
        <v>1050</v>
      </c>
      <c r="G26" s="114">
        <v>960</v>
      </c>
      <c r="H26" s="114">
        <v>952</v>
      </c>
      <c r="I26" s="114">
        <v>797</v>
      </c>
      <c r="J26" s="140">
        <v>768</v>
      </c>
      <c r="K26" s="114">
        <v>282</v>
      </c>
      <c r="L26" s="116">
        <v>36.71875</v>
      </c>
    </row>
    <row r="27" spans="1:12" s="110" customFormat="1" ht="15" customHeight="1" x14ac:dyDescent="0.2">
      <c r="A27" s="120"/>
      <c r="B27" s="119"/>
      <c r="D27" s="259" t="s">
        <v>106</v>
      </c>
      <c r="E27" s="113">
        <v>55.142857142857146</v>
      </c>
      <c r="F27" s="115">
        <v>579</v>
      </c>
      <c r="G27" s="114">
        <v>538</v>
      </c>
      <c r="H27" s="114">
        <v>531</v>
      </c>
      <c r="I27" s="114">
        <v>448</v>
      </c>
      <c r="J27" s="140">
        <v>436</v>
      </c>
      <c r="K27" s="114">
        <v>143</v>
      </c>
      <c r="L27" s="116">
        <v>32.798165137614681</v>
      </c>
    </row>
    <row r="28" spans="1:12" s="110" customFormat="1" ht="15" customHeight="1" x14ac:dyDescent="0.2">
      <c r="A28" s="120"/>
      <c r="B28" s="119"/>
      <c r="D28" s="259" t="s">
        <v>107</v>
      </c>
      <c r="E28" s="113">
        <v>44.857142857142854</v>
      </c>
      <c r="F28" s="115">
        <v>471</v>
      </c>
      <c r="G28" s="114">
        <v>422</v>
      </c>
      <c r="H28" s="114">
        <v>421</v>
      </c>
      <c r="I28" s="114">
        <v>349</v>
      </c>
      <c r="J28" s="140">
        <v>332</v>
      </c>
      <c r="K28" s="114">
        <v>139</v>
      </c>
      <c r="L28" s="116">
        <v>41.867469879518069</v>
      </c>
    </row>
    <row r="29" spans="1:12" s="110" customFormat="1" ht="24.95" customHeight="1" x14ac:dyDescent="0.2">
      <c r="A29" s="606" t="s">
        <v>189</v>
      </c>
      <c r="B29" s="607"/>
      <c r="C29" s="607"/>
      <c r="D29" s="608"/>
      <c r="E29" s="113">
        <v>82.084263277372187</v>
      </c>
      <c r="F29" s="115">
        <v>257816</v>
      </c>
      <c r="G29" s="114">
        <v>259657</v>
      </c>
      <c r="H29" s="114">
        <v>261461</v>
      </c>
      <c r="I29" s="114">
        <v>258530</v>
      </c>
      <c r="J29" s="140">
        <v>258908</v>
      </c>
      <c r="K29" s="114">
        <v>-1092</v>
      </c>
      <c r="L29" s="116">
        <v>-0.42177144004820244</v>
      </c>
    </row>
    <row r="30" spans="1:12" s="110" customFormat="1" ht="15" customHeight="1" x14ac:dyDescent="0.2">
      <c r="A30" s="120"/>
      <c r="B30" s="119"/>
      <c r="C30" s="258" t="s">
        <v>106</v>
      </c>
      <c r="E30" s="113">
        <v>53.119278865547521</v>
      </c>
      <c r="F30" s="115">
        <v>136950</v>
      </c>
      <c r="G30" s="114">
        <v>137950</v>
      </c>
      <c r="H30" s="114">
        <v>139489</v>
      </c>
      <c r="I30" s="114">
        <v>137907</v>
      </c>
      <c r="J30" s="140">
        <v>138087</v>
      </c>
      <c r="K30" s="114">
        <v>-1137</v>
      </c>
      <c r="L30" s="116">
        <v>-0.82339394729409721</v>
      </c>
    </row>
    <row r="31" spans="1:12" s="110" customFormat="1" ht="15" customHeight="1" x14ac:dyDescent="0.2">
      <c r="A31" s="120"/>
      <c r="B31" s="119"/>
      <c r="C31" s="258" t="s">
        <v>107</v>
      </c>
      <c r="E31" s="113">
        <v>46.880721134452479</v>
      </c>
      <c r="F31" s="115">
        <v>120866</v>
      </c>
      <c r="G31" s="114">
        <v>121707</v>
      </c>
      <c r="H31" s="114">
        <v>121972</v>
      </c>
      <c r="I31" s="114">
        <v>120623</v>
      </c>
      <c r="J31" s="140">
        <v>120821</v>
      </c>
      <c r="K31" s="114">
        <v>45</v>
      </c>
      <c r="L31" s="116">
        <v>3.7245180887428508E-2</v>
      </c>
    </row>
    <row r="32" spans="1:12" s="110" customFormat="1" ht="15" customHeight="1" x14ac:dyDescent="0.2">
      <c r="A32" s="120"/>
      <c r="B32" s="119" t="s">
        <v>117</v>
      </c>
      <c r="C32" s="258"/>
      <c r="E32" s="113">
        <v>17.862566741062189</v>
      </c>
      <c r="F32" s="115">
        <v>56104</v>
      </c>
      <c r="G32" s="114">
        <v>55701</v>
      </c>
      <c r="H32" s="114">
        <v>57081</v>
      </c>
      <c r="I32" s="114">
        <v>55917</v>
      </c>
      <c r="J32" s="140">
        <v>54222</v>
      </c>
      <c r="K32" s="114">
        <v>1882</v>
      </c>
      <c r="L32" s="116">
        <v>3.4709158644092803</v>
      </c>
    </row>
    <row r="33" spans="1:12" s="110" customFormat="1" ht="15" customHeight="1" x14ac:dyDescent="0.2">
      <c r="A33" s="120"/>
      <c r="B33" s="119"/>
      <c r="C33" s="258" t="s">
        <v>106</v>
      </c>
      <c r="E33" s="113">
        <v>58.138457151005277</v>
      </c>
      <c r="F33" s="115">
        <v>32618</v>
      </c>
      <c r="G33" s="114">
        <v>32293</v>
      </c>
      <c r="H33" s="114">
        <v>33495</v>
      </c>
      <c r="I33" s="114">
        <v>32837</v>
      </c>
      <c r="J33" s="140">
        <v>31813</v>
      </c>
      <c r="K33" s="114">
        <v>805</v>
      </c>
      <c r="L33" s="116">
        <v>2.5304120956841545</v>
      </c>
    </row>
    <row r="34" spans="1:12" s="110" customFormat="1" ht="15" customHeight="1" x14ac:dyDescent="0.2">
      <c r="A34" s="120"/>
      <c r="B34" s="119"/>
      <c r="C34" s="258" t="s">
        <v>107</v>
      </c>
      <c r="E34" s="113">
        <v>41.861542848994723</v>
      </c>
      <c r="F34" s="115">
        <v>23486</v>
      </c>
      <c r="G34" s="114">
        <v>23408</v>
      </c>
      <c r="H34" s="114">
        <v>23586</v>
      </c>
      <c r="I34" s="114">
        <v>23080</v>
      </c>
      <c r="J34" s="140">
        <v>22409</v>
      </c>
      <c r="K34" s="114">
        <v>1077</v>
      </c>
      <c r="L34" s="116">
        <v>4.8061046900798789</v>
      </c>
    </row>
    <row r="35" spans="1:12" s="110" customFormat="1" ht="24.95" customHeight="1" x14ac:dyDescent="0.2">
      <c r="A35" s="606" t="s">
        <v>190</v>
      </c>
      <c r="B35" s="607"/>
      <c r="C35" s="607"/>
      <c r="D35" s="608"/>
      <c r="E35" s="113">
        <v>71.421294100042346</v>
      </c>
      <c r="F35" s="115">
        <v>224325</v>
      </c>
      <c r="G35" s="114">
        <v>225063</v>
      </c>
      <c r="H35" s="114">
        <v>228771</v>
      </c>
      <c r="I35" s="114">
        <v>226284</v>
      </c>
      <c r="J35" s="140">
        <v>225825</v>
      </c>
      <c r="K35" s="114">
        <v>-1500</v>
      </c>
      <c r="L35" s="116">
        <v>-0.66423115244104947</v>
      </c>
    </row>
    <row r="36" spans="1:12" s="110" customFormat="1" ht="15" customHeight="1" x14ac:dyDescent="0.2">
      <c r="A36" s="120"/>
      <c r="B36" s="119"/>
      <c r="C36" s="258" t="s">
        <v>106</v>
      </c>
      <c r="E36" s="113">
        <v>65.61239273375682</v>
      </c>
      <c r="F36" s="115">
        <v>147185</v>
      </c>
      <c r="G36" s="114">
        <v>147670</v>
      </c>
      <c r="H36" s="114">
        <v>150421</v>
      </c>
      <c r="I36" s="114">
        <v>148761</v>
      </c>
      <c r="J36" s="140">
        <v>148382</v>
      </c>
      <c r="K36" s="114">
        <v>-1197</v>
      </c>
      <c r="L36" s="116">
        <v>-0.80670162149047731</v>
      </c>
    </row>
    <row r="37" spans="1:12" s="110" customFormat="1" ht="15" customHeight="1" x14ac:dyDescent="0.2">
      <c r="A37" s="120"/>
      <c r="B37" s="119"/>
      <c r="C37" s="258" t="s">
        <v>107</v>
      </c>
      <c r="E37" s="113">
        <v>34.387607266243172</v>
      </c>
      <c r="F37" s="115">
        <v>77140</v>
      </c>
      <c r="G37" s="114">
        <v>77393</v>
      </c>
      <c r="H37" s="114">
        <v>78350</v>
      </c>
      <c r="I37" s="114">
        <v>77523</v>
      </c>
      <c r="J37" s="140">
        <v>77443</v>
      </c>
      <c r="K37" s="114">
        <v>-303</v>
      </c>
      <c r="L37" s="116">
        <v>-0.39125550404813864</v>
      </c>
    </row>
    <row r="38" spans="1:12" s="110" customFormat="1" ht="15" customHeight="1" x14ac:dyDescent="0.2">
      <c r="A38" s="120"/>
      <c r="B38" s="119" t="s">
        <v>182</v>
      </c>
      <c r="C38" s="258"/>
      <c r="E38" s="113">
        <v>28.578705899957654</v>
      </c>
      <c r="F38" s="115">
        <v>89762</v>
      </c>
      <c r="G38" s="114">
        <v>90463</v>
      </c>
      <c r="H38" s="114">
        <v>89939</v>
      </c>
      <c r="I38" s="114">
        <v>88364</v>
      </c>
      <c r="J38" s="140">
        <v>87504</v>
      </c>
      <c r="K38" s="114">
        <v>2258</v>
      </c>
      <c r="L38" s="116">
        <v>2.5804534649844579</v>
      </c>
    </row>
    <row r="39" spans="1:12" s="110" customFormat="1" ht="15" customHeight="1" x14ac:dyDescent="0.2">
      <c r="A39" s="120"/>
      <c r="B39" s="119"/>
      <c r="C39" s="258" t="s">
        <v>106</v>
      </c>
      <c r="E39" s="113">
        <v>25.061830173124484</v>
      </c>
      <c r="F39" s="115">
        <v>22496</v>
      </c>
      <c r="G39" s="114">
        <v>22685</v>
      </c>
      <c r="H39" s="114">
        <v>22681</v>
      </c>
      <c r="I39" s="114">
        <v>22120</v>
      </c>
      <c r="J39" s="140">
        <v>21645</v>
      </c>
      <c r="K39" s="114">
        <v>851</v>
      </c>
      <c r="L39" s="116">
        <v>3.9316239316239314</v>
      </c>
    </row>
    <row r="40" spans="1:12" s="110" customFormat="1" ht="15" customHeight="1" x14ac:dyDescent="0.2">
      <c r="A40" s="120"/>
      <c r="B40" s="119"/>
      <c r="C40" s="258" t="s">
        <v>107</v>
      </c>
      <c r="E40" s="113">
        <v>74.938169826875509</v>
      </c>
      <c r="F40" s="115">
        <v>67266</v>
      </c>
      <c r="G40" s="114">
        <v>67778</v>
      </c>
      <c r="H40" s="114">
        <v>67258</v>
      </c>
      <c r="I40" s="114">
        <v>66244</v>
      </c>
      <c r="J40" s="140">
        <v>65859</v>
      </c>
      <c r="K40" s="114">
        <v>1407</v>
      </c>
      <c r="L40" s="116">
        <v>2.1363822712157789</v>
      </c>
    </row>
    <row r="41" spans="1:12" s="110" customFormat="1" ht="24.75" customHeight="1" x14ac:dyDescent="0.2">
      <c r="A41" s="606" t="s">
        <v>518</v>
      </c>
      <c r="B41" s="607"/>
      <c r="C41" s="607"/>
      <c r="D41" s="608"/>
      <c r="E41" s="113">
        <v>4.0619318851146335</v>
      </c>
      <c r="F41" s="115">
        <v>12758</v>
      </c>
      <c r="G41" s="114">
        <v>14189</v>
      </c>
      <c r="H41" s="114">
        <v>14360</v>
      </c>
      <c r="I41" s="114">
        <v>12427</v>
      </c>
      <c r="J41" s="140">
        <v>12827</v>
      </c>
      <c r="K41" s="114">
        <v>-69</v>
      </c>
      <c r="L41" s="116">
        <v>-0.53792780852888433</v>
      </c>
    </row>
    <row r="42" spans="1:12" s="110" customFormat="1" ht="15" customHeight="1" x14ac:dyDescent="0.2">
      <c r="A42" s="120"/>
      <c r="B42" s="119"/>
      <c r="C42" s="258" t="s">
        <v>106</v>
      </c>
      <c r="E42" s="113">
        <v>54.851857657940116</v>
      </c>
      <c r="F42" s="115">
        <v>6998</v>
      </c>
      <c r="G42" s="114">
        <v>7893</v>
      </c>
      <c r="H42" s="114">
        <v>8023</v>
      </c>
      <c r="I42" s="114">
        <v>6734</v>
      </c>
      <c r="J42" s="140">
        <v>6980</v>
      </c>
      <c r="K42" s="114">
        <v>18</v>
      </c>
      <c r="L42" s="116">
        <v>0.25787965616045844</v>
      </c>
    </row>
    <row r="43" spans="1:12" s="110" customFormat="1" ht="15" customHeight="1" x14ac:dyDescent="0.2">
      <c r="A43" s="123"/>
      <c r="B43" s="124"/>
      <c r="C43" s="260" t="s">
        <v>107</v>
      </c>
      <c r="D43" s="261"/>
      <c r="E43" s="125">
        <v>45.148142342059884</v>
      </c>
      <c r="F43" s="143">
        <v>5760</v>
      </c>
      <c r="G43" s="144">
        <v>6296</v>
      </c>
      <c r="H43" s="144">
        <v>6337</v>
      </c>
      <c r="I43" s="144">
        <v>5693</v>
      </c>
      <c r="J43" s="145">
        <v>5847</v>
      </c>
      <c r="K43" s="144">
        <v>-87</v>
      </c>
      <c r="L43" s="146">
        <v>-1.4879425346331452</v>
      </c>
    </row>
    <row r="44" spans="1:12" s="110" customFormat="1" ht="45.75" customHeight="1" x14ac:dyDescent="0.2">
      <c r="A44" s="606" t="s">
        <v>191</v>
      </c>
      <c r="B44" s="607"/>
      <c r="C44" s="607"/>
      <c r="D44" s="608"/>
      <c r="E44" s="113">
        <v>0.66446557800864092</v>
      </c>
      <c r="F44" s="115">
        <v>2087</v>
      </c>
      <c r="G44" s="114">
        <v>2131</v>
      </c>
      <c r="H44" s="114">
        <v>2164</v>
      </c>
      <c r="I44" s="114">
        <v>2079</v>
      </c>
      <c r="J44" s="140">
        <v>2120</v>
      </c>
      <c r="K44" s="114">
        <v>-33</v>
      </c>
      <c r="L44" s="116">
        <v>-1.5566037735849056</v>
      </c>
    </row>
    <row r="45" spans="1:12" s="110" customFormat="1" ht="15" customHeight="1" x14ac:dyDescent="0.2">
      <c r="A45" s="120"/>
      <c r="B45" s="119"/>
      <c r="C45" s="258" t="s">
        <v>106</v>
      </c>
      <c r="E45" s="113">
        <v>58.936272160996644</v>
      </c>
      <c r="F45" s="115">
        <v>1230</v>
      </c>
      <c r="G45" s="114">
        <v>1262</v>
      </c>
      <c r="H45" s="114">
        <v>1280</v>
      </c>
      <c r="I45" s="114">
        <v>1242</v>
      </c>
      <c r="J45" s="140">
        <v>1268</v>
      </c>
      <c r="K45" s="114">
        <v>-38</v>
      </c>
      <c r="L45" s="116">
        <v>-2.9968454258675079</v>
      </c>
    </row>
    <row r="46" spans="1:12" s="110" customFormat="1" ht="15" customHeight="1" x14ac:dyDescent="0.2">
      <c r="A46" s="123"/>
      <c r="B46" s="124"/>
      <c r="C46" s="260" t="s">
        <v>107</v>
      </c>
      <c r="D46" s="261"/>
      <c r="E46" s="125">
        <v>41.063727839003356</v>
      </c>
      <c r="F46" s="143">
        <v>857</v>
      </c>
      <c r="G46" s="144">
        <v>869</v>
      </c>
      <c r="H46" s="144">
        <v>884</v>
      </c>
      <c r="I46" s="144">
        <v>837</v>
      </c>
      <c r="J46" s="145">
        <v>852</v>
      </c>
      <c r="K46" s="144">
        <v>5</v>
      </c>
      <c r="L46" s="146">
        <v>0.58685446009389675</v>
      </c>
    </row>
    <row r="47" spans="1:12" s="110" customFormat="1" ht="39" customHeight="1" x14ac:dyDescent="0.2">
      <c r="A47" s="606" t="s">
        <v>519</v>
      </c>
      <c r="B47" s="610"/>
      <c r="C47" s="610"/>
      <c r="D47" s="611"/>
      <c r="E47" s="113">
        <v>0.14550108727836555</v>
      </c>
      <c r="F47" s="115">
        <v>457</v>
      </c>
      <c r="G47" s="114">
        <v>466</v>
      </c>
      <c r="H47" s="114">
        <v>410</v>
      </c>
      <c r="I47" s="114">
        <v>409</v>
      </c>
      <c r="J47" s="140">
        <v>440</v>
      </c>
      <c r="K47" s="114">
        <v>17</v>
      </c>
      <c r="L47" s="116">
        <v>3.8636363636363638</v>
      </c>
    </row>
    <row r="48" spans="1:12" s="110" customFormat="1" ht="15" customHeight="1" x14ac:dyDescent="0.2">
      <c r="A48" s="120"/>
      <c r="B48" s="119"/>
      <c r="C48" s="258" t="s">
        <v>106</v>
      </c>
      <c r="E48" s="113">
        <v>43.107221006564551</v>
      </c>
      <c r="F48" s="115">
        <v>197</v>
      </c>
      <c r="G48" s="114">
        <v>198</v>
      </c>
      <c r="H48" s="114">
        <v>169</v>
      </c>
      <c r="I48" s="114">
        <v>148</v>
      </c>
      <c r="J48" s="140">
        <v>160</v>
      </c>
      <c r="K48" s="114">
        <v>37</v>
      </c>
      <c r="L48" s="116">
        <v>23.125</v>
      </c>
    </row>
    <row r="49" spans="1:12" s="110" customFormat="1" ht="15" customHeight="1" x14ac:dyDescent="0.2">
      <c r="A49" s="123"/>
      <c r="B49" s="124"/>
      <c r="C49" s="260" t="s">
        <v>107</v>
      </c>
      <c r="D49" s="261"/>
      <c r="E49" s="125">
        <v>56.892778993435449</v>
      </c>
      <c r="F49" s="143">
        <v>260</v>
      </c>
      <c r="G49" s="144">
        <v>268</v>
      </c>
      <c r="H49" s="144">
        <v>241</v>
      </c>
      <c r="I49" s="144">
        <v>261</v>
      </c>
      <c r="J49" s="145">
        <v>280</v>
      </c>
      <c r="K49" s="144">
        <v>-20</v>
      </c>
      <c r="L49" s="146">
        <v>-7.1428571428571432</v>
      </c>
    </row>
    <row r="50" spans="1:12" s="110" customFormat="1" ht="24.95" customHeight="1" x14ac:dyDescent="0.2">
      <c r="A50" s="612" t="s">
        <v>192</v>
      </c>
      <c r="B50" s="613"/>
      <c r="C50" s="613"/>
      <c r="D50" s="614"/>
      <c r="E50" s="262">
        <v>13.34439184047732</v>
      </c>
      <c r="F50" s="263">
        <v>41913</v>
      </c>
      <c r="G50" s="264">
        <v>43421</v>
      </c>
      <c r="H50" s="264">
        <v>44149</v>
      </c>
      <c r="I50" s="264">
        <v>41678</v>
      </c>
      <c r="J50" s="265">
        <v>41683</v>
      </c>
      <c r="K50" s="263">
        <v>230</v>
      </c>
      <c r="L50" s="266">
        <v>0.55178370078929062</v>
      </c>
    </row>
    <row r="51" spans="1:12" s="110" customFormat="1" ht="15" customHeight="1" x14ac:dyDescent="0.2">
      <c r="A51" s="120"/>
      <c r="B51" s="119"/>
      <c r="C51" s="258" t="s">
        <v>106</v>
      </c>
      <c r="E51" s="113">
        <v>55.006799799584854</v>
      </c>
      <c r="F51" s="115">
        <v>23055</v>
      </c>
      <c r="G51" s="114">
        <v>23792</v>
      </c>
      <c r="H51" s="114">
        <v>24476</v>
      </c>
      <c r="I51" s="114">
        <v>22875</v>
      </c>
      <c r="J51" s="140">
        <v>22732</v>
      </c>
      <c r="K51" s="114">
        <v>323</v>
      </c>
      <c r="L51" s="116">
        <v>1.4209044518740102</v>
      </c>
    </row>
    <row r="52" spans="1:12" s="110" customFormat="1" ht="15" customHeight="1" x14ac:dyDescent="0.2">
      <c r="A52" s="120"/>
      <c r="B52" s="119"/>
      <c r="C52" s="258" t="s">
        <v>107</v>
      </c>
      <c r="E52" s="113">
        <v>44.993200200415146</v>
      </c>
      <c r="F52" s="115">
        <v>18858</v>
      </c>
      <c r="G52" s="114">
        <v>19629</v>
      </c>
      <c r="H52" s="114">
        <v>19673</v>
      </c>
      <c r="I52" s="114">
        <v>18803</v>
      </c>
      <c r="J52" s="140">
        <v>18951</v>
      </c>
      <c r="K52" s="114">
        <v>-93</v>
      </c>
      <c r="L52" s="116">
        <v>-0.49073927497229697</v>
      </c>
    </row>
    <row r="53" spans="1:12" s="110" customFormat="1" ht="15" customHeight="1" x14ac:dyDescent="0.2">
      <c r="A53" s="120"/>
      <c r="B53" s="119"/>
      <c r="C53" s="258" t="s">
        <v>187</v>
      </c>
      <c r="D53" s="110" t="s">
        <v>193</v>
      </c>
      <c r="E53" s="113">
        <v>20.981557034810201</v>
      </c>
      <c r="F53" s="115">
        <v>8794</v>
      </c>
      <c r="G53" s="114">
        <v>10097</v>
      </c>
      <c r="H53" s="114">
        <v>10404</v>
      </c>
      <c r="I53" s="114">
        <v>7980</v>
      </c>
      <c r="J53" s="140">
        <v>8534</v>
      </c>
      <c r="K53" s="114">
        <v>260</v>
      </c>
      <c r="L53" s="116">
        <v>3.0466369814858214</v>
      </c>
    </row>
    <row r="54" spans="1:12" s="110" customFormat="1" ht="15" customHeight="1" x14ac:dyDescent="0.2">
      <c r="A54" s="120"/>
      <c r="B54" s="119"/>
      <c r="D54" s="267" t="s">
        <v>194</v>
      </c>
      <c r="E54" s="113">
        <v>56.345235387764383</v>
      </c>
      <c r="F54" s="115">
        <v>4955</v>
      </c>
      <c r="G54" s="114">
        <v>5658</v>
      </c>
      <c r="H54" s="114">
        <v>5929</v>
      </c>
      <c r="I54" s="114">
        <v>4467</v>
      </c>
      <c r="J54" s="140">
        <v>4730</v>
      </c>
      <c r="K54" s="114">
        <v>225</v>
      </c>
      <c r="L54" s="116">
        <v>4.7568710359408035</v>
      </c>
    </row>
    <row r="55" spans="1:12" s="110" customFormat="1" ht="15" customHeight="1" x14ac:dyDescent="0.2">
      <c r="A55" s="120"/>
      <c r="B55" s="119"/>
      <c r="D55" s="267" t="s">
        <v>195</v>
      </c>
      <c r="E55" s="113">
        <v>43.654764612235617</v>
      </c>
      <c r="F55" s="115">
        <v>3839</v>
      </c>
      <c r="G55" s="114">
        <v>4439</v>
      </c>
      <c r="H55" s="114">
        <v>4475</v>
      </c>
      <c r="I55" s="114">
        <v>3513</v>
      </c>
      <c r="J55" s="140">
        <v>3804</v>
      </c>
      <c r="K55" s="114">
        <v>35</v>
      </c>
      <c r="L55" s="116">
        <v>0.92008412197686651</v>
      </c>
    </row>
    <row r="56" spans="1:12" s="110" customFormat="1" ht="15" customHeight="1" x14ac:dyDescent="0.2">
      <c r="A56" s="120"/>
      <c r="B56" s="119" t="s">
        <v>196</v>
      </c>
      <c r="C56" s="258"/>
      <c r="E56" s="113">
        <v>55.972708198683804</v>
      </c>
      <c r="F56" s="115">
        <v>175803</v>
      </c>
      <c r="G56" s="114">
        <v>175922</v>
      </c>
      <c r="H56" s="114">
        <v>177662</v>
      </c>
      <c r="I56" s="114">
        <v>177371</v>
      </c>
      <c r="J56" s="140">
        <v>177137</v>
      </c>
      <c r="K56" s="114">
        <v>-1334</v>
      </c>
      <c r="L56" s="116">
        <v>-0.75308941666619622</v>
      </c>
    </row>
    <row r="57" spans="1:12" s="110" customFormat="1" ht="15" customHeight="1" x14ac:dyDescent="0.2">
      <c r="A57" s="120"/>
      <c r="B57" s="119"/>
      <c r="C57" s="258" t="s">
        <v>106</v>
      </c>
      <c r="E57" s="113">
        <v>52.271007889512695</v>
      </c>
      <c r="F57" s="115">
        <v>91894</v>
      </c>
      <c r="G57" s="114">
        <v>91912</v>
      </c>
      <c r="H57" s="114">
        <v>93226</v>
      </c>
      <c r="I57" s="114">
        <v>93151</v>
      </c>
      <c r="J57" s="140">
        <v>92932</v>
      </c>
      <c r="K57" s="114">
        <v>-1038</v>
      </c>
      <c r="L57" s="116">
        <v>-1.1169457237550036</v>
      </c>
    </row>
    <row r="58" spans="1:12" s="110" customFormat="1" ht="15" customHeight="1" x14ac:dyDescent="0.2">
      <c r="A58" s="120"/>
      <c r="B58" s="119"/>
      <c r="C58" s="258" t="s">
        <v>107</v>
      </c>
      <c r="E58" s="113">
        <v>47.728992110487305</v>
      </c>
      <c r="F58" s="115">
        <v>83909</v>
      </c>
      <c r="G58" s="114">
        <v>84010</v>
      </c>
      <c r="H58" s="114">
        <v>84436</v>
      </c>
      <c r="I58" s="114">
        <v>84220</v>
      </c>
      <c r="J58" s="140">
        <v>84205</v>
      </c>
      <c r="K58" s="114">
        <v>-296</v>
      </c>
      <c r="L58" s="116">
        <v>-0.3515230687013835</v>
      </c>
    </row>
    <row r="59" spans="1:12" s="110" customFormat="1" ht="15" customHeight="1" x14ac:dyDescent="0.2">
      <c r="A59" s="120"/>
      <c r="B59" s="119"/>
      <c r="C59" s="258" t="s">
        <v>105</v>
      </c>
      <c r="D59" s="110" t="s">
        <v>197</v>
      </c>
      <c r="E59" s="113">
        <v>91.488768678577728</v>
      </c>
      <c r="F59" s="115">
        <v>160840</v>
      </c>
      <c r="G59" s="114">
        <v>161005</v>
      </c>
      <c r="H59" s="114">
        <v>162722</v>
      </c>
      <c r="I59" s="114">
        <v>162586</v>
      </c>
      <c r="J59" s="140">
        <v>162473</v>
      </c>
      <c r="K59" s="114">
        <v>-1633</v>
      </c>
      <c r="L59" s="116">
        <v>-1.0050900765050192</v>
      </c>
    </row>
    <row r="60" spans="1:12" s="110" customFormat="1" ht="15" customHeight="1" x14ac:dyDescent="0.2">
      <c r="A60" s="120"/>
      <c r="B60" s="119"/>
      <c r="C60" s="258"/>
      <c r="D60" s="267" t="s">
        <v>198</v>
      </c>
      <c r="E60" s="113">
        <v>50.733648346182541</v>
      </c>
      <c r="F60" s="115">
        <v>81600</v>
      </c>
      <c r="G60" s="114">
        <v>81651</v>
      </c>
      <c r="H60" s="114">
        <v>82910</v>
      </c>
      <c r="I60" s="114">
        <v>82906</v>
      </c>
      <c r="J60" s="140">
        <v>82767</v>
      </c>
      <c r="K60" s="114">
        <v>-1167</v>
      </c>
      <c r="L60" s="116">
        <v>-1.409982239298271</v>
      </c>
    </row>
    <row r="61" spans="1:12" s="110" customFormat="1" ht="15" customHeight="1" x14ac:dyDescent="0.2">
      <c r="A61" s="120"/>
      <c r="B61" s="119"/>
      <c r="C61" s="258"/>
      <c r="D61" s="267" t="s">
        <v>199</v>
      </c>
      <c r="E61" s="113">
        <v>49.266351653817459</v>
      </c>
      <c r="F61" s="115">
        <v>79240</v>
      </c>
      <c r="G61" s="114">
        <v>79354</v>
      </c>
      <c r="H61" s="114">
        <v>79812</v>
      </c>
      <c r="I61" s="114">
        <v>79680</v>
      </c>
      <c r="J61" s="140">
        <v>79706</v>
      </c>
      <c r="K61" s="114">
        <v>-466</v>
      </c>
      <c r="L61" s="116">
        <v>-0.58464858354452609</v>
      </c>
    </row>
    <row r="62" spans="1:12" s="110" customFormat="1" ht="15" customHeight="1" x14ac:dyDescent="0.2">
      <c r="A62" s="120"/>
      <c r="B62" s="119"/>
      <c r="C62" s="258"/>
      <c r="D62" s="258" t="s">
        <v>200</v>
      </c>
      <c r="E62" s="113">
        <v>8.5112313214222741</v>
      </c>
      <c r="F62" s="115">
        <v>14963</v>
      </c>
      <c r="G62" s="114">
        <v>14917</v>
      </c>
      <c r="H62" s="114">
        <v>14940</v>
      </c>
      <c r="I62" s="114">
        <v>14785</v>
      </c>
      <c r="J62" s="140">
        <v>14664</v>
      </c>
      <c r="K62" s="114">
        <v>299</v>
      </c>
      <c r="L62" s="116">
        <v>2.0390070921985815</v>
      </c>
    </row>
    <row r="63" spans="1:12" s="110" customFormat="1" ht="15" customHeight="1" x14ac:dyDescent="0.2">
      <c r="A63" s="120"/>
      <c r="B63" s="119"/>
      <c r="C63" s="258"/>
      <c r="D63" s="267" t="s">
        <v>198</v>
      </c>
      <c r="E63" s="113">
        <v>68.796364365434741</v>
      </c>
      <c r="F63" s="115">
        <v>10294</v>
      </c>
      <c r="G63" s="114">
        <v>10261</v>
      </c>
      <c r="H63" s="114">
        <v>10316</v>
      </c>
      <c r="I63" s="114">
        <v>10245</v>
      </c>
      <c r="J63" s="140">
        <v>10165</v>
      </c>
      <c r="K63" s="114">
        <v>129</v>
      </c>
      <c r="L63" s="116">
        <v>1.2690605017215937</v>
      </c>
    </row>
    <row r="64" spans="1:12" s="110" customFormat="1" ht="15" customHeight="1" x14ac:dyDescent="0.2">
      <c r="A64" s="120"/>
      <c r="B64" s="119"/>
      <c r="C64" s="258"/>
      <c r="D64" s="267" t="s">
        <v>199</v>
      </c>
      <c r="E64" s="113">
        <v>31.203635634565259</v>
      </c>
      <c r="F64" s="115">
        <v>4669</v>
      </c>
      <c r="G64" s="114">
        <v>4656</v>
      </c>
      <c r="H64" s="114">
        <v>4624</v>
      </c>
      <c r="I64" s="114">
        <v>4540</v>
      </c>
      <c r="J64" s="140">
        <v>4499</v>
      </c>
      <c r="K64" s="114">
        <v>170</v>
      </c>
      <c r="L64" s="116">
        <v>3.778617470549011</v>
      </c>
    </row>
    <row r="65" spans="1:12" s="110" customFormat="1" ht="15" customHeight="1" x14ac:dyDescent="0.2">
      <c r="A65" s="120"/>
      <c r="B65" s="119" t="s">
        <v>201</v>
      </c>
      <c r="C65" s="258"/>
      <c r="E65" s="113">
        <v>20.47298996774779</v>
      </c>
      <c r="F65" s="115">
        <v>64303</v>
      </c>
      <c r="G65" s="114">
        <v>64112</v>
      </c>
      <c r="H65" s="114">
        <v>63653</v>
      </c>
      <c r="I65" s="114">
        <v>62985</v>
      </c>
      <c r="J65" s="140">
        <v>61989</v>
      </c>
      <c r="K65" s="114">
        <v>2314</v>
      </c>
      <c r="L65" s="116">
        <v>3.7329203568375036</v>
      </c>
    </row>
    <row r="66" spans="1:12" s="110" customFormat="1" ht="15" customHeight="1" x14ac:dyDescent="0.2">
      <c r="A66" s="120"/>
      <c r="B66" s="119"/>
      <c r="C66" s="258" t="s">
        <v>106</v>
      </c>
      <c r="E66" s="113">
        <v>54.714399017153163</v>
      </c>
      <c r="F66" s="115">
        <v>35183</v>
      </c>
      <c r="G66" s="114">
        <v>35239</v>
      </c>
      <c r="H66" s="114">
        <v>35121</v>
      </c>
      <c r="I66" s="114">
        <v>34880</v>
      </c>
      <c r="J66" s="140">
        <v>34475</v>
      </c>
      <c r="K66" s="114">
        <v>708</v>
      </c>
      <c r="L66" s="116">
        <v>2.0536620739666427</v>
      </c>
    </row>
    <row r="67" spans="1:12" s="110" customFormat="1" ht="15" customHeight="1" x14ac:dyDescent="0.2">
      <c r="A67" s="120"/>
      <c r="B67" s="119"/>
      <c r="C67" s="258" t="s">
        <v>107</v>
      </c>
      <c r="E67" s="113">
        <v>45.285600982846837</v>
      </c>
      <c r="F67" s="115">
        <v>29120</v>
      </c>
      <c r="G67" s="114">
        <v>28873</v>
      </c>
      <c r="H67" s="114">
        <v>28532</v>
      </c>
      <c r="I67" s="114">
        <v>28105</v>
      </c>
      <c r="J67" s="140">
        <v>27514</v>
      </c>
      <c r="K67" s="114">
        <v>1606</v>
      </c>
      <c r="L67" s="116">
        <v>5.837028421894308</v>
      </c>
    </row>
    <row r="68" spans="1:12" s="110" customFormat="1" ht="15" customHeight="1" x14ac:dyDescent="0.2">
      <c r="A68" s="120"/>
      <c r="B68" s="119"/>
      <c r="C68" s="258" t="s">
        <v>105</v>
      </c>
      <c r="D68" s="110" t="s">
        <v>202</v>
      </c>
      <c r="E68" s="113">
        <v>19.849773727508826</v>
      </c>
      <c r="F68" s="115">
        <v>12764</v>
      </c>
      <c r="G68" s="114">
        <v>12706</v>
      </c>
      <c r="H68" s="114">
        <v>12389</v>
      </c>
      <c r="I68" s="114">
        <v>12034</v>
      </c>
      <c r="J68" s="140">
        <v>11477</v>
      </c>
      <c r="K68" s="114">
        <v>1287</v>
      </c>
      <c r="L68" s="116">
        <v>11.213731811448985</v>
      </c>
    </row>
    <row r="69" spans="1:12" s="110" customFormat="1" ht="15" customHeight="1" x14ac:dyDescent="0.2">
      <c r="A69" s="120"/>
      <c r="B69" s="119"/>
      <c r="C69" s="258"/>
      <c r="D69" s="267" t="s">
        <v>198</v>
      </c>
      <c r="E69" s="113">
        <v>49.138201190849266</v>
      </c>
      <c r="F69" s="115">
        <v>6272</v>
      </c>
      <c r="G69" s="114">
        <v>6249</v>
      </c>
      <c r="H69" s="114">
        <v>6114</v>
      </c>
      <c r="I69" s="114">
        <v>5995</v>
      </c>
      <c r="J69" s="140">
        <v>5732</v>
      </c>
      <c r="K69" s="114">
        <v>540</v>
      </c>
      <c r="L69" s="116">
        <v>9.4207955338450802</v>
      </c>
    </row>
    <row r="70" spans="1:12" s="110" customFormat="1" ht="15" customHeight="1" x14ac:dyDescent="0.2">
      <c r="A70" s="120"/>
      <c r="B70" s="119"/>
      <c r="C70" s="258"/>
      <c r="D70" s="267" t="s">
        <v>199</v>
      </c>
      <c r="E70" s="113">
        <v>50.861798809150734</v>
      </c>
      <c r="F70" s="115">
        <v>6492</v>
      </c>
      <c r="G70" s="114">
        <v>6457</v>
      </c>
      <c r="H70" s="114">
        <v>6275</v>
      </c>
      <c r="I70" s="114">
        <v>6039</v>
      </c>
      <c r="J70" s="140">
        <v>5745</v>
      </c>
      <c r="K70" s="114">
        <v>747</v>
      </c>
      <c r="L70" s="116">
        <v>13.002610966057441</v>
      </c>
    </row>
    <row r="71" spans="1:12" s="110" customFormat="1" ht="15" customHeight="1" x14ac:dyDescent="0.2">
      <c r="A71" s="120"/>
      <c r="B71" s="119"/>
      <c r="C71" s="258"/>
      <c r="D71" s="110" t="s">
        <v>203</v>
      </c>
      <c r="E71" s="113">
        <v>74.186274357339471</v>
      </c>
      <c r="F71" s="115">
        <v>47704</v>
      </c>
      <c r="G71" s="114">
        <v>47598</v>
      </c>
      <c r="H71" s="114">
        <v>47514</v>
      </c>
      <c r="I71" s="114">
        <v>47278</v>
      </c>
      <c r="J71" s="140">
        <v>46932</v>
      </c>
      <c r="K71" s="114">
        <v>772</v>
      </c>
      <c r="L71" s="116">
        <v>1.6449330946901901</v>
      </c>
    </row>
    <row r="72" spans="1:12" s="110" customFormat="1" ht="15" customHeight="1" x14ac:dyDescent="0.2">
      <c r="A72" s="120"/>
      <c r="B72" s="119"/>
      <c r="C72" s="258"/>
      <c r="D72" s="267" t="s">
        <v>198</v>
      </c>
      <c r="E72" s="113">
        <v>56.121079993291964</v>
      </c>
      <c r="F72" s="115">
        <v>26772</v>
      </c>
      <c r="G72" s="114">
        <v>26858</v>
      </c>
      <c r="H72" s="114">
        <v>26893</v>
      </c>
      <c r="I72" s="114">
        <v>26792</v>
      </c>
      <c r="J72" s="140">
        <v>26692</v>
      </c>
      <c r="K72" s="114">
        <v>80</v>
      </c>
      <c r="L72" s="116">
        <v>0.29971527049303159</v>
      </c>
    </row>
    <row r="73" spans="1:12" s="110" customFormat="1" ht="15" customHeight="1" x14ac:dyDescent="0.2">
      <c r="A73" s="120"/>
      <c r="B73" s="119"/>
      <c r="C73" s="258"/>
      <c r="D73" s="267" t="s">
        <v>199</v>
      </c>
      <c r="E73" s="113">
        <v>43.878920006708036</v>
      </c>
      <c r="F73" s="115">
        <v>20932</v>
      </c>
      <c r="G73" s="114">
        <v>20740</v>
      </c>
      <c r="H73" s="114">
        <v>20621</v>
      </c>
      <c r="I73" s="114">
        <v>20486</v>
      </c>
      <c r="J73" s="140">
        <v>20240</v>
      </c>
      <c r="K73" s="114">
        <v>692</v>
      </c>
      <c r="L73" s="116">
        <v>3.4189723320158101</v>
      </c>
    </row>
    <row r="74" spans="1:12" s="110" customFormat="1" ht="15" customHeight="1" x14ac:dyDescent="0.2">
      <c r="A74" s="120"/>
      <c r="B74" s="119"/>
      <c r="C74" s="258"/>
      <c r="D74" s="110" t="s">
        <v>204</v>
      </c>
      <c r="E74" s="113">
        <v>5.9639519151517035</v>
      </c>
      <c r="F74" s="115">
        <v>3835</v>
      </c>
      <c r="G74" s="114">
        <v>3808</v>
      </c>
      <c r="H74" s="114">
        <v>3750</v>
      </c>
      <c r="I74" s="114">
        <v>3673</v>
      </c>
      <c r="J74" s="140">
        <v>3580</v>
      </c>
      <c r="K74" s="114">
        <v>255</v>
      </c>
      <c r="L74" s="116">
        <v>7.1229050279329611</v>
      </c>
    </row>
    <row r="75" spans="1:12" s="110" customFormat="1" ht="15" customHeight="1" x14ac:dyDescent="0.2">
      <c r="A75" s="120"/>
      <c r="B75" s="119"/>
      <c r="C75" s="258"/>
      <c r="D75" s="267" t="s">
        <v>198</v>
      </c>
      <c r="E75" s="113">
        <v>55.775749674054758</v>
      </c>
      <c r="F75" s="115">
        <v>2139</v>
      </c>
      <c r="G75" s="114">
        <v>2132</v>
      </c>
      <c r="H75" s="114">
        <v>2114</v>
      </c>
      <c r="I75" s="114">
        <v>2093</v>
      </c>
      <c r="J75" s="140">
        <v>2051</v>
      </c>
      <c r="K75" s="114">
        <v>88</v>
      </c>
      <c r="L75" s="116">
        <v>4.290589956118966</v>
      </c>
    </row>
    <row r="76" spans="1:12" s="110" customFormat="1" ht="15" customHeight="1" x14ac:dyDescent="0.2">
      <c r="A76" s="120"/>
      <c r="B76" s="119"/>
      <c r="C76" s="258"/>
      <c r="D76" s="267" t="s">
        <v>199</v>
      </c>
      <c r="E76" s="113">
        <v>44.224250325945242</v>
      </c>
      <c r="F76" s="115">
        <v>1696</v>
      </c>
      <c r="G76" s="114">
        <v>1676</v>
      </c>
      <c r="H76" s="114">
        <v>1636</v>
      </c>
      <c r="I76" s="114">
        <v>1580</v>
      </c>
      <c r="J76" s="140">
        <v>1529</v>
      </c>
      <c r="K76" s="114">
        <v>167</v>
      </c>
      <c r="L76" s="116">
        <v>10.92217135382603</v>
      </c>
    </row>
    <row r="77" spans="1:12" s="110" customFormat="1" ht="15" customHeight="1" x14ac:dyDescent="0.2">
      <c r="A77" s="533"/>
      <c r="B77" s="119" t="s">
        <v>205</v>
      </c>
      <c r="C77" s="268"/>
      <c r="D77" s="182"/>
      <c r="E77" s="113">
        <v>10.209909993091086</v>
      </c>
      <c r="F77" s="115">
        <v>32068</v>
      </c>
      <c r="G77" s="114">
        <v>32071</v>
      </c>
      <c r="H77" s="114">
        <v>33246</v>
      </c>
      <c r="I77" s="114">
        <v>32614</v>
      </c>
      <c r="J77" s="140">
        <v>32520</v>
      </c>
      <c r="K77" s="114">
        <v>-452</v>
      </c>
      <c r="L77" s="116">
        <v>-1.3899138991389914</v>
      </c>
    </row>
    <row r="78" spans="1:12" s="110" customFormat="1" ht="15" customHeight="1" x14ac:dyDescent="0.2">
      <c r="A78" s="120"/>
      <c r="B78" s="119"/>
      <c r="C78" s="268" t="s">
        <v>106</v>
      </c>
      <c r="D78" s="182"/>
      <c r="E78" s="113">
        <v>60.961082699264061</v>
      </c>
      <c r="F78" s="115">
        <v>19549</v>
      </c>
      <c r="G78" s="114">
        <v>19412</v>
      </c>
      <c r="H78" s="114">
        <v>20279</v>
      </c>
      <c r="I78" s="114">
        <v>19975</v>
      </c>
      <c r="J78" s="140">
        <v>19888</v>
      </c>
      <c r="K78" s="114">
        <v>-339</v>
      </c>
      <c r="L78" s="116">
        <v>-1.7045454545454546</v>
      </c>
    </row>
    <row r="79" spans="1:12" s="110" customFormat="1" ht="15" customHeight="1" x14ac:dyDescent="0.2">
      <c r="A79" s="123"/>
      <c r="B79" s="124"/>
      <c r="C79" s="260" t="s">
        <v>107</v>
      </c>
      <c r="D79" s="261"/>
      <c r="E79" s="125">
        <v>39.038917300735939</v>
      </c>
      <c r="F79" s="143">
        <v>12519</v>
      </c>
      <c r="G79" s="144">
        <v>12659</v>
      </c>
      <c r="H79" s="144">
        <v>12967</v>
      </c>
      <c r="I79" s="144">
        <v>12639</v>
      </c>
      <c r="J79" s="145">
        <v>12632</v>
      </c>
      <c r="K79" s="144">
        <v>-113</v>
      </c>
      <c r="L79" s="146">
        <v>-0.89455351488283719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314087</v>
      </c>
      <c r="E11" s="114">
        <v>315526</v>
      </c>
      <c r="F11" s="114">
        <v>318710</v>
      </c>
      <c r="G11" s="114">
        <v>314648</v>
      </c>
      <c r="H11" s="140">
        <v>313329</v>
      </c>
      <c r="I11" s="115">
        <v>758</v>
      </c>
      <c r="J11" s="116">
        <v>0.24191823929479875</v>
      </c>
    </row>
    <row r="12" spans="1:15" s="110" customFormat="1" ht="24.95" customHeight="1" x14ac:dyDescent="0.2">
      <c r="A12" s="193" t="s">
        <v>132</v>
      </c>
      <c r="B12" s="194" t="s">
        <v>133</v>
      </c>
      <c r="C12" s="113">
        <v>0.34958466921585418</v>
      </c>
      <c r="D12" s="115">
        <v>1098</v>
      </c>
      <c r="E12" s="114">
        <v>654</v>
      </c>
      <c r="F12" s="114">
        <v>1346</v>
      </c>
      <c r="G12" s="114">
        <v>1337</v>
      </c>
      <c r="H12" s="140">
        <v>930</v>
      </c>
      <c r="I12" s="115">
        <v>168</v>
      </c>
      <c r="J12" s="116">
        <v>18.06451612903226</v>
      </c>
    </row>
    <row r="13" spans="1:15" s="110" customFormat="1" ht="24.95" customHeight="1" x14ac:dyDescent="0.2">
      <c r="A13" s="193" t="s">
        <v>134</v>
      </c>
      <c r="B13" s="199" t="s">
        <v>214</v>
      </c>
      <c r="C13" s="113">
        <v>1.9580562073565604</v>
      </c>
      <c r="D13" s="115">
        <v>6150</v>
      </c>
      <c r="E13" s="114">
        <v>4219</v>
      </c>
      <c r="F13" s="114">
        <v>4258</v>
      </c>
      <c r="G13" s="114">
        <v>4210</v>
      </c>
      <c r="H13" s="140">
        <v>4225</v>
      </c>
      <c r="I13" s="115">
        <v>1925</v>
      </c>
      <c r="J13" s="116">
        <v>45.562130177514796</v>
      </c>
    </row>
    <row r="14" spans="1:15" s="287" customFormat="1" ht="24" customHeight="1" x14ac:dyDescent="0.2">
      <c r="A14" s="193" t="s">
        <v>215</v>
      </c>
      <c r="B14" s="199" t="s">
        <v>137</v>
      </c>
      <c r="C14" s="113">
        <v>14.55679477342265</v>
      </c>
      <c r="D14" s="115">
        <v>45721</v>
      </c>
      <c r="E14" s="114">
        <v>48160</v>
      </c>
      <c r="F14" s="114">
        <v>48923</v>
      </c>
      <c r="G14" s="114">
        <v>48640</v>
      </c>
      <c r="H14" s="140">
        <v>48753</v>
      </c>
      <c r="I14" s="115">
        <v>-3032</v>
      </c>
      <c r="J14" s="116">
        <v>-6.2191044653662342</v>
      </c>
      <c r="K14" s="110"/>
      <c r="L14" s="110"/>
      <c r="M14" s="110"/>
      <c r="N14" s="110"/>
      <c r="O14" s="110"/>
    </row>
    <row r="15" spans="1:15" s="110" customFormat="1" ht="24.75" customHeight="1" x14ac:dyDescent="0.2">
      <c r="A15" s="193" t="s">
        <v>216</v>
      </c>
      <c r="B15" s="199" t="s">
        <v>217</v>
      </c>
      <c r="C15" s="113">
        <v>1.5393824004177186</v>
      </c>
      <c r="D15" s="115">
        <v>4835</v>
      </c>
      <c r="E15" s="114">
        <v>4771</v>
      </c>
      <c r="F15" s="114">
        <v>5075</v>
      </c>
      <c r="G15" s="114">
        <v>5011</v>
      </c>
      <c r="H15" s="140">
        <v>4941</v>
      </c>
      <c r="I15" s="115">
        <v>-106</v>
      </c>
      <c r="J15" s="116">
        <v>-2.1453147136207247</v>
      </c>
    </row>
    <row r="16" spans="1:15" s="287" customFormat="1" ht="24.95" customHeight="1" x14ac:dyDescent="0.2">
      <c r="A16" s="193" t="s">
        <v>218</v>
      </c>
      <c r="B16" s="199" t="s">
        <v>141</v>
      </c>
      <c r="C16" s="113">
        <v>12.526465597111628</v>
      </c>
      <c r="D16" s="115">
        <v>39344</v>
      </c>
      <c r="E16" s="114">
        <v>41819</v>
      </c>
      <c r="F16" s="114">
        <v>42240</v>
      </c>
      <c r="G16" s="114">
        <v>42049</v>
      </c>
      <c r="H16" s="140">
        <v>42227</v>
      </c>
      <c r="I16" s="115">
        <v>-2883</v>
      </c>
      <c r="J16" s="116">
        <v>-6.8273853221872258</v>
      </c>
      <c r="K16" s="110"/>
      <c r="L16" s="110"/>
      <c r="M16" s="110"/>
      <c r="N16" s="110"/>
      <c r="O16" s="110"/>
    </row>
    <row r="17" spans="1:15" s="110" customFormat="1" ht="24.95" customHeight="1" x14ac:dyDescent="0.2">
      <c r="A17" s="193" t="s">
        <v>219</v>
      </c>
      <c r="B17" s="199" t="s">
        <v>220</v>
      </c>
      <c r="C17" s="113">
        <v>0.49094677589330343</v>
      </c>
      <c r="D17" s="115">
        <v>1542</v>
      </c>
      <c r="E17" s="114">
        <v>1570</v>
      </c>
      <c r="F17" s="114">
        <v>1608</v>
      </c>
      <c r="G17" s="114">
        <v>1580</v>
      </c>
      <c r="H17" s="140">
        <v>1585</v>
      </c>
      <c r="I17" s="115">
        <v>-43</v>
      </c>
      <c r="J17" s="116">
        <v>-2.7129337539432177</v>
      </c>
    </row>
    <row r="18" spans="1:15" s="287" customFormat="1" ht="24.95" customHeight="1" x14ac:dyDescent="0.2">
      <c r="A18" s="201" t="s">
        <v>144</v>
      </c>
      <c r="B18" s="202" t="s">
        <v>145</v>
      </c>
      <c r="C18" s="113">
        <v>3.5069901014687015</v>
      </c>
      <c r="D18" s="115">
        <v>11015</v>
      </c>
      <c r="E18" s="114">
        <v>10813</v>
      </c>
      <c r="F18" s="114">
        <v>11233</v>
      </c>
      <c r="G18" s="114">
        <v>10958</v>
      </c>
      <c r="H18" s="140">
        <v>10548</v>
      </c>
      <c r="I18" s="115">
        <v>467</v>
      </c>
      <c r="J18" s="116">
        <v>4.4273795980280619</v>
      </c>
      <c r="K18" s="110"/>
      <c r="L18" s="110"/>
      <c r="M18" s="110"/>
      <c r="N18" s="110"/>
      <c r="O18" s="110"/>
    </row>
    <row r="19" spans="1:15" s="110" customFormat="1" ht="24.95" customHeight="1" x14ac:dyDescent="0.2">
      <c r="A19" s="193" t="s">
        <v>146</v>
      </c>
      <c r="B19" s="199" t="s">
        <v>147</v>
      </c>
      <c r="C19" s="113">
        <v>11.996676080194341</v>
      </c>
      <c r="D19" s="115">
        <v>37680</v>
      </c>
      <c r="E19" s="114">
        <v>38172</v>
      </c>
      <c r="F19" s="114">
        <v>38443</v>
      </c>
      <c r="G19" s="114">
        <v>37716</v>
      </c>
      <c r="H19" s="140">
        <v>37782</v>
      </c>
      <c r="I19" s="115">
        <v>-102</v>
      </c>
      <c r="J19" s="116">
        <v>-0.26996982690169924</v>
      </c>
    </row>
    <row r="20" spans="1:15" s="287" customFormat="1" ht="24.95" customHeight="1" x14ac:dyDescent="0.2">
      <c r="A20" s="193" t="s">
        <v>148</v>
      </c>
      <c r="B20" s="199" t="s">
        <v>149</v>
      </c>
      <c r="C20" s="113">
        <v>7.5523660641796697</v>
      </c>
      <c r="D20" s="115">
        <v>23721</v>
      </c>
      <c r="E20" s="114">
        <v>23796</v>
      </c>
      <c r="F20" s="114">
        <v>24101</v>
      </c>
      <c r="G20" s="114">
        <v>23279</v>
      </c>
      <c r="H20" s="140">
        <v>23368</v>
      </c>
      <c r="I20" s="115">
        <v>353</v>
      </c>
      <c r="J20" s="116">
        <v>1.5106128038343034</v>
      </c>
      <c r="K20" s="110"/>
      <c r="L20" s="110"/>
      <c r="M20" s="110"/>
      <c r="N20" s="110"/>
      <c r="O20" s="110"/>
    </row>
    <row r="21" spans="1:15" s="110" customFormat="1" ht="24.95" customHeight="1" x14ac:dyDescent="0.2">
      <c r="A21" s="201" t="s">
        <v>150</v>
      </c>
      <c r="B21" s="202" t="s">
        <v>151</v>
      </c>
      <c r="C21" s="113">
        <v>3.1567686660065521</v>
      </c>
      <c r="D21" s="115">
        <v>9915</v>
      </c>
      <c r="E21" s="114">
        <v>10173</v>
      </c>
      <c r="F21" s="114">
        <v>10335</v>
      </c>
      <c r="G21" s="114">
        <v>10258</v>
      </c>
      <c r="H21" s="140">
        <v>10083</v>
      </c>
      <c r="I21" s="115">
        <v>-168</v>
      </c>
      <c r="J21" s="116">
        <v>-1.6661707825052068</v>
      </c>
    </row>
    <row r="22" spans="1:15" s="110" customFormat="1" ht="24.95" customHeight="1" x14ac:dyDescent="0.2">
      <c r="A22" s="201" t="s">
        <v>152</v>
      </c>
      <c r="B22" s="199" t="s">
        <v>153</v>
      </c>
      <c r="C22" s="113">
        <v>8.4562557507951617</v>
      </c>
      <c r="D22" s="115">
        <v>26560</v>
      </c>
      <c r="E22" s="114">
        <v>26608</v>
      </c>
      <c r="F22" s="114">
        <v>26553</v>
      </c>
      <c r="G22" s="114">
        <v>26133</v>
      </c>
      <c r="H22" s="140">
        <v>25878</v>
      </c>
      <c r="I22" s="115">
        <v>682</v>
      </c>
      <c r="J22" s="116">
        <v>2.6354432336347475</v>
      </c>
    </row>
    <row r="23" spans="1:15" s="110" customFormat="1" ht="24.95" customHeight="1" x14ac:dyDescent="0.2">
      <c r="A23" s="193" t="s">
        <v>154</v>
      </c>
      <c r="B23" s="199" t="s">
        <v>155</v>
      </c>
      <c r="C23" s="113">
        <v>4.9250685319672574</v>
      </c>
      <c r="D23" s="115">
        <v>15469</v>
      </c>
      <c r="E23" s="114">
        <v>15483</v>
      </c>
      <c r="F23" s="114">
        <v>15502</v>
      </c>
      <c r="G23" s="114">
        <v>15187</v>
      </c>
      <c r="H23" s="140">
        <v>15164</v>
      </c>
      <c r="I23" s="115">
        <v>305</v>
      </c>
      <c r="J23" s="116">
        <v>2.0113426536533896</v>
      </c>
    </row>
    <row r="24" spans="1:15" s="110" customFormat="1" ht="24.95" customHeight="1" x14ac:dyDescent="0.2">
      <c r="A24" s="193" t="s">
        <v>156</v>
      </c>
      <c r="B24" s="199" t="s">
        <v>221</v>
      </c>
      <c r="C24" s="113">
        <v>8.5313941678579504</v>
      </c>
      <c r="D24" s="115">
        <v>26796</v>
      </c>
      <c r="E24" s="114">
        <v>26674</v>
      </c>
      <c r="F24" s="114">
        <v>26392</v>
      </c>
      <c r="G24" s="114">
        <v>25969</v>
      </c>
      <c r="H24" s="140">
        <v>26049</v>
      </c>
      <c r="I24" s="115">
        <v>747</v>
      </c>
      <c r="J24" s="116">
        <v>2.8676724634342969</v>
      </c>
    </row>
    <row r="25" spans="1:15" s="110" customFormat="1" ht="24.95" customHeight="1" x14ac:dyDescent="0.2">
      <c r="A25" s="193" t="s">
        <v>222</v>
      </c>
      <c r="B25" s="204" t="s">
        <v>159</v>
      </c>
      <c r="C25" s="113">
        <v>7.7437143211912627</v>
      </c>
      <c r="D25" s="115">
        <v>24322</v>
      </c>
      <c r="E25" s="114">
        <v>24289</v>
      </c>
      <c r="F25" s="114">
        <v>24414</v>
      </c>
      <c r="G25" s="114">
        <v>24361</v>
      </c>
      <c r="H25" s="140">
        <v>23821</v>
      </c>
      <c r="I25" s="115">
        <v>501</v>
      </c>
      <c r="J25" s="116">
        <v>2.1031862642206458</v>
      </c>
    </row>
    <row r="26" spans="1:15" s="110" customFormat="1" ht="24.95" customHeight="1" x14ac:dyDescent="0.2">
      <c r="A26" s="201">
        <v>782.78300000000002</v>
      </c>
      <c r="B26" s="203" t="s">
        <v>160</v>
      </c>
      <c r="C26" s="113">
        <v>3.9581389869685788</v>
      </c>
      <c r="D26" s="115">
        <v>12432</v>
      </c>
      <c r="E26" s="114">
        <v>13307</v>
      </c>
      <c r="F26" s="114">
        <v>14363</v>
      </c>
      <c r="G26" s="114">
        <v>14555</v>
      </c>
      <c r="H26" s="140">
        <v>14848</v>
      </c>
      <c r="I26" s="115">
        <v>-2416</v>
      </c>
      <c r="J26" s="116">
        <v>-16.271551724137932</v>
      </c>
    </row>
    <row r="27" spans="1:15" s="110" customFormat="1" ht="24.95" customHeight="1" x14ac:dyDescent="0.2">
      <c r="A27" s="193" t="s">
        <v>161</v>
      </c>
      <c r="B27" s="199" t="s">
        <v>223</v>
      </c>
      <c r="C27" s="113">
        <v>5.8636619790058164</v>
      </c>
      <c r="D27" s="115">
        <v>18417</v>
      </c>
      <c r="E27" s="114">
        <v>18270</v>
      </c>
      <c r="F27" s="114">
        <v>18247</v>
      </c>
      <c r="G27" s="114">
        <v>17926</v>
      </c>
      <c r="H27" s="140">
        <v>17853</v>
      </c>
      <c r="I27" s="115">
        <v>564</v>
      </c>
      <c r="J27" s="116">
        <v>3.1591329188371704</v>
      </c>
    </row>
    <row r="28" spans="1:15" s="110" customFormat="1" ht="24.95" customHeight="1" x14ac:dyDescent="0.2">
      <c r="A28" s="193" t="s">
        <v>163</v>
      </c>
      <c r="B28" s="199" t="s">
        <v>164</v>
      </c>
      <c r="C28" s="113">
        <v>2.3566718775371154</v>
      </c>
      <c r="D28" s="115">
        <v>7402</v>
      </c>
      <c r="E28" s="114">
        <v>7427</v>
      </c>
      <c r="F28" s="114">
        <v>7247</v>
      </c>
      <c r="G28" s="114">
        <v>7243</v>
      </c>
      <c r="H28" s="140">
        <v>7250</v>
      </c>
      <c r="I28" s="115">
        <v>152</v>
      </c>
      <c r="J28" s="116">
        <v>2.0965517241379312</v>
      </c>
    </row>
    <row r="29" spans="1:15" s="110" customFormat="1" ht="24.95" customHeight="1" x14ac:dyDescent="0.2">
      <c r="A29" s="193">
        <v>86</v>
      </c>
      <c r="B29" s="199" t="s">
        <v>165</v>
      </c>
      <c r="C29" s="113">
        <v>6.1890495308624685</v>
      </c>
      <c r="D29" s="115">
        <v>19439</v>
      </c>
      <c r="E29" s="114">
        <v>19414</v>
      </c>
      <c r="F29" s="114">
        <v>19243</v>
      </c>
      <c r="G29" s="114">
        <v>18905</v>
      </c>
      <c r="H29" s="140">
        <v>18893</v>
      </c>
      <c r="I29" s="115">
        <v>546</v>
      </c>
      <c r="J29" s="116">
        <v>2.8899592441645052</v>
      </c>
    </row>
    <row r="30" spans="1:15" s="110" customFormat="1" ht="24.95" customHeight="1" x14ac:dyDescent="0.2">
      <c r="A30" s="193">
        <v>87.88</v>
      </c>
      <c r="B30" s="204" t="s">
        <v>166</v>
      </c>
      <c r="C30" s="113">
        <v>5.1377484582297264</v>
      </c>
      <c r="D30" s="115">
        <v>16137</v>
      </c>
      <c r="E30" s="114">
        <v>16147</v>
      </c>
      <c r="F30" s="114">
        <v>16198</v>
      </c>
      <c r="G30" s="114">
        <v>16034</v>
      </c>
      <c r="H30" s="140">
        <v>16028</v>
      </c>
      <c r="I30" s="115">
        <v>109</v>
      </c>
      <c r="J30" s="116">
        <v>0.68005989518342902</v>
      </c>
    </row>
    <row r="31" spans="1:15" s="110" customFormat="1" ht="24.95" customHeight="1" x14ac:dyDescent="0.2">
      <c r="A31" s="193" t="s">
        <v>167</v>
      </c>
      <c r="B31" s="199" t="s">
        <v>168</v>
      </c>
      <c r="C31" s="113">
        <v>3.7610598337403331</v>
      </c>
      <c r="D31" s="115">
        <v>11813</v>
      </c>
      <c r="E31" s="114">
        <v>11920</v>
      </c>
      <c r="F31" s="114">
        <v>11912</v>
      </c>
      <c r="G31" s="114">
        <v>11937</v>
      </c>
      <c r="H31" s="140">
        <v>11856</v>
      </c>
      <c r="I31" s="115">
        <v>-43</v>
      </c>
      <c r="J31" s="116">
        <v>-0.36268556005398112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0.34958466921585418</v>
      </c>
      <c r="D34" s="115">
        <v>1098</v>
      </c>
      <c r="E34" s="114">
        <v>654</v>
      </c>
      <c r="F34" s="114">
        <v>1346</v>
      </c>
      <c r="G34" s="114">
        <v>1337</v>
      </c>
      <c r="H34" s="140">
        <v>930</v>
      </c>
      <c r="I34" s="115">
        <v>168</v>
      </c>
      <c r="J34" s="116">
        <v>18.06451612903226</v>
      </c>
    </row>
    <row r="35" spans="1:10" s="110" customFormat="1" ht="24.95" customHeight="1" x14ac:dyDescent="0.2">
      <c r="A35" s="292" t="s">
        <v>171</v>
      </c>
      <c r="B35" s="293" t="s">
        <v>172</v>
      </c>
      <c r="C35" s="113">
        <v>20.021841082247914</v>
      </c>
      <c r="D35" s="115">
        <v>62886</v>
      </c>
      <c r="E35" s="114">
        <v>63192</v>
      </c>
      <c r="F35" s="114">
        <v>64414</v>
      </c>
      <c r="G35" s="114">
        <v>63808</v>
      </c>
      <c r="H35" s="140">
        <v>63526</v>
      </c>
      <c r="I35" s="115">
        <v>-640</v>
      </c>
      <c r="J35" s="116">
        <v>-1.0074615118219312</v>
      </c>
    </row>
    <row r="36" spans="1:10" s="110" customFormat="1" ht="24.95" customHeight="1" x14ac:dyDescent="0.2">
      <c r="A36" s="294" t="s">
        <v>173</v>
      </c>
      <c r="B36" s="295" t="s">
        <v>174</v>
      </c>
      <c r="C36" s="125">
        <v>79.628574248536239</v>
      </c>
      <c r="D36" s="143">
        <v>250103</v>
      </c>
      <c r="E36" s="144">
        <v>251680</v>
      </c>
      <c r="F36" s="144">
        <v>252950</v>
      </c>
      <c r="G36" s="144">
        <v>249503</v>
      </c>
      <c r="H36" s="145">
        <v>248873</v>
      </c>
      <c r="I36" s="143">
        <v>1230</v>
      </c>
      <c r="J36" s="146">
        <v>0.49422797973263471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2020-09-25T11:42:57Z</dcterms:created>
  <dcterms:modified xsi:type="dcterms:W3CDTF">2020-09-28T08:11:44Z</dcterms:modified>
</cp:coreProperties>
</file>