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J77" i="24" s="1"/>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K70" i="24" s="1"/>
  <c r="G70" i="24"/>
  <c r="F70" i="24"/>
  <c r="E70" i="24"/>
  <c r="L69" i="24"/>
  <c r="J69" i="24"/>
  <c r="H69" i="24"/>
  <c r="K69" i="24" s="1"/>
  <c r="G69" i="24"/>
  <c r="F69" i="24"/>
  <c r="E69" i="24"/>
  <c r="L68" i="24"/>
  <c r="J68" i="24"/>
  <c r="H68" i="24"/>
  <c r="K68" i="24" s="1"/>
  <c r="G68" i="24"/>
  <c r="F68" i="24"/>
  <c r="E68" i="24"/>
  <c r="L67" i="24"/>
  <c r="J67" i="24"/>
  <c r="H67" i="24"/>
  <c r="K67" i="24" s="1"/>
  <c r="G67" i="24"/>
  <c r="F67" i="24"/>
  <c r="E67" i="24"/>
  <c r="L66" i="24"/>
  <c r="J66" i="24"/>
  <c r="H66" i="24"/>
  <c r="K66" i="24" s="1"/>
  <c r="G66" i="24"/>
  <c r="F66" i="24"/>
  <c r="E66" i="24"/>
  <c r="L65" i="24"/>
  <c r="H65" i="24"/>
  <c r="G65" i="24"/>
  <c r="F65" i="24"/>
  <c r="E65" i="24"/>
  <c r="L64" i="24"/>
  <c r="H64" i="24"/>
  <c r="G64" i="24"/>
  <c r="F64" i="24"/>
  <c r="E64" i="24"/>
  <c r="L63" i="24"/>
  <c r="J63" i="24"/>
  <c r="H63" i="24"/>
  <c r="G63" i="24"/>
  <c r="F63" i="24"/>
  <c r="E63" i="24"/>
  <c r="L62" i="24"/>
  <c r="H62" i="24"/>
  <c r="G62" i="24"/>
  <c r="F62" i="24"/>
  <c r="E62" i="24"/>
  <c r="L61" i="24"/>
  <c r="H61" i="24"/>
  <c r="G61" i="24"/>
  <c r="F61" i="24"/>
  <c r="E61" i="24"/>
  <c r="L60" i="24"/>
  <c r="H60" i="24"/>
  <c r="G60" i="24"/>
  <c r="F60" i="24"/>
  <c r="E60" i="24"/>
  <c r="L59" i="24"/>
  <c r="J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K44" i="24"/>
  <c r="I44" i="24"/>
  <c r="G44" i="24"/>
  <c r="E44" i="24"/>
  <c r="C44" i="24"/>
  <c r="L44" i="24" s="1"/>
  <c r="B44" i="24"/>
  <c r="D44" i="24" s="1"/>
  <c r="K43" i="24"/>
  <c r="I43" i="24"/>
  <c r="H43" i="24"/>
  <c r="F43" i="24"/>
  <c r="D43" i="24"/>
  <c r="C43" i="24"/>
  <c r="B43" i="24"/>
  <c r="J43" i="24" s="1"/>
  <c r="M42" i="24"/>
  <c r="K42" i="24"/>
  <c r="I42" i="24"/>
  <c r="G42" i="24"/>
  <c r="E42" i="24"/>
  <c r="C42" i="24"/>
  <c r="L42" i="24" s="1"/>
  <c r="B42" i="24"/>
  <c r="D42" i="24" s="1"/>
  <c r="K41" i="24"/>
  <c r="I41" i="24"/>
  <c r="H41" i="24"/>
  <c r="F41" i="24"/>
  <c r="D41" i="24"/>
  <c r="C41" i="24"/>
  <c r="B41" i="24"/>
  <c r="J41" i="24" s="1"/>
  <c r="M40" i="24"/>
  <c r="K40" i="24"/>
  <c r="I40" i="24"/>
  <c r="G40" i="24"/>
  <c r="E40" i="24"/>
  <c r="C40" i="24"/>
  <c r="L40" i="24" s="1"/>
  <c r="B40" i="24"/>
  <c r="D40" i="24" s="1"/>
  <c r="C39" i="24"/>
  <c r="M36" i="24"/>
  <c r="L36" i="24"/>
  <c r="K36" i="24"/>
  <c r="J36" i="24"/>
  <c r="I36" i="24"/>
  <c r="H36" i="24"/>
  <c r="G36" i="24"/>
  <c r="F36" i="24"/>
  <c r="E36" i="24"/>
  <c r="D36" i="24"/>
  <c r="C8" i="24"/>
  <c r="K57" i="15"/>
  <c r="L57" i="15" s="1"/>
  <c r="C45" i="24"/>
  <c r="C38" i="24"/>
  <c r="C37" i="24"/>
  <c r="C35" i="24"/>
  <c r="C34" i="24"/>
  <c r="C33" i="24"/>
  <c r="C32" i="24"/>
  <c r="C31" i="24"/>
  <c r="C30" i="24"/>
  <c r="C29" i="24"/>
  <c r="C28" i="24"/>
  <c r="C27" i="24"/>
  <c r="C26" i="24"/>
  <c r="C25" i="24"/>
  <c r="C24" i="24"/>
  <c r="C23" i="24"/>
  <c r="C22" i="24"/>
  <c r="C21" i="24"/>
  <c r="C20" i="24"/>
  <c r="C19" i="24"/>
  <c r="C18" i="24"/>
  <c r="C17" i="24"/>
  <c r="G17" i="24" s="1"/>
  <c r="C16" i="24"/>
  <c r="C15" i="24"/>
  <c r="C14" i="24"/>
  <c r="C9"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J8" i="24" l="1"/>
  <c r="H8" i="24"/>
  <c r="F8" i="24"/>
  <c r="D8" i="24"/>
  <c r="K8" i="24"/>
  <c r="I28" i="24"/>
  <c r="G28" i="24"/>
  <c r="L28" i="24"/>
  <c r="M28" i="24"/>
  <c r="E28" i="24"/>
  <c r="I20" i="24"/>
  <c r="G20" i="24"/>
  <c r="L20" i="24"/>
  <c r="M20" i="24"/>
  <c r="E20" i="24"/>
  <c r="F31" i="24"/>
  <c r="D31" i="24"/>
  <c r="K31" i="24"/>
  <c r="J31" i="24"/>
  <c r="H31" i="24"/>
  <c r="M25" i="24"/>
  <c r="E25" i="24"/>
  <c r="L25" i="24"/>
  <c r="I25" i="24"/>
  <c r="K57" i="24"/>
  <c r="I57" i="24"/>
  <c r="J57" i="24"/>
  <c r="F25" i="24"/>
  <c r="D25" i="24"/>
  <c r="K25" i="24"/>
  <c r="J25" i="24"/>
  <c r="H25" i="24"/>
  <c r="J28" i="24"/>
  <c r="H28" i="24"/>
  <c r="F28" i="24"/>
  <c r="D28" i="24"/>
  <c r="K28" i="24"/>
  <c r="M19" i="24"/>
  <c r="E19" i="24"/>
  <c r="L19" i="24"/>
  <c r="I19" i="24"/>
  <c r="G19" i="24"/>
  <c r="I22" i="24"/>
  <c r="G22" i="24"/>
  <c r="L22" i="24"/>
  <c r="E22" i="24"/>
  <c r="M22" i="24"/>
  <c r="M35" i="24"/>
  <c r="E35" i="24"/>
  <c r="L35" i="24"/>
  <c r="I35" i="24"/>
  <c r="G35" i="24"/>
  <c r="G45" i="24"/>
  <c r="M45" i="24"/>
  <c r="E45" i="24"/>
  <c r="L45" i="24"/>
  <c r="I45" i="24"/>
  <c r="F15" i="24"/>
  <c r="D15" i="24"/>
  <c r="K15" i="24"/>
  <c r="J15" i="24"/>
  <c r="H15" i="24"/>
  <c r="F7" i="24"/>
  <c r="D7" i="24"/>
  <c r="K7" i="24"/>
  <c r="J7" i="24"/>
  <c r="H7" i="24"/>
  <c r="F19" i="24"/>
  <c r="D19" i="24"/>
  <c r="K19" i="24"/>
  <c r="J19" i="24"/>
  <c r="H19" i="24"/>
  <c r="J22" i="24"/>
  <c r="H22" i="24"/>
  <c r="F22" i="24"/>
  <c r="D22" i="24"/>
  <c r="F35" i="24"/>
  <c r="D35" i="24"/>
  <c r="K35" i="24"/>
  <c r="J35" i="24"/>
  <c r="H35" i="24"/>
  <c r="B45" i="24"/>
  <c r="B39" i="24"/>
  <c r="I16" i="24"/>
  <c r="G16" i="24"/>
  <c r="L16" i="24"/>
  <c r="M16" i="24"/>
  <c r="E16" i="24"/>
  <c r="M29" i="24"/>
  <c r="E29" i="24"/>
  <c r="L29" i="24"/>
  <c r="I29" i="24"/>
  <c r="G29" i="24"/>
  <c r="I32" i="24"/>
  <c r="G32" i="24"/>
  <c r="L32" i="24"/>
  <c r="M32" i="24"/>
  <c r="E32" i="24"/>
  <c r="G39" i="24"/>
  <c r="M39" i="24"/>
  <c r="E39" i="24"/>
  <c r="L39" i="24"/>
  <c r="I39" i="24"/>
  <c r="K65" i="24"/>
  <c r="I65" i="24"/>
  <c r="J65" i="24"/>
  <c r="J16" i="24"/>
  <c r="H16" i="24"/>
  <c r="F16" i="24"/>
  <c r="D16" i="24"/>
  <c r="K16" i="24"/>
  <c r="F29" i="24"/>
  <c r="D29" i="24"/>
  <c r="K29" i="24"/>
  <c r="J29" i="24"/>
  <c r="H29" i="24"/>
  <c r="J32" i="24"/>
  <c r="H32" i="24"/>
  <c r="F32" i="24"/>
  <c r="D32" i="24"/>
  <c r="K32" i="24"/>
  <c r="M23" i="24"/>
  <c r="E23" i="24"/>
  <c r="L23" i="24"/>
  <c r="I23" i="24"/>
  <c r="G23" i="24"/>
  <c r="I26" i="24"/>
  <c r="G26" i="24"/>
  <c r="L26" i="24"/>
  <c r="M26" i="24"/>
  <c r="E26" i="24"/>
  <c r="K22" i="24"/>
  <c r="F9" i="24"/>
  <c r="D9" i="24"/>
  <c r="K9" i="24"/>
  <c r="J9" i="24"/>
  <c r="H9" i="24"/>
  <c r="F23" i="24"/>
  <c r="D23" i="24"/>
  <c r="K23" i="24"/>
  <c r="J23" i="24"/>
  <c r="H23" i="24"/>
  <c r="J26" i="24"/>
  <c r="H26" i="24"/>
  <c r="F26" i="24"/>
  <c r="D26" i="24"/>
  <c r="K26" i="24"/>
  <c r="M7" i="24"/>
  <c r="E7" i="24"/>
  <c r="L7" i="24"/>
  <c r="I7" i="24"/>
  <c r="G7" i="24"/>
  <c r="M9" i="24"/>
  <c r="E9" i="24"/>
  <c r="L9" i="24"/>
  <c r="I9" i="24"/>
  <c r="G9" i="24"/>
  <c r="M17" i="24"/>
  <c r="E17" i="24"/>
  <c r="L17" i="24"/>
  <c r="I17" i="24"/>
  <c r="M33" i="24"/>
  <c r="E33" i="24"/>
  <c r="L33" i="24"/>
  <c r="I33" i="24"/>
  <c r="G37" i="24"/>
  <c r="M37" i="24"/>
  <c r="E37" i="24"/>
  <c r="L37" i="24"/>
  <c r="I37" i="24"/>
  <c r="G25" i="24"/>
  <c r="K53" i="24"/>
  <c r="I53" i="24"/>
  <c r="J53" i="24"/>
  <c r="F17" i="24"/>
  <c r="D17" i="24"/>
  <c r="K17" i="24"/>
  <c r="J17" i="24"/>
  <c r="H17" i="24"/>
  <c r="J20" i="24"/>
  <c r="H20" i="24"/>
  <c r="F20" i="24"/>
  <c r="D20" i="24"/>
  <c r="K20" i="24"/>
  <c r="F33" i="24"/>
  <c r="D33" i="24"/>
  <c r="K33" i="24"/>
  <c r="J33" i="24"/>
  <c r="H33" i="24"/>
  <c r="H37" i="24"/>
  <c r="F37" i="24"/>
  <c r="D37" i="24"/>
  <c r="J37" i="24"/>
  <c r="K37" i="24"/>
  <c r="I14" i="24"/>
  <c r="G14" i="24"/>
  <c r="L14" i="24"/>
  <c r="E14" i="24"/>
  <c r="M14" i="24"/>
  <c r="M27" i="24"/>
  <c r="E27" i="24"/>
  <c r="L27" i="24"/>
  <c r="I27" i="24"/>
  <c r="G27" i="24"/>
  <c r="I30" i="24"/>
  <c r="G30" i="24"/>
  <c r="L30" i="24"/>
  <c r="E30" i="24"/>
  <c r="M30" i="24"/>
  <c r="K61" i="24"/>
  <c r="I61" i="24"/>
  <c r="J61" i="24"/>
  <c r="J18" i="24"/>
  <c r="H18" i="24"/>
  <c r="F18" i="24"/>
  <c r="D18" i="24"/>
  <c r="K18" i="24"/>
  <c r="B14" i="24"/>
  <c r="B6" i="24"/>
  <c r="F27" i="24"/>
  <c r="D27" i="24"/>
  <c r="K27" i="24"/>
  <c r="J27" i="24"/>
  <c r="H27" i="24"/>
  <c r="J30" i="24"/>
  <c r="H30" i="24"/>
  <c r="F30" i="24"/>
  <c r="D30" i="24"/>
  <c r="M21" i="24"/>
  <c r="E21" i="24"/>
  <c r="L21" i="24"/>
  <c r="I21" i="24"/>
  <c r="G21" i="24"/>
  <c r="I24" i="24"/>
  <c r="G24" i="24"/>
  <c r="L24" i="24"/>
  <c r="M24" i="24"/>
  <c r="E24" i="24"/>
  <c r="L38" i="24"/>
  <c r="I38" i="24"/>
  <c r="M38" i="24"/>
  <c r="G38" i="24"/>
  <c r="E38" i="24"/>
  <c r="K30" i="24"/>
  <c r="J34" i="24"/>
  <c r="H34" i="24"/>
  <c r="F34" i="24"/>
  <c r="D34" i="24"/>
  <c r="K34" i="24"/>
  <c r="F21" i="24"/>
  <c r="D21" i="24"/>
  <c r="K21" i="24"/>
  <c r="J21" i="24"/>
  <c r="H21" i="24"/>
  <c r="J24" i="24"/>
  <c r="H24" i="24"/>
  <c r="F24" i="24"/>
  <c r="D24" i="24"/>
  <c r="K24" i="24"/>
  <c r="D38" i="24"/>
  <c r="K38" i="24"/>
  <c r="J38" i="24"/>
  <c r="H38" i="24"/>
  <c r="F38" i="24"/>
  <c r="M15" i="24"/>
  <c r="E15" i="24"/>
  <c r="L15" i="24"/>
  <c r="I15" i="24"/>
  <c r="G15" i="24"/>
  <c r="I18" i="24"/>
  <c r="G18" i="24"/>
  <c r="L18" i="24"/>
  <c r="M18" i="24"/>
  <c r="E18" i="24"/>
  <c r="M31" i="24"/>
  <c r="E31" i="24"/>
  <c r="L31" i="24"/>
  <c r="I31" i="24"/>
  <c r="G31" i="24"/>
  <c r="I34" i="24"/>
  <c r="G34" i="24"/>
  <c r="L34" i="24"/>
  <c r="M34" i="24"/>
  <c r="E34" i="24"/>
  <c r="I8" i="24"/>
  <c r="G8" i="24"/>
  <c r="L8" i="24"/>
  <c r="M8" i="24"/>
  <c r="E8" i="24"/>
  <c r="G33" i="24"/>
  <c r="G43" i="24"/>
  <c r="M43" i="24"/>
  <c r="E43" i="24"/>
  <c r="L43" i="24"/>
  <c r="C6" i="24"/>
  <c r="K52" i="24"/>
  <c r="I52" i="24"/>
  <c r="K56" i="24"/>
  <c r="I56" i="24"/>
  <c r="K60" i="24"/>
  <c r="I60" i="24"/>
  <c r="K64" i="24"/>
  <c r="I64" i="24"/>
  <c r="G41" i="24"/>
  <c r="M41" i="24"/>
  <c r="E41" i="24"/>
  <c r="L41" i="24"/>
  <c r="J52" i="24"/>
  <c r="J56" i="24"/>
  <c r="J60" i="24"/>
  <c r="J64" i="24"/>
  <c r="K51" i="24"/>
  <c r="I51" i="24"/>
  <c r="K55" i="24"/>
  <c r="I55" i="24"/>
  <c r="K59" i="24"/>
  <c r="I59" i="24"/>
  <c r="K63" i="24"/>
  <c r="I63" i="24"/>
  <c r="K77" i="24"/>
  <c r="J51" i="24"/>
  <c r="J55" i="24"/>
  <c r="J79" i="24"/>
  <c r="K54" i="24"/>
  <c r="I54" i="24"/>
  <c r="K58" i="24"/>
  <c r="I58" i="24"/>
  <c r="K62" i="24"/>
  <c r="I62" i="24"/>
  <c r="J54" i="24"/>
  <c r="J58" i="24"/>
  <c r="J62" i="24"/>
  <c r="F40" i="24"/>
  <c r="F42" i="24"/>
  <c r="F44" i="24"/>
  <c r="I66" i="24"/>
  <c r="I67" i="24"/>
  <c r="I68" i="24"/>
  <c r="I69" i="24"/>
  <c r="I70" i="24"/>
  <c r="I71" i="24"/>
  <c r="I72" i="24"/>
  <c r="I73" i="24"/>
  <c r="I74" i="24"/>
  <c r="I75" i="24"/>
  <c r="H40" i="24"/>
  <c r="H42" i="24"/>
  <c r="H44" i="24"/>
  <c r="J40" i="24"/>
  <c r="J42" i="24"/>
  <c r="J44" i="24"/>
  <c r="I6" i="24" l="1"/>
  <c r="G6" i="24"/>
  <c r="L6" i="24"/>
  <c r="M6" i="24"/>
  <c r="E6" i="24"/>
  <c r="K79" i="24"/>
  <c r="J6" i="24"/>
  <c r="H6" i="24"/>
  <c r="F6" i="24"/>
  <c r="D6" i="24"/>
  <c r="K6" i="24"/>
  <c r="H39" i="24"/>
  <c r="F39" i="24"/>
  <c r="D39" i="24"/>
  <c r="J39" i="24"/>
  <c r="K39" i="24"/>
  <c r="I77" i="24"/>
  <c r="J14" i="24"/>
  <c r="H14" i="24"/>
  <c r="F14" i="24"/>
  <c r="D14" i="24"/>
  <c r="K14" i="24"/>
  <c r="H45" i="24"/>
  <c r="F45" i="24"/>
  <c r="D45" i="24"/>
  <c r="J45" i="24"/>
  <c r="K45" i="24"/>
  <c r="I78" i="24" l="1"/>
  <c r="I79" i="24"/>
  <c r="J78" i="24"/>
  <c r="K78" i="24"/>
  <c r="I83" i="24" l="1"/>
  <c r="I82" i="24"/>
  <c r="I81" i="24"/>
</calcChain>
</file>

<file path=xl/sharedStrings.xml><?xml version="1.0" encoding="utf-8"?>
<sst xmlns="http://schemas.openxmlformats.org/spreadsheetml/2006/main" count="1796" uniqueCount="521">
  <si>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</si>
  <si>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</si>
  <si>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</si>
  <si>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</si>
  <si>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</si>
  <si>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</si>
  <si>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</si>
  <si>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</si>
  <si>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</si>
  <si>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</si>
  <si>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</si>
  <si>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</si>
  <si>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</si>
  <si>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Schwabach, Stadt (09565)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</si>
  <si>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</si>
  <si>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</si>
  <si>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</si>
  <si>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</si>
  <si>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</si>
  <si>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</si>
  <si>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</si>
  <si>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</si>
  <si>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</si>
  <si>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</si>
  <si>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</si>
  <si>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</si>
  <si>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</si>
  <si>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</si>
  <si>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</si>
  <si>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</si>
  <si>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</si>
  <si>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</si>
  <si>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</si>
  <si>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</si>
  <si>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</si>
  <si>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</si>
  <si>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</si>
  <si>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</si>
  <si>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</si>
  <si>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</si>
  <si>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</si>
  <si>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</si>
  <si>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</si>
  <si>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</si>
  <si>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</si>
  <si>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</si>
  <si>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</si>
  <si>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</si>
  <si>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</si>
  <si>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</si>
  <si>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</si>
  <si>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</si>
  <si>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</si>
  <si>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</si>
  <si>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</si>
  <si>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</si>
  <si>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</si>
  <si>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</si>
  <si>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</si>
  <si>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</si>
  <si>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</si>
  <si>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</si>
  <si>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</si>
  <si>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</si>
  <si>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</si>
  <si>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</si>
  <si>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</si>
  <si>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</si>
  <si>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</si>
  <si>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</si>
  <si>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</si>
  <si>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</si>
  <si>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</si>
  <si>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</si>
  <si>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</si>
  <si>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</si>
  <si>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</si>
  <si>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</si>
  <si>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</si>
  <si>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</si>
  <si>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</si>
  <si>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</si>
  <si>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</si>
  <si>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</si>
  <si>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</si>
  <si>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</si>
  <si>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</si>
  <si>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</si>
  <si>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</si>
  <si>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</si>
  <si>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</si>
  <si>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</si>
  <si>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Schwabach, Stadt (09565);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</si>
  <si>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</si>
  <si>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</si>
  <si>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</si>
  <si>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</si>
  <si>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</si>
  <si>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</si>
  <si>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</si>
  <si>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</si>
  <si>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</si>
  <si>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</si>
  <si>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</si>
  <si>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</si>
  <si>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</si>
  <si>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</si>
  <si>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</si>
  <si>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</si>
  <si>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</si>
  <si>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</si>
  <si>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</si>
  <si>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</si>
  <si>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</si>
  <si>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</si>
  <si>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</si>
  <si>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</si>
  <si>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</si>
  <si>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</si>
  <si>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</si>
  <si>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</si>
  <si>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</si>
  <si>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</si>
  <si>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</si>
  <si>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</si>
  <si>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</si>
  <si>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</si>
  <si>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</si>
  <si>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</si>
  <si>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</si>
  <si>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</si>
  <si>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</si>
  <si>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</si>
  <si>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</si>
  <si>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</si>
  <si>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</si>
  <si>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</si>
  <si>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</si>
  <si>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</si>
  <si>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</si>
  <si>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</si>
  <si>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</si>
  <si>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</si>
  <si>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</si>
  <si>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</si>
  <si>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</si>
  <si>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</si>
  <si>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</si>
  <si>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</si>
  <si>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</si>
  <si>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</si>
  <si>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</si>
  <si>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</si>
  <si>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</si>
  <si>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</si>
  <si>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</si>
  <si>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</si>
  <si>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</si>
  <si>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</si>
  <si>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</si>
  <si>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</si>
  <si>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</si>
  <si>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</si>
  <si>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</si>
  <si>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</si>
  <si>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</si>
  <si>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</si>
  <si>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</si>
  <si>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</si>
  <si>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</si>
  <si>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</si>
  <si>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</si>
  <si>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</si>
  <si>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</si>
  <si>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</si>
  <si>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</si>
  <si>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</si>
  <si>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</si>
  <si>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</si>
  <si>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</si>
  <si>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</si>
  <si>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</si>
  <si>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</si>
  <si>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Schwabach, Stadt (09565)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</si>
  <si>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</si>
  <si>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</si>
  <si>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</si>
  <si>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</si>
  <si>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</si>
  <si>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</si>
  <si>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</si>
  <si>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</si>
  <si>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</si>
  <si>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</si>
  <si>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</si>
  <si>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</si>
  <si>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</si>
  <si>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</si>
  <si>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</si>
  <si>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</si>
  <si>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</si>
  <si>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</si>
  <si>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</si>
  <si>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</si>
  <si>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</si>
  <si>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</si>
  <si>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</si>
  <si>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</si>
  <si>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</si>
  <si>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</si>
  <si>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</si>
  <si>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</si>
  <si>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</si>
  <si>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</si>
  <si>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</si>
  <si>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</si>
  <si>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</si>
  <si>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</si>
  <si>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</si>
  <si>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</si>
  <si>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</si>
  <si>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</si>
  <si>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</si>
  <si>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</si>
  <si>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</si>
  <si>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</si>
  <si>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</si>
  <si>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</si>
  <si>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</si>
  <si>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</si>
  <si>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</si>
  <si>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</si>
  <si>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</si>
  <si>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</si>
  <si>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</si>
  <si>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</si>
  <si>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</si>
  <si>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</si>
  <si>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</si>
  <si>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</si>
  <si>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</si>
  <si>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</si>
  <si>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</si>
  <si>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</si>
  <si>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</si>
  <si>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</si>
  <si>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</si>
  <si>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</si>
  <si>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</si>
  <si>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</si>
  <si>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</si>
  <si>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</si>
  <si>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</si>
  <si>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</si>
  <si>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</si>
  <si>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</si>
  <si>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</si>
  <si>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</si>
  <si>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</si>
  <si>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</si>
  <si>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</si>
  <si>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</si>
  <si>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</si>
  <si>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</si>
  <si>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</si>
  <si>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</si>
  <si>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</si>
  <si>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</si>
  <si>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</si>
  <si>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</si>
  <si>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</si>
  <si>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</si>
  <si>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</si>
  <si>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</si>
  <si>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</si>
  <si>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</si>
  <si>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</si>
  <si>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</si>
  <si>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</si>
  <si>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</si>
  <si>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</si>
  <si>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</si>
  <si>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</si>
  <si>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</si>
  <si>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</si>
  <si>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</si>
  <si>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</si>
  <si>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</si>
  <si>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</si>
  <si>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</si>
  <si>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</si>
  <si>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</si>
  <si>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</si>
  <si>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</si>
  <si>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</si>
  <si>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</si>
  <si>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</si>
  <si>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</si>
  <si>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</si>
  <si>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</si>
  <si>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</si>
  <si>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</si>
  <si>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</si>
  <si>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</si>
  <si>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</si>
  <si>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</si>
  <si>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</si>
  <si>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</si>
  <si>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</si>
  <si>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</si>
  <si>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</si>
  <si>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</si>
  <si>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</si>
  <si>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</si>
  <si>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</si>
  <si>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</si>
  <si>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</si>
  <si>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</si>
  <si>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</si>
  <si>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</si>
  <si>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</si>
  <si>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</si>
  <si>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</si>
  <si>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</si>
  <si>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</si>
  <si>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</si>
  <si>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</si>
  <si>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</si>
  <si>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</si>
  <si>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</si>
  <si>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</si>
  <si>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</si>
  <si>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</si>
  <si>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</si>
  <si>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</si>
  <si>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</si>
  <si>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</si>
  <si>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</si>
  <si>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</si>
  <si>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</si>
  <si>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</si>
  <si>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</si>
  <si>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</si>
  <si>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</si>
  <si>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</si>
  <si>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</si>
  <si>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</si>
  <si>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</si>
  <si>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</si>
  <si>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</si>
  <si>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</si>
  <si>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</si>
  <si>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</si>
  <si>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</si>
  <si>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</si>
  <si>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</si>
  <si>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</si>
  <si>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</si>
  <si>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</si>
  <si>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</si>
  <si>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</si>
  <si>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</si>
  <si>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</si>
  <si>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</si>
  <si>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</si>
  <si>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</si>
  <si>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</si>
  <si>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</si>
  <si>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</si>
  <si>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</si>
  <si>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</si>
  <si>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</si>
  <si>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</si>
  <si>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Schwabach, Stadt (09565);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</si>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</sst>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{2CA34531-8F9E-409D-9875-1DFD56764F07}</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B864-4392-9EE5-BEF02AC8C8B5}"/>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{748EE896-C2E0-407F-BDF1-ED55AAE2D8A8}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B864-4392-9EE5-BEF02AC8C8B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{A67EFD91-D47C-43DB-8E80-185CD723F276}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864-4392-9EE5-BEF02AC8C8B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{185B5DAC-867C-437B-B86B-2560D318A327}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864-4392-9EE5-BEF02AC8C8B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-1.2915457076841046</c:v>
                </c:pt>
                <c:pt idx="1">
                  <c:v>1.0013227114154917</c:v>
                </c:pt>
                <c:pt idx="2">
                  <c:v>1.1186464311118853</c:v>
                </c:pt>
                <c:pt idx="3">
                  <c:v>1.0875687030768</c:v>
                </c:pt>
              </c:numCache>
            </c:numRef>
          </c:val>
          <c:extLst>
            <c:ext xmlns:c16="http://schemas.microsoft.com/office/drawing/2014/chart" uri="{C3380CC4-5D6E-409C-BE32-E72D297353CC}">
              <c16:uniqueId val="{00000004-B864-4392-9EE5-BEF02AC8C8B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{E95DC5F4-F134-4B85-876A-1D749D8142BD}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864-4392-9EE5-BEF02AC8C8B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{D0DC44A8-0808-4470-8750-CD2FF807495E}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864-4392-9EE5-BEF02AC8C8B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{319E7BC6-0246-47C6-AAAE-DC72CD57B920}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864-4392-9EE5-BEF02AC8C8B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{3EC6C5EB-521A-4043-9F8A-ECFC087C2709}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864-4392-9EE5-BEF02AC8C8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864-4392-9EE5-BEF02AC8C8B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864-4392-9EE5-BEF02AC8C8B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{A47F8829-3A2D-458A-B2BE-9600AEB358AC}</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A196-4AFE-9F03-CC0CA3139297}"/>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{D1214B05-58FF-4A3C-8039-CA7B18E8937B}</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196-4AFE-9F03-CC0CA313929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{D0652904-D134-4CFA-A820-E6DA6BCE392B}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196-4AFE-9F03-CC0CA313929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{8F7F74B2-0DD5-4116-954C-4D3B5903E9CC}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196-4AFE-9F03-CC0CA31392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1.3928295073510446</c:v>
                </c:pt>
                <c:pt idx="1">
                  <c:v>-1.8915068707011207</c:v>
                </c:pt>
                <c:pt idx="2">
                  <c:v>-2.7637010795899166</c:v>
                </c:pt>
                <c:pt idx="3">
                  <c:v>-2.8655893304673015</c:v>
                </c:pt>
              </c:numCache>
            </c:numRef>
          </c:val>
          <c:extLst>
            <c:ext xmlns:c16="http://schemas.microsoft.com/office/drawing/2014/chart" uri="{C3380CC4-5D6E-409C-BE32-E72D297353CC}">
              <c16:uniqueId val="{00000004-A196-4AFE-9F03-CC0CA313929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{9DE0BF0A-9879-4C48-BFAC-926CFA1AC4C0}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196-4AFE-9F03-CC0CA313929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{B4F00431-1D3F-4318-ABCF-C9DD847BC9DA}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196-4AFE-9F03-CC0CA313929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{A2472C93-F6AC-4FB7-B4BC-F025ED02C965}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196-4AFE-9F03-CC0CA313929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{37C734C2-0CB9-4F72-9E1C-3DD49ABFA5DC}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196-4AFE-9F03-CC0CA31392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196-4AFE-9F03-CC0CA313929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196-4AFE-9F03-CC0CA313929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{3ED3DF34-F48A-4331-B002-AB824568F215}</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569F-43EF-A9F8-02DF91CE99E4}"/>
                </c:ext>
              </c:extLst>
            </c:dLbl>
            <c:dLbl>
              <c:idx val="1"/>
              <c:tx>
                <c:strRef>
                  <c:f>Daten_Diagramme!$D$15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{C47C91AC-C951-47CC-B769-0E09D7F78DE6}</c15:txfldGUID>
                      <c15:f>Daten_Diagramme!$D$15</c15:f>
                      <c15:dlblFieldTableCache>
                        <c:ptCount val="1"/>
                        <c:pt idx="0">
                          <c:v>-3.8</c:v>
                        </c:pt>
                      </c15:dlblFieldTableCache>
                    </c15:dlblFTEntry>
                  </c15:dlblFieldTable>
                  <c15:showDataLabelsRange val="0"/>
                </c:ext>
                <c:ext xmlns:c16="http://schemas.microsoft.com/office/drawing/2014/chart" uri="{C3380CC4-5D6E-409C-BE32-E72D297353CC}">
                  <c16:uniqueId val="{00000001-569F-43EF-A9F8-02DF91CE99E4}"/>
                </c:ext>
              </c:extLst>
            </c:dLbl>
            <c:dLbl>
              <c:idx val="2"/>
              <c:tx>
                <c:strRef>
                  <c:f>Daten_Diagramme!$D$16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{4947F026-EC06-4240-8227-2A7C9AAA855D}</c15:txfldGUID>
                      <c15:f>Daten_Diagramme!$D$16</c15:f>
                      <c15:dlblFieldTableCache>
                        <c:ptCount val="1"/>
                        <c:pt idx="0">
                          <c:v>2.0</c:v>
                        </c:pt>
                      </c15:dlblFieldTableCache>
                    </c15:dlblFTEntry>
                  </c15:dlblFieldTable>
                  <c15:showDataLabelsRange val="0"/>
                </c:ext>
                <c:ext xmlns:c16="http://schemas.microsoft.com/office/drawing/2014/chart" uri="{C3380CC4-5D6E-409C-BE32-E72D297353CC}">
                  <c16:uniqueId val="{00000002-569F-43EF-A9F8-02DF91CE99E4}"/>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{FC46D761-3155-41AB-90ED-09185A889140}</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569F-43EF-A9F8-02DF91CE99E4}"/>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{B98F5C63-3D16-4BB0-A6AA-E16DB4C45324}</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569F-43EF-A9F8-02DF91CE99E4}"/>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{2BB597F3-ED26-459F-A052-D49C4B6629D0}</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569F-43EF-A9F8-02DF91CE99E4}"/>
                </c:ext>
              </c:extLst>
            </c:dLbl>
            <c:dLbl>
              <c:idx val="6"/>
              <c:tx>
                <c:strRef>
                  <c:f>Daten_Diagramme!$D$20</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{4CBB420D-505E-4B57-B3C8-F8B67C1A86E9}</c15:txfldGUID>
                      <c15:f>Daten_Diagramme!$D$20</c15:f>
                      <c15:dlblFieldTableCache>
                        <c:ptCount val="1"/>
                        <c:pt idx="0">
                          <c:v>15.9</c:v>
                        </c:pt>
                      </c15:dlblFieldTableCache>
                    </c15:dlblFTEntry>
                  </c15:dlblFieldTable>
                  <c15:showDataLabelsRange val="0"/>
                </c:ext>
                <c:ext xmlns:c16="http://schemas.microsoft.com/office/drawing/2014/chart" uri="{C3380CC4-5D6E-409C-BE32-E72D297353CC}">
                  <c16:uniqueId val="{00000006-569F-43EF-A9F8-02DF91CE99E4}"/>
                </c:ext>
              </c:extLst>
            </c:dLbl>
            <c:dLbl>
              <c:idx val="7"/>
              <c:tx>
                <c:strRef>
                  <c:f>Daten_Diagramme!$D$21</c:f>
                  <c:strCache>
                    <c:ptCount val="1"/>
                    <c:pt idx="0">
                      <c:v>20.5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{1C6485B6-1399-4256-8079-EC790E6F0AF4}</c15:txfldGUID>
                      <c15:f>Daten_Diagramme!$D$21</c15:f>
                      <c15:dlblFieldTableCache>
                        <c:ptCount val="1"/>
                        <c:pt idx="0">
                          <c:v>20.5</c:v>
                        </c:pt>
                      </c15:dlblFieldTableCache>
                    </c15:dlblFTEntry>
                  </c15:dlblFieldTable>
                  <c15:showDataLabelsRange val="0"/>
                </c:ext>
                <c:ext xmlns:c16="http://schemas.microsoft.com/office/drawing/2014/chart" uri="{C3380CC4-5D6E-409C-BE32-E72D297353CC}">
                  <c16:uniqueId val="{00000007-569F-43EF-A9F8-02DF91CE99E4}"/>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{8E3B15DC-A2E3-4F99-AC9C-7614AA658C88}</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569F-43EF-A9F8-02DF91CE99E4}"/>
                </c:ext>
              </c:extLst>
            </c:dLbl>
            <c:dLbl>
              <c:idx val="9"/>
              <c:tx>
                <c:strRef>
                  <c:f>Daten_Diagramme!$D$23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{F44B3460-619E-4D50-96EB-01961DCE688D}</c15:txfldGUID>
                      <c15:f>Daten_Diagramme!$D$23</c15:f>
                      <c15:dlblFieldTableCache>
                        <c:ptCount val="1"/>
                        <c:pt idx="0">
                          <c:v>0.0</c:v>
                        </c:pt>
                      </c15:dlblFieldTableCache>
                    </c15:dlblFTEntry>
                  </c15:dlblFieldTable>
                  <c15:showDataLabelsRange val="0"/>
                </c:ext>
                <c:ext xmlns:c16="http://schemas.microsoft.com/office/drawing/2014/chart" uri="{C3380CC4-5D6E-409C-BE32-E72D297353CC}">
                  <c16:uniqueId val="{00000009-569F-43EF-A9F8-02DF91CE99E4}"/>
                </c:ext>
              </c:extLst>
            </c:dLbl>
            <c:dLbl>
              <c:idx val="10"/>
              <c:tx>
                <c:strRef>
                  <c:f>Daten_Diagramme!$D$24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{30EE2470-D3CC-4C7C-A742-C3A086833204}</c15:txfldGUID>
                      <c15:f>Daten_Diagramme!$D$24</c15:f>
                      <c15:dlblFieldTableCache>
                        <c:ptCount val="1"/>
                        <c:pt idx="0">
                          <c:v>2.6</c:v>
                        </c:pt>
                      </c15:dlblFieldTableCache>
                    </c15:dlblFTEntry>
                  </c15:dlblFieldTable>
                  <c15:showDataLabelsRange val="0"/>
                </c:ext>
                <c:ext xmlns:c16="http://schemas.microsoft.com/office/drawing/2014/chart" uri="{C3380CC4-5D6E-409C-BE32-E72D297353CC}">
                  <c16:uniqueId val="{0000000A-569F-43EF-A9F8-02DF91CE99E4}"/>
                </c:ext>
              </c:extLst>
            </c:dLbl>
            <c:dLbl>
              <c:idx val="11"/>
              <c:tx>
                <c:strRef>
                  <c:f>Daten_Diagramme!$D$25</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{CF507469-1FF5-43D9-BFC2-0640F02EB6AE}</c15:txfldGUID>
                      <c15:f>Daten_Diagramme!$D$25</c15:f>
                      <c15:dlblFieldTableCache>
                        <c:ptCount val="1"/>
                        <c:pt idx="0">
                          <c:v>10.7</c:v>
                        </c:pt>
                      </c15:dlblFieldTableCache>
                    </c15:dlblFTEntry>
                  </c15:dlblFieldTable>
                  <c15:showDataLabelsRange val="0"/>
                </c:ext>
                <c:ext xmlns:c16="http://schemas.microsoft.com/office/drawing/2014/chart" uri="{C3380CC4-5D6E-409C-BE32-E72D297353CC}">
                  <c16:uniqueId val="{0000000B-569F-43EF-A9F8-02DF91CE99E4}"/>
                </c:ext>
              </c:extLst>
            </c:dLbl>
            <c:dLbl>
              <c:idx val="12"/>
              <c:tx>
                <c:strRef>
                  <c:f>Daten_Diagramme!$D$26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{1D8E736D-F3C0-47BC-B5F5-F89B7513FE25}</c15:txfldGUID>
                      <c15:f>Daten_Diagramme!$D$26</c15:f>
                      <c15:dlblFieldTableCache>
                        <c:ptCount val="1"/>
                        <c:pt idx="0">
                          <c:v>-2.8</c:v>
                        </c:pt>
                      </c15:dlblFieldTableCache>
                    </c15:dlblFTEntry>
                  </c15:dlblFieldTable>
                  <c15:showDataLabelsRange val="0"/>
                </c:ext>
                <c:ext xmlns:c16="http://schemas.microsoft.com/office/drawing/2014/chart" uri="{C3380CC4-5D6E-409C-BE32-E72D297353CC}">
                  <c16:uniqueId val="{0000000C-569F-43EF-A9F8-02DF91CE99E4}"/>
                </c:ext>
              </c:extLst>
            </c:dLbl>
            <c:dLbl>
              <c:idx val="13"/>
              <c:tx>
                <c:strRef>
                  <c:f>Daten_Diagramme!$D$27</c:f>
                  <c:strCache>
                    <c:ptCount val="1"/>
                    <c:pt idx="0">
                      <c:v>-22.8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{806311FC-5742-4F32-8BE7-A801EA3CA99E}</c15:txfldGUID>
                      <c15:f>Daten_Diagramme!$D$27</c15:f>
                      <c15:dlblFieldTableCache>
                        <c:ptCount val="1"/>
                        <c:pt idx="0">
                          <c:v>-22.8</c:v>
                        </c:pt>
                      </c15:dlblFieldTableCache>
                    </c15:dlblFTEntry>
                  </c15:dlblFieldTable>
                  <c15:showDataLabelsRange val="0"/>
                </c:ext>
                <c:ext xmlns:c16="http://schemas.microsoft.com/office/drawing/2014/chart" uri="{C3380CC4-5D6E-409C-BE32-E72D297353CC}">
                  <c16:uniqueId val="{0000000D-569F-43EF-A9F8-02DF91CE99E4}"/>
                </c:ext>
              </c:extLst>
            </c:dLbl>
            <c:dLbl>
              <c:idx val="14"/>
              <c:tx>
                <c:strRef>
                  <c:f>Daten_Diagramme!$D$28</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{D9AB8AA6-1670-45FE-B7CF-0807292777C3}</c15:txfldGUID>
                      <c15:f>Daten_Diagramme!$D$28</c15:f>
                      <c15:dlblFieldTableCache>
                        <c:ptCount val="1"/>
                        <c:pt idx="0">
                          <c:v>11.9</c:v>
                        </c:pt>
                      </c15:dlblFieldTableCache>
                    </c15:dlblFTEntry>
                  </c15:dlblFieldTable>
                  <c15:showDataLabelsRange val="0"/>
                </c:ext>
                <c:ext xmlns:c16="http://schemas.microsoft.com/office/drawing/2014/chart" uri="{C3380CC4-5D6E-409C-BE32-E72D297353CC}">
                  <c16:uniqueId val="{0000000E-569F-43EF-A9F8-02DF91CE99E4}"/>
                </c:ext>
              </c:extLst>
            </c:dLbl>
            <c:dLbl>
              <c:idx val="15"/>
              <c:tx>
                <c:strRef>
                  <c:f>Daten_Diagramme!$D$29</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{B97C02CB-C65F-468D-BC56-A9C0751C3569}</c15:txfldGUID>
                      <c15:f>Daten_Diagramme!$D$29</c15:f>
                      <c15:dlblFieldTableCache>
                        <c:ptCount val="1"/>
                        <c:pt idx="0">
                          <c:v>-14.6</c:v>
                        </c:pt>
                      </c15:dlblFieldTableCache>
                    </c15:dlblFTEntry>
                  </c15:dlblFieldTable>
                  <c15:showDataLabelsRange val="0"/>
                </c:ext>
                <c:ext xmlns:c16="http://schemas.microsoft.com/office/drawing/2014/chart" uri="{C3380CC4-5D6E-409C-BE32-E72D297353CC}">
                  <c16:uniqueId val="{0000000F-569F-43EF-A9F8-02DF91CE99E4}"/>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{4FC09EA8-402D-4DF2-9A0E-37104894C2AE}</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569F-43EF-A9F8-02DF91CE99E4}"/>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{7F017838-7773-4481-A290-DB03D545194B}</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569F-43EF-A9F8-02DF91CE99E4}"/>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{9230C4AD-453C-43DC-8950-CC581AE1F28F}</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569F-43EF-A9F8-02DF91CE99E4}"/>
                </c:ext>
              </c:extLst>
            </c:dLbl>
            <c:dLbl>
              <c:idx val="19"/>
              <c:tx>
                <c:strRef>
                  <c:f>Daten_Diagramme!$D$33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{48ED30EF-610A-4683-9DB7-5F166985F21B}</c15:txfldGUID>
                      <c15:f>Daten_Diagramme!$D$33</c15:f>
                      <c15:dlblFieldTableCache>
                        <c:ptCount val="1"/>
                        <c:pt idx="0">
                          <c:v>0.3</c:v>
                        </c:pt>
                      </c15:dlblFieldTableCache>
                    </c15:dlblFTEntry>
                  </c15:dlblFieldTable>
                  <c15:showDataLabelsRange val="0"/>
                </c:ext>
                <c:ext xmlns:c16="http://schemas.microsoft.com/office/drawing/2014/chart" uri="{C3380CC4-5D6E-409C-BE32-E72D297353CC}">
                  <c16:uniqueId val="{00000013-569F-43EF-A9F8-02DF91CE99E4}"/>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{961F4C90-97D0-4E42-BA3B-AB3BC6C9AECD}</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569F-43EF-A9F8-02DF91CE99E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{92FF99FB-B929-42DD-9396-9AC988B58BE6}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69F-43EF-A9F8-02DF91CE99E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{CCE85C89-057C-4310-8733-1E484CD1888C}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69F-43EF-A9F8-02DF91CE99E4}"/>
                </c:ext>
              </c:extLst>
            </c:dLbl>
            <c:dLbl>
              <c:idx val="23"/>
              <c:tx>
                <c:strRef>
                  <c:f>Daten_Diagramme!$D$37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{392C1436-5E7B-4631-BD3D-A557B3B0B024}</c15:txfldGUID>
                      <c15:f>Daten_Diagramme!$D$37</c15:f>
                      <c15:dlblFieldTableCache>
                        <c:ptCount val="1"/>
                        <c:pt idx="0">
                          <c:v>-3.8</c:v>
                        </c:pt>
                      </c15:dlblFieldTableCache>
                    </c15:dlblFTEntry>
                  </c15:dlblFieldTable>
                  <c15:showDataLabelsRange val="0"/>
                </c:ext>
                <c:ext xmlns:c16="http://schemas.microsoft.com/office/drawing/2014/chart" uri="{C3380CC4-5D6E-409C-BE32-E72D297353CC}">
                  <c16:uniqueId val="{00000017-569F-43EF-A9F8-02DF91CE99E4}"/>
                </c:ext>
              </c:extLst>
            </c:dLbl>
            <c:dLbl>
              <c:idx val="24"/>
              <c:layout>
                <c:manualLayout>
                  <c:x val="4.7769028871392123E-3"/>
                  <c:y val="-4.6876052205785108E-5"/>
                </c:manualLayout>
              </c:layout>
              <c:tx>
                <c:strRef>
                  <c:f>Daten_Diagramme!$D$38</c:f>
                  <c:strCache>
                    <c:ptCount val="1"/>
                    <c:pt idx="0">
                      <c:v>4.2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{F1EBCB54-0D69-4E36-AC26-EA01D091327F}</c15:txfldGUID>
                      <c15:f>Daten_Diagramme!$D$38</c15:f>
                      <c15:dlblFieldTableCache>
                        <c:ptCount val="1"/>
                        <c:pt idx="0">
                          <c:v>4.2</c:v>
                        </c:pt>
                      </c15:dlblFieldTableCache>
                    </c15:dlblFTEntry>
                  </c15:dlblFieldTable>
                  <c15:showDataLabelsRange val="0"/>
                </c:ext>
                <c:ext xmlns:c16="http://schemas.microsoft.com/office/drawing/2014/chart" uri="{C3380CC4-5D6E-409C-BE32-E72D297353CC}">
                  <c16:uniqueId val="{00000018-569F-43EF-A9F8-02DF91CE99E4}"/>
                </c:ext>
              </c:extLst>
            </c:dLbl>
            <c:dLbl>
              <c:idx val="25"/>
              <c:tx>
                <c:strRef>
                  <c:f>Daten_Diagramme!$D$39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{5E870D97-4487-4D7F-BD52-13F2055E751B}</c15:txfldGUID>
                      <c15:f>Daten_Diagramme!$D$39</c15:f>
                      <c15:dlblFieldTableCache>
                        <c:ptCount val="1"/>
                        <c:pt idx="0">
                          <c:v>-4.1</c:v>
                        </c:pt>
                      </c15:dlblFieldTableCache>
                    </c15:dlblFTEntry>
                  </c15:dlblFieldTable>
                  <c15:showDataLabelsRange val="0"/>
                </c:ext>
                <c:ext xmlns:c16="http://schemas.microsoft.com/office/drawing/2014/chart" uri="{C3380CC4-5D6E-409C-BE32-E72D297353CC}">
                  <c16:uniqueId val="{00000019-569F-43EF-A9F8-02DF91CE99E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{01B7D838-BE7D-4EF8-ACE8-CC81AA4B0827}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69F-43EF-A9F8-02DF91CE99E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{7150CAEE-CBFE-47DF-BA34-B20DD31A5E80}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69F-43EF-A9F8-02DF91CE99E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{CEEF0E7E-42C3-44BA-A8BC-0EBB7AB8A5BC}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69F-43EF-A9F8-02DF91CE99E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{247CDE95-3E5D-4208-B8A1-88B012FB423C}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69F-43EF-A9F8-02DF91CE99E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{835E4735-96A3-4854-B147-F671BC3E8AE0}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69F-43EF-A9F8-02DF91CE99E4}"/>
                </c:ext>
              </c:extLst>
            </c:dLbl>
            <c:dLbl>
              <c:idx val="31"/>
              <c:tx>
                <c:strRef>
                  <c:f>Daten_Diagramme!$D$45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{D309DD71-F848-4B9F-8BD7-2C7DBFE88BFA}</c15:txfldGUID>
                      <c15:f>Daten_Diagramme!$D$45</c15:f>
                      <c15:dlblFieldTableCache>
                        <c:ptCount val="1"/>
                        <c:pt idx="0">
                          <c:v>-4.1</c:v>
                        </c:pt>
                      </c15:dlblFieldTableCache>
                    </c15:dlblFTEntry>
                  </c15:dlblFieldTable>
                  <c15:showDataLabelsRange val="0"/>
                </c:ext>
                <c:ext xmlns:c16="http://schemas.microsoft.com/office/drawing/2014/chart" uri="{C3380CC4-5D6E-409C-BE32-E72D297353CC}">
                  <c16:uniqueId val="{0000001F-569F-43EF-A9F8-02DF91CE99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-1.2915457076841046</c:v>
                </c:pt>
                <c:pt idx="1">
                  <c:v>-3.8461538461538463</c:v>
                </c:pt>
                <c:pt idx="2">
                  <c:v>2.0100502512562812</c:v>
                </c:pt>
                <c:pt idx="3">
                  <c:v>1.4075495841330774</c:v>
                </c:pt>
                <c:pt idx="4">
                  <c:v>-3.3467202141900936</c:v>
                </c:pt>
                <c:pt idx="5">
                  <c:v>1.5532940546331013</c:v>
                </c:pt>
                <c:pt idx="6">
                  <c:v>15.865384615384615</c:v>
                </c:pt>
                <c:pt idx="7">
                  <c:v>20.534629404617252</c:v>
                </c:pt>
                <c:pt idx="8">
                  <c:v>0.16191709844559585</c:v>
                </c:pt>
                <c:pt idx="9">
                  <c:v>0</c:v>
                </c:pt>
                <c:pt idx="10">
                  <c:v>2.5641025641025643</c:v>
                </c:pt>
                <c:pt idx="11">
                  <c:v>10.679611650485437</c:v>
                </c:pt>
                <c:pt idx="12">
                  <c:v>-2.7777777777777777</c:v>
                </c:pt>
                <c:pt idx="13">
                  <c:v>-22.809394760614271</c:v>
                </c:pt>
                <c:pt idx="14">
                  <c:v>11.889596602972398</c:v>
                </c:pt>
                <c:pt idx="15">
                  <c:v>-14.598540145985401</c:v>
                </c:pt>
                <c:pt idx="16">
                  <c:v>2.08</c:v>
                </c:pt>
                <c:pt idx="17">
                  <c:v>-2.5380710659898478</c:v>
                </c:pt>
                <c:pt idx="18">
                  <c:v>-1.4354066985645932</c:v>
                </c:pt>
                <c:pt idx="19">
                  <c:v>0.30376670716889431</c:v>
                </c:pt>
                <c:pt idx="20">
                  <c:v>0.8875739644970414</c:v>
                </c:pt>
                <c:pt idx="21">
                  <c:v>0</c:v>
                </c:pt>
                <c:pt idx="23">
                  <c:v>-3.8461538461538463</c:v>
                </c:pt>
                <c:pt idx="24">
                  <c:v>4.184906321134652</c:v>
                </c:pt>
                <c:pt idx="25">
                  <c:v>-4.0926225094238022</c:v>
                </c:pt>
              </c:numCache>
            </c:numRef>
          </c:val>
          <c:extLst>
            <c:ext xmlns:c16="http://schemas.microsoft.com/office/drawing/2014/chart" uri="{C3380CC4-5D6E-409C-BE32-E72D297353CC}">
              <c16:uniqueId val="{00000020-569F-43EF-A9F8-02DF91CE99E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{03E9F845-858F-452F-B9FC-C8F9645BC52F}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69F-43EF-A9F8-02DF91CE99E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{E98BA21C-5433-4118-95D6-C88A76050D1C}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69F-43EF-A9F8-02DF91CE99E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{E80EA592-2679-4E1A-BF64-9C4A70A1C627}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69F-43EF-A9F8-02DF91CE99E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{D0CBD844-22AA-4034-80E0-55B0CAB4E685}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69F-43EF-A9F8-02DF91CE99E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{52B781DA-BD5F-420C-A171-C42BF186D3AB}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69F-43EF-A9F8-02DF91CE99E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{0D7C791E-7E1F-4C25-9B75-BC52FC1EBF9C}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69F-43EF-A9F8-02DF91CE99E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{ED851696-05D0-4CCD-B054-9B706087A86F}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69F-43EF-A9F8-02DF91CE99E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{83D814EE-0313-4C31-B5BB-26DED0CF7DBA}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69F-43EF-A9F8-02DF91CE99E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{8AB929A6-0EA8-4C8A-BBBC-2DDFC5B0293A}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69F-43EF-A9F8-02DF91CE99E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{9509D6AB-02BA-4FD8-897B-7190A846BBC9}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69F-43EF-A9F8-02DF91CE99E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{4A368779-76A5-4604-AAE7-66BC6D75B26B}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69F-43EF-A9F8-02DF91CE99E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{F2E6DFA4-996E-45B0-AF07-1DA74E58F004}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69F-43EF-A9F8-02DF91CE99E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{4D0BC35E-F9B3-4ED6-BB9A-CF32FCBCCB7C}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69F-43EF-A9F8-02DF91CE99E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{64DEF889-12C6-4941-92F6-02EB4D1339D0}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69F-43EF-A9F8-02DF91CE99E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{468B16A8-305F-4387-B2E7-53B371FAD547}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69F-43EF-A9F8-02DF91CE99E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{65B0ACB1-0E60-47AE-B0FD-25038F734821}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69F-43EF-A9F8-02DF91CE99E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{BC114CCC-EBE5-487C-B2AF-D8003CD883DF}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69F-43EF-A9F8-02DF91CE99E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{A66DF3C8-05B0-42C6-8490-5A1485D1B0D7}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69F-43EF-A9F8-02DF91CE99E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{14D2BB5A-34E9-4E96-8DC7-F72694865247}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69F-43EF-A9F8-02DF91CE99E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{DB8AD77B-36EC-46FE-9FD7-3FD3D0F95FCB}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69F-43EF-A9F8-02DF91CE99E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{7692C28E-6043-435F-9204-A93DFABDEE42}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69F-43EF-A9F8-02DF91CE99E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{3D1F9B41-E246-4B5A-85AF-C3163127E104}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69F-43EF-A9F8-02DF91CE99E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{4960108F-8785-4DD4-B9A8-65FEC87EAFCD}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69F-43EF-A9F8-02DF91CE99E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{31D4EF2A-B5D6-441E-9A3C-BB3C0995CF52}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69F-43EF-A9F8-02DF91CE99E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{F0897485-465C-4C17-B808-A7E388A63B23}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69F-43EF-A9F8-02DF91CE99E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{6CD154D2-C963-4612-9288-53F7CA89C3A1}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69F-43EF-A9F8-02DF91CE99E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{590C3E5C-D234-4064-968A-F70142EA7932}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69F-43EF-A9F8-02DF91CE99E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{7BCEA285-CC26-4841-A791-9288F5B4B224}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69F-43EF-A9F8-02DF91CE99E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{EB996792-9307-4B08-9042-A51229D21312}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69F-43EF-A9F8-02DF91CE99E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{4250FB66-2CC0-4020-B060-180FA8BE7A09}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69F-43EF-A9F8-02DF91CE99E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{B95D52FA-E703-49CD-9659-23BB59F56997}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69F-43EF-A9F8-02DF91CE99E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{7D410AB2-8C5E-43C9-89FC-86F28BF40723}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69F-43EF-A9F8-02DF91CE99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69F-43EF-A9F8-02DF91CE99E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69F-43EF-A9F8-02DF91CE99E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{B36946F2-802E-4F31-A3BD-16AFA0C64E10}</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1BBD-4F2B-A54E-50523CA31A70}"/>
                </c:ext>
              </c:extLst>
            </c:dLbl>
            <c:dLbl>
              <c:idx val="1"/>
              <c:tx>
                <c:strRef>
                  <c:f>Daten_Diagramme!$E$15</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{8B001C98-1DC1-45FE-8DAA-55CE7C16B454}</c15:txfldGUID>
                      <c15:f>Daten_Diagramme!$E$15</c15:f>
                      <c15:dlblFieldTableCache>
                        <c:ptCount val="1"/>
                        <c:pt idx="0">
                          <c:v>33.3</c:v>
                        </c:pt>
                      </c15:dlblFieldTableCache>
                    </c15:dlblFTEntry>
                  </c15:dlblFieldTable>
                  <c15:showDataLabelsRange val="0"/>
                </c:ext>
                <c:ext xmlns:c16="http://schemas.microsoft.com/office/drawing/2014/chart" uri="{C3380CC4-5D6E-409C-BE32-E72D297353CC}">
                  <c16:uniqueId val="{00000001-1BBD-4F2B-A54E-50523CA31A70}"/>
                </c:ext>
              </c:extLst>
            </c:dLbl>
            <c:dLbl>
              <c:idx val="2"/>
              <c:tx>
                <c:strRef>
                  <c:f>Daten_Diagramme!$E$16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{230C0DC1-7B87-494F-A94E-C0F650022974}</c15:txfldGUID>
                      <c15:f>Daten_Diagramme!$E$16</c15:f>
                      <c15:dlblFieldTableCache>
                        <c:ptCount val="1"/>
                        <c:pt idx="0">
                          <c:v>5.0</c:v>
                        </c:pt>
                      </c15:dlblFieldTableCache>
                    </c15:dlblFTEntry>
                  </c15:dlblFieldTable>
                  <c15:showDataLabelsRange val="0"/>
                </c:ext>
                <c:ext xmlns:c16="http://schemas.microsoft.com/office/drawing/2014/chart" uri="{C3380CC4-5D6E-409C-BE32-E72D297353CC}">
                  <c16:uniqueId val="{00000002-1BBD-4F2B-A54E-50523CA31A70}"/>
                </c:ext>
              </c:extLst>
            </c:dLbl>
            <c:dLbl>
              <c:idx val="3"/>
              <c:tx>
                <c:strRef>
                  <c:f>Daten_Diagramme!$E$17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{31DC91D4-CA1D-43D5-9689-5BC41C15655A}</c15:txfldGUID>
                      <c15:f>Daten_Diagramme!$E$17</c15:f>
                      <c15:dlblFieldTableCache>
                        <c:ptCount val="1"/>
                        <c:pt idx="0">
                          <c:v>-1.5</c:v>
                        </c:pt>
                      </c15:dlblFieldTableCache>
                    </c15:dlblFTEntry>
                  </c15:dlblFieldTable>
                  <c15:showDataLabelsRange val="0"/>
                </c:ext>
                <c:ext xmlns:c16="http://schemas.microsoft.com/office/drawing/2014/chart" uri="{C3380CC4-5D6E-409C-BE32-E72D297353CC}">
                  <c16:uniqueId val="{00000003-1BBD-4F2B-A54E-50523CA31A70}"/>
                </c:ext>
              </c:extLst>
            </c:dLbl>
            <c:dLbl>
              <c:idx val="4"/>
              <c:tx>
                <c:strRef>
                  <c:f>Daten_Diagramme!$E$18</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{C99413EE-CAF3-417F-8C0D-CA5874D20808}</c15:txfldGUID>
                      <c15:f>Daten_Diagramme!$E$18</c15:f>
                      <c15:dlblFieldTableCache>
                        <c:ptCount val="1"/>
                        <c:pt idx="0">
                          <c:v>13.5</c:v>
                        </c:pt>
                      </c15:dlblFieldTableCache>
                    </c15:dlblFTEntry>
                  </c15:dlblFieldTable>
                  <c15:showDataLabelsRange val="0"/>
                </c:ext>
                <c:ext xmlns:c16="http://schemas.microsoft.com/office/drawing/2014/chart" uri="{C3380CC4-5D6E-409C-BE32-E72D297353CC}">
                  <c16:uniqueId val="{00000004-1BBD-4F2B-A54E-50523CA31A70}"/>
                </c:ext>
              </c:extLst>
            </c:dLbl>
            <c:dLbl>
              <c:idx val="5"/>
              <c:tx>
                <c:strRef>
                  <c:f>Daten_Diagramme!$E$19</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{601AD334-4B91-49ED-B611-805F724F5FF5}</c15:txfldGUID>
                      <c15:f>Daten_Diagramme!$E$19</c15:f>
                      <c15:dlblFieldTableCache>
                        <c:ptCount val="1"/>
                        <c:pt idx="0">
                          <c:v>-11.8</c:v>
                        </c:pt>
                      </c15:dlblFieldTableCache>
                    </c15:dlblFTEntry>
                  </c15:dlblFieldTable>
                  <c15:showDataLabelsRange val="0"/>
                </c:ext>
                <c:ext xmlns:c16="http://schemas.microsoft.com/office/drawing/2014/chart" uri="{C3380CC4-5D6E-409C-BE32-E72D297353CC}">
                  <c16:uniqueId val="{00000005-1BBD-4F2B-A54E-50523CA31A70}"/>
                </c:ext>
              </c:extLst>
            </c:dLbl>
            <c:dLbl>
              <c:idx val="6"/>
              <c:tx>
                <c:strRef>
                  <c:f>Daten_Diagramme!$E$20</c:f>
                  <c:strCache>
                    <c:ptCount val="1"/>
                    <c:pt idx="0">
                      <c:v>25.6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{C831757D-8C87-4BF3-B33B-CE8948F55084}</c15:txfldGUID>
                      <c15:f>Daten_Diagramme!$E$20</c15:f>
                      <c15:dlblFieldTableCache>
                        <c:ptCount val="1"/>
                        <c:pt idx="0">
                          <c:v>25.6</c:v>
                        </c:pt>
                      </c15:dlblFieldTableCache>
                    </c15:dlblFTEntry>
                  </c15:dlblFieldTable>
                  <c15:showDataLabelsRange val="0"/>
                </c:ext>
                <c:ext xmlns:c16="http://schemas.microsoft.com/office/drawing/2014/chart" uri="{C3380CC4-5D6E-409C-BE32-E72D297353CC}">
                  <c16:uniqueId val="{00000006-1BBD-4F2B-A54E-50523CA31A70}"/>
                </c:ext>
              </c:extLst>
            </c:dLbl>
            <c:dLbl>
              <c:idx val="7"/>
              <c:tx>
                <c:strRef>
                  <c:f>Daten_Diagramme!$E$21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{AF184A4C-3E61-45CC-9653-B5C04D6B1431}</c15:txfldGUID>
                      <c15:f>Daten_Diagramme!$E$21</c15:f>
                      <c15:dlblFieldTableCache>
                        <c:ptCount val="1"/>
                        <c:pt idx="0">
                          <c:v>-6.1</c:v>
                        </c:pt>
                      </c15:dlblFieldTableCache>
                    </c15:dlblFTEntry>
                  </c15:dlblFieldTable>
                  <c15:showDataLabelsRange val="0"/>
                </c:ext>
                <c:ext xmlns:c16="http://schemas.microsoft.com/office/drawing/2014/chart" uri="{C3380CC4-5D6E-409C-BE32-E72D297353CC}">
                  <c16:uniqueId val="{00000007-1BBD-4F2B-A54E-50523CA31A70}"/>
                </c:ext>
              </c:extLst>
            </c:dLbl>
            <c:dLbl>
              <c:idx val="8"/>
              <c:tx>
                <c:strRef>
                  <c:f>Daten_Diagramme!$E$22</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{79EF2B8F-9D1A-4A45-A42B-489498EDD3F9}</c15:txfldGUID>
                      <c15:f>Daten_Diagramme!$E$22</c15:f>
                      <c15:dlblFieldTableCache>
                        <c:ptCount val="1"/>
                        <c:pt idx="0">
                          <c:v>-7.8</c:v>
                        </c:pt>
                      </c15:dlblFieldTableCache>
                    </c15:dlblFTEntry>
                  </c15:dlblFieldTable>
                  <c15:showDataLabelsRange val="0"/>
                </c:ext>
                <c:ext xmlns:c16="http://schemas.microsoft.com/office/drawing/2014/chart" uri="{C3380CC4-5D6E-409C-BE32-E72D297353CC}">
                  <c16:uniqueId val="{00000008-1BBD-4F2B-A54E-50523CA31A70}"/>
                </c:ext>
              </c:extLst>
            </c:dLbl>
            <c:dLbl>
              <c:idx val="9"/>
              <c:tx>
                <c:strRef>
                  <c:f>Daten_Diagramme!$E$23</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{2D0413EF-D1A9-4971-8B61-5C38B70597A2}</c15:txfldGUID>
                      <c15:f>Daten_Diagramme!$E$23</c15:f>
                      <c15:dlblFieldTableCache>
                        <c:ptCount val="1"/>
                        <c:pt idx="0">
                          <c:v>-9.5</c:v>
                        </c:pt>
                      </c15:dlblFieldTableCache>
                    </c15:dlblFTEntry>
                  </c15:dlblFieldTable>
                  <c15:showDataLabelsRange val="0"/>
                </c:ext>
                <c:ext xmlns:c16="http://schemas.microsoft.com/office/drawing/2014/chart" uri="{C3380CC4-5D6E-409C-BE32-E72D297353CC}">
                  <c16:uniqueId val="{00000009-1BBD-4F2B-A54E-50523CA31A70}"/>
                </c:ext>
              </c:extLst>
            </c:dLbl>
            <c:dLbl>
              <c:idx val="10"/>
              <c:tx>
                <c:strRef>
                  <c:f>Daten_Diagramme!$E$24</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{4BD8BC08-C20A-4549-8EF5-DE338E535879}</c15:txfldGUID>
                      <c15:f>Daten_Diagramme!$E$24</c15:f>
                      <c15:dlblFieldTableCache>
                        <c:ptCount val="1"/>
                        <c:pt idx="0">
                          <c:v>10.4</c:v>
                        </c:pt>
                      </c15:dlblFieldTableCache>
                    </c15:dlblFTEntry>
                  </c15:dlblFieldTable>
                  <c15:showDataLabelsRange val="0"/>
                </c:ext>
                <c:ext xmlns:c16="http://schemas.microsoft.com/office/drawing/2014/chart" uri="{C3380CC4-5D6E-409C-BE32-E72D297353CC}">
                  <c16:uniqueId val="{0000000A-1BBD-4F2B-A54E-50523CA31A70}"/>
                </c:ext>
              </c:extLst>
            </c:dLbl>
            <c:dLbl>
              <c:idx val="11"/>
              <c:tx>
                <c:strRef>
                  <c:f>Daten_Diagramme!$E$25</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{5797F954-D249-419D-8681-00FC13DEADFB}</c15:txfldGUID>
                      <c15:f>Daten_Diagramme!$E$25</c15:f>
                      <c15:dlblFieldTableCache>
                        <c:ptCount val="1"/>
                        <c:pt idx="0">
                          <c:v>28.6</c:v>
                        </c:pt>
                      </c15:dlblFieldTableCache>
                    </c15:dlblFTEntry>
                  </c15:dlblFieldTable>
                  <c15:showDataLabelsRange val="0"/>
                </c:ext>
                <c:ext xmlns:c16="http://schemas.microsoft.com/office/drawing/2014/chart" uri="{C3380CC4-5D6E-409C-BE32-E72D297353CC}">
                  <c16:uniqueId val="{0000000B-1BBD-4F2B-A54E-50523CA31A70}"/>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{3B4315BB-E479-498F-BFA4-6E01D47E85FC}</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1BBD-4F2B-A54E-50523CA31A70}"/>
                </c:ext>
              </c:extLst>
            </c:dLbl>
            <c:dLbl>
              <c:idx val="13"/>
              <c:tx>
                <c:strRef>
                  <c:f>Daten_Diagramme!$E$27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{1DBC04B5-B2DD-426D-9899-B1B95B06ED47}</c15:txfldGUID>
                      <c15:f>Daten_Diagramme!$E$27</c15:f>
                      <c15:dlblFieldTableCache>
                        <c:ptCount val="1"/>
                        <c:pt idx="0">
                          <c:v>7.5</c:v>
                        </c:pt>
                      </c15:dlblFieldTableCache>
                    </c15:dlblFTEntry>
                  </c15:dlblFieldTable>
                  <c15:showDataLabelsRange val="0"/>
                </c:ext>
                <c:ext xmlns:c16="http://schemas.microsoft.com/office/drawing/2014/chart" uri="{C3380CC4-5D6E-409C-BE32-E72D297353CC}">
                  <c16:uniqueId val="{0000000D-1BBD-4F2B-A54E-50523CA31A70}"/>
                </c:ext>
              </c:extLst>
            </c:dLbl>
            <c:dLbl>
              <c:idx val="14"/>
              <c:tx>
                <c:strRef>
                  <c:f>Daten_Diagramme!$E$28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{D578050A-E89B-43C6-949D-72EF3C89267F}</c15:txfldGUID>
                      <c15:f>Daten_Diagramme!$E$28</c15:f>
                      <c15:dlblFieldTableCache>
                        <c:ptCount val="1"/>
                        <c:pt idx="0">
                          <c:v>6.5</c:v>
                        </c:pt>
                      </c15:dlblFieldTableCache>
                    </c15:dlblFTEntry>
                  </c15:dlblFieldTable>
                  <c15:showDataLabelsRange val="0"/>
                </c:ext>
                <c:ext xmlns:c16="http://schemas.microsoft.com/office/drawing/2014/chart" uri="{C3380CC4-5D6E-409C-BE32-E72D297353CC}">
                  <c16:uniqueId val="{0000000E-1BBD-4F2B-A54E-50523CA31A70}"/>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{79122A3A-7630-4B3C-8DAC-D7E07C5A4EFF}</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1BBD-4F2B-A54E-50523CA31A70}"/>
                </c:ext>
              </c:extLst>
            </c:dLbl>
            <c:dLbl>
              <c:idx val="16"/>
              <c:tx>
                <c:strRef>
                  <c:f>Daten_Diagramme!$E$30</c:f>
                  <c:strCache>
                    <c:ptCount val="1"/>
                    <c:pt idx="0">
                      <c:v>27.8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{E508D84A-B1AE-4250-B3FE-989C7B8E97F4}</c15:txfldGUID>
                      <c15:f>Daten_Diagramme!$E$30</c15:f>
                      <c15:dlblFieldTableCache>
                        <c:ptCount val="1"/>
                        <c:pt idx="0">
                          <c:v>27.8</c:v>
                        </c:pt>
                      </c15:dlblFieldTableCache>
                    </c15:dlblFTEntry>
                  </c15:dlblFieldTable>
                  <c15:showDataLabelsRange val="0"/>
                </c:ext>
                <c:ext xmlns:c16="http://schemas.microsoft.com/office/drawing/2014/chart" uri="{C3380CC4-5D6E-409C-BE32-E72D297353CC}">
                  <c16:uniqueId val="{00000010-1BBD-4F2B-A54E-50523CA31A70}"/>
                </c:ext>
              </c:extLst>
            </c:dLbl>
            <c:dLbl>
              <c:idx val="17"/>
              <c:tx>
                <c:strRef>
                  <c:f>Daten_Diagramme!$E$31</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{69D670FF-4048-47C0-B986-3A89B0B6AA48}</c15:txfldGUID>
                      <c15:f>Daten_Diagramme!$E$31</c15:f>
                      <c15:dlblFieldTableCache>
                        <c:ptCount val="1"/>
                        <c:pt idx="0">
                          <c:v>-12.1</c:v>
                        </c:pt>
                      </c15:dlblFieldTableCache>
                    </c15:dlblFTEntry>
                  </c15:dlblFieldTable>
                  <c15:showDataLabelsRange val="0"/>
                </c:ext>
                <c:ext xmlns:c16="http://schemas.microsoft.com/office/drawing/2014/chart" uri="{C3380CC4-5D6E-409C-BE32-E72D297353CC}">
                  <c16:uniqueId val="{00000011-1BBD-4F2B-A54E-50523CA31A70}"/>
                </c:ext>
              </c:extLst>
            </c:dLbl>
            <c:dLbl>
              <c:idx val="18"/>
              <c:tx>
                <c:strRef>
                  <c:f>Daten_Diagramme!$E$32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{5D928932-A5F5-41ED-8EEF-29DAC8F885B1}</c15:txfldGUID>
                      <c15:f>Daten_Diagramme!$E$32</c15:f>
                      <c15:dlblFieldTableCache>
                        <c:ptCount val="1"/>
                        <c:pt idx="0">
                          <c:v>4.2</c:v>
                        </c:pt>
                      </c15:dlblFieldTableCache>
                    </c15:dlblFTEntry>
                  </c15:dlblFieldTable>
                  <c15:showDataLabelsRange val="0"/>
                </c:ext>
                <c:ext xmlns:c16="http://schemas.microsoft.com/office/drawing/2014/chart" uri="{C3380CC4-5D6E-409C-BE32-E72D297353CC}">
                  <c16:uniqueId val="{00000012-1BBD-4F2B-A54E-50523CA31A70}"/>
                </c:ext>
              </c:extLst>
            </c:dLbl>
            <c:dLbl>
              <c:idx val="19"/>
              <c:tx>
                <c:strRef>
                  <c:f>Daten_Diagramme!$E$33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{7FEAA352-2D86-4DB9-89A6-E78129A3F99C}</c15:txfldGUID>
                      <c15:f>Daten_Diagramme!$E$33</c15:f>
                      <c15:dlblFieldTableCache>
                        <c:ptCount val="1"/>
                        <c:pt idx="0">
                          <c:v>5.8</c:v>
                        </c:pt>
                      </c15:dlblFieldTableCache>
                    </c15:dlblFTEntry>
                  </c15:dlblFieldTable>
                  <c15:showDataLabelsRange val="0"/>
                </c:ext>
                <c:ext xmlns:c16="http://schemas.microsoft.com/office/drawing/2014/chart" uri="{C3380CC4-5D6E-409C-BE32-E72D297353CC}">
                  <c16:uniqueId val="{00000013-1BBD-4F2B-A54E-50523CA31A70}"/>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{72F866E3-A9F6-4744-9B3C-7236FD840BF3}</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1BBD-4F2B-A54E-50523CA31A7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{44D205FA-BB86-4CE2-983B-491A3B698FDC}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BBD-4F2B-A54E-50523CA31A7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{F7C07F73-29CB-46F8-9CA9-86E0923CDC57}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BBD-4F2B-A54E-50523CA31A70}"/>
                </c:ext>
              </c:extLst>
            </c:dLbl>
            <c:dLbl>
              <c:idx val="23"/>
              <c:tx>
                <c:strRef>
                  <c:f>Daten_Diagramme!$E$37</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{9D789089-181B-4173-84B7-FF0B71AE667F}</c15:txfldGUID>
                      <c15:f>Daten_Diagramme!$E$37</c15:f>
                      <c15:dlblFieldTableCache>
                        <c:ptCount val="1"/>
                        <c:pt idx="0">
                          <c:v>33.3</c:v>
                        </c:pt>
                      </c15:dlblFieldTableCache>
                    </c15:dlblFTEntry>
                  </c15:dlblFieldTable>
                  <c15:showDataLabelsRange val="0"/>
                </c:ext>
                <c:ext xmlns:c16="http://schemas.microsoft.com/office/drawing/2014/chart" uri="{C3380CC4-5D6E-409C-BE32-E72D297353CC}">
                  <c16:uniqueId val="{00000017-1BBD-4F2B-A54E-50523CA31A70}"/>
                </c:ext>
              </c:extLst>
            </c:dLbl>
            <c:dLbl>
              <c:idx val="24"/>
              <c:tx>
                <c:strRef>
                  <c:f>Daten_Diagramme!$E$38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{B3728024-36D4-493E-937C-5261E686E42E}</c15:txfldGUID>
                      <c15:f>Daten_Diagramme!$E$38</c15:f>
                      <c15:dlblFieldTableCache>
                        <c:ptCount val="1"/>
                        <c:pt idx="0">
                          <c:v>-2.5</c:v>
                        </c:pt>
                      </c15:dlblFieldTableCache>
                    </c15:dlblFTEntry>
                  </c15:dlblFieldTable>
                  <c15:showDataLabelsRange val="0"/>
                </c:ext>
                <c:ext xmlns:c16="http://schemas.microsoft.com/office/drawing/2014/chart" uri="{C3380CC4-5D6E-409C-BE32-E72D297353CC}">
                  <c16:uniqueId val="{00000018-1BBD-4F2B-A54E-50523CA31A70}"/>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{11F8B502-2DBE-426F-AE93-BEA06EBE3211}</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1BBD-4F2B-A54E-50523CA31A7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{8211932B-777A-4F19-A933-B8EB60F042A3}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BBD-4F2B-A54E-50523CA31A7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{8B217900-29BE-4ACF-B1D9-4165A12C2638}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BBD-4F2B-A54E-50523CA31A7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{8A282988-869D-4723-9594-74CA3049B4DF}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BBD-4F2B-A54E-50523CA31A7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{19959EE0-2992-4998-A43E-B7841F20FA67}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BBD-4F2B-A54E-50523CA31A7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{E38E6476-C36A-4024-B349-36342DB3E540}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BBD-4F2B-A54E-50523CA31A70}"/>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{9F55CD77-FC53-449B-958E-FBAD64CF885F}</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1BBD-4F2B-A54E-50523CA31A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1.3928295073510446</c:v>
                </c:pt>
                <c:pt idx="1">
                  <c:v>33.333333333333336</c:v>
                </c:pt>
                <c:pt idx="2">
                  <c:v>5</c:v>
                </c:pt>
                <c:pt idx="3">
                  <c:v>-1.5228426395939085</c:v>
                </c:pt>
                <c:pt idx="4">
                  <c:v>13.541666666666666</c:v>
                </c:pt>
                <c:pt idx="5">
                  <c:v>-11.764705882352942</c:v>
                </c:pt>
                <c:pt idx="6">
                  <c:v>25.581395348837209</c:v>
                </c:pt>
                <c:pt idx="7">
                  <c:v>-6.0810810810810807</c:v>
                </c:pt>
                <c:pt idx="8">
                  <c:v>-7.7836411609498679</c:v>
                </c:pt>
                <c:pt idx="9">
                  <c:v>-9.4594594594594597</c:v>
                </c:pt>
                <c:pt idx="10">
                  <c:v>10.407239819004525</c:v>
                </c:pt>
                <c:pt idx="11">
                  <c:v>28.571428571428573</c:v>
                </c:pt>
                <c:pt idx="12">
                  <c:v>2.4390243902439024</c:v>
                </c:pt>
                <c:pt idx="13">
                  <c:v>7.458563535911602</c:v>
                </c:pt>
                <c:pt idx="14">
                  <c:v>6.4566929133858268</c:v>
                </c:pt>
                <c:pt idx="15">
                  <c:v>66.666666666666671</c:v>
                </c:pt>
                <c:pt idx="16">
                  <c:v>27.777777777777779</c:v>
                </c:pt>
                <c:pt idx="17">
                  <c:v>-12.149532710280374</c:v>
                </c:pt>
                <c:pt idx="18">
                  <c:v>4.166666666666667</c:v>
                </c:pt>
                <c:pt idx="19">
                  <c:v>5.833333333333333</c:v>
                </c:pt>
                <c:pt idx="20">
                  <c:v>-3.0226700251889169</c:v>
                </c:pt>
                <c:pt idx="21">
                  <c:v>0</c:v>
                </c:pt>
                <c:pt idx="23">
                  <c:v>33.333333333333336</c:v>
                </c:pt>
                <c:pt idx="24">
                  <c:v>-2.4911032028469751</c:v>
                </c:pt>
                <c:pt idx="25">
                  <c:v>1.9090909090909092</c:v>
                </c:pt>
              </c:numCache>
            </c:numRef>
          </c:val>
          <c:extLst>
            <c:ext xmlns:c16="http://schemas.microsoft.com/office/drawing/2014/chart" uri="{C3380CC4-5D6E-409C-BE32-E72D297353CC}">
              <c16:uniqueId val="{00000020-1BBD-4F2B-A54E-50523CA31A7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{DDF10D46-4D40-42DB-8104-20E30B300397}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BBD-4F2B-A54E-50523CA31A7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{EFE89801-36C4-4B97-A16B-8EDB9A014F6A}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BBD-4F2B-A54E-50523CA31A7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{36608637-FE70-43AA-A470-55E920D8ECA5}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BBD-4F2B-A54E-50523CA31A7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{AA93B911-86EA-446F-8FD7-F0EDC7280EA5}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BBD-4F2B-A54E-50523CA31A7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{B1274FE1-585D-4114-B172-8727F814B7B1}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BBD-4F2B-A54E-50523CA31A7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{3D957793-780A-4FB5-8746-C338A6A48CA1}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BBD-4F2B-A54E-50523CA31A7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{C835A81F-8F24-4EA7-8C1D-BE220E96CF98}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BBD-4F2B-A54E-50523CA31A7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{70AE01A9-ECDF-4B99-BE6E-07CEC1358D33}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BBD-4F2B-A54E-50523CA31A7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{D95946D4-3BE7-46C6-88A6-91930D5C7519}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BBD-4F2B-A54E-50523CA31A7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{7A5B3E9A-35BA-457E-A9A9-BEECD8F0336C}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BBD-4F2B-A54E-50523CA31A7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{7F880A5D-EBC8-41AE-BD94-3CD4B4D89047}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BBD-4F2B-A54E-50523CA31A7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{9E534667-DA30-40F2-B5FE-9D9819741842}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BBD-4F2B-A54E-50523CA31A7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{EAA7E4B0-D436-4655-95CB-122EF6565548}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BBD-4F2B-A54E-50523CA31A7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{BE9BFF16-5844-41DF-A401-9641246EDFD4}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BBD-4F2B-A54E-50523CA31A7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{2BE0EE7F-74EA-42E7-A4C3-CB5ABC2B5F54}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BBD-4F2B-A54E-50523CA31A70}"/>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{A7A87370-50C8-4F97-BAB3-0C83F8273FDC}</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1BBD-4F2B-A54E-50523CA31A7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{3DE8444B-CF22-4630-88E9-28B4D22C3C1D}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BBD-4F2B-A54E-50523CA31A7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{4524380F-910F-4011-80D0-E7A58F1D7D09}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BBD-4F2B-A54E-50523CA31A7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{1EF39D4F-A521-4629-BBE9-9F983D9D7BD8}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BBD-4F2B-A54E-50523CA31A7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{FE9F9ED6-E4C9-471E-A7A5-DF577740F877}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BBD-4F2B-A54E-50523CA31A7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{23875A31-7ADC-45D3-A653-03EE9F5269D9}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BBD-4F2B-A54E-50523CA31A7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{1738CB79-7E63-4911-8E95-BFA2F31F8C4B}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BBD-4F2B-A54E-50523CA31A7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{8BC3C937-E2DB-43B5-B3A8-FD963BD09443}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BBD-4F2B-A54E-50523CA31A7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{45D3F8AD-9174-4C7C-AC93-CFA178A4C26B}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BBD-4F2B-A54E-50523CA31A7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{8130D80D-A53F-4D2D-A62F-F5397F1854A5}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BBD-4F2B-A54E-50523CA31A7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{357649E6-91C9-4012-BCC2-5E6292ED77EB}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BBD-4F2B-A54E-50523CA31A7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{76B6F6A7-DD0C-45A6-A9E7-A268B802F5C8}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BBD-4F2B-A54E-50523CA31A7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{1D98155A-18DD-408B-ACBC-EF191FFD9D03}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BBD-4F2B-A54E-50523CA31A7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{CAF3314E-B73A-4D2C-8892-63AC2C4CAB9E}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BBD-4F2B-A54E-50523CA31A7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{5837648F-2EE5-4EC8-B43D-B70275DFDB61}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BBD-4F2B-A54E-50523CA31A7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{B80066EE-D2D3-402E-BA7E-4E3D6BA2AE6B}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BBD-4F2B-A54E-50523CA31A7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{D42E38F0-76FA-4D38-B5A1-B6F481375108}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BBD-4F2B-A54E-50523CA31A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BBD-4F2B-A54E-50523CA31A7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BBD-4F2B-A54E-50523CA31A7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{7C93ECB4-3585-45D5-A90C-8D08F7F66AE9}</c15:txfldGUID>
                      <c15:f>Diagramm!$I$46</c15:f>
                      <c15:dlblFieldTableCache>
                        <c:ptCount val="1"/>
                      </c15:dlblFieldTableCache>
                    </c15:dlblFTEntry>
                  </c15:dlblFieldTable>
                  <c15:showDataLabelsRange val="0"/>
                </c:ext>
                <c:ext xmlns:c16="http://schemas.microsoft.com/office/drawing/2014/chart" uri="{C3380CC4-5D6E-409C-BE32-E72D297353CC}">
                  <c16:uniqueId val="{00000000-6F6C-4854-93BA-42ABCDA350B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{04BE336F-67B7-44B5-8D50-F052BCBEF357}</c15:txfldGUID>
                      <c15:f>Diagramm!$I$47</c15:f>
                      <c15:dlblFieldTableCache>
                        <c:ptCount val="1"/>
                      </c15:dlblFieldTableCache>
                    </c15:dlblFTEntry>
                  </c15:dlblFieldTable>
                  <c15:showDataLabelsRange val="0"/>
                </c:ext>
                <c:ext xmlns:c16="http://schemas.microsoft.com/office/drawing/2014/chart" uri="{C3380CC4-5D6E-409C-BE32-E72D297353CC}">
                  <c16:uniqueId val="{00000001-6F6C-4854-93BA-42ABCDA350B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{39859F9F-E19D-4548-BC95-1563171AFA70}</c15:txfldGUID>
                      <c15:f>Diagramm!$I$48</c15:f>
                      <c15:dlblFieldTableCache>
                        <c:ptCount val="1"/>
                      </c15:dlblFieldTableCache>
                    </c15:dlblFTEntry>
                  </c15:dlblFieldTable>
                  <c15:showDataLabelsRange val="0"/>
                </c:ext>
                <c:ext xmlns:c16="http://schemas.microsoft.com/office/drawing/2014/chart" uri="{C3380CC4-5D6E-409C-BE32-E72D297353CC}">
                  <c16:uniqueId val="{00000002-6F6C-4854-93BA-42ABCDA350B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{3AA5414A-BDA6-47A1-A4E1-5D0346AE1538}</c15:txfldGUID>
                      <c15:f>Diagramm!$I$49</c15:f>
                      <c15:dlblFieldTableCache>
                        <c:ptCount val="1"/>
                      </c15:dlblFieldTableCache>
                    </c15:dlblFTEntry>
                  </c15:dlblFieldTable>
                  <c15:showDataLabelsRange val="0"/>
                </c:ext>
                <c:ext xmlns:c16="http://schemas.microsoft.com/office/drawing/2014/chart" uri="{C3380CC4-5D6E-409C-BE32-E72D297353CC}">
                  <c16:uniqueId val="{00000003-6F6C-4854-93BA-42ABCDA350B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{40780A04-BC61-4DEB-9E10-639F8BECC3C6}</c15:txfldGUID>
                      <c15:f>Diagramm!$I$50</c15:f>
                      <c15:dlblFieldTableCache>
                        <c:ptCount val="1"/>
                      </c15:dlblFieldTableCache>
                    </c15:dlblFTEntry>
                  </c15:dlblFieldTable>
                  <c15:showDataLabelsRange val="0"/>
                </c:ext>
                <c:ext xmlns:c16="http://schemas.microsoft.com/office/drawing/2014/chart" uri="{C3380CC4-5D6E-409C-BE32-E72D297353CC}">
                  <c16:uniqueId val="{00000004-6F6C-4854-93BA-42ABCDA350B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{B281C11C-7525-4DC9-842A-C5F1802AF915}</c15:txfldGUID>
                      <c15:f>Diagramm!$I$51</c15:f>
                      <c15:dlblFieldTableCache>
                        <c:ptCount val="1"/>
                      </c15:dlblFieldTableCache>
                    </c15:dlblFTEntry>
                  </c15:dlblFieldTable>
                  <c15:showDataLabelsRange val="0"/>
                </c:ext>
                <c:ext xmlns:c16="http://schemas.microsoft.com/office/drawing/2014/chart" uri="{C3380CC4-5D6E-409C-BE32-E72D297353CC}">
                  <c16:uniqueId val="{00000005-6F6C-4854-93BA-42ABCDA350B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{B6A2CC4F-E3AF-4C45-BC80-FAEDC00B96AD}</c15:txfldGUID>
                      <c15:f>Diagramm!$I$52</c15:f>
                      <c15:dlblFieldTableCache>
                        <c:ptCount val="1"/>
                      </c15:dlblFieldTableCache>
                    </c15:dlblFTEntry>
                  </c15:dlblFieldTable>
                  <c15:showDataLabelsRange val="0"/>
                </c:ext>
                <c:ext xmlns:c16="http://schemas.microsoft.com/office/drawing/2014/chart" uri="{C3380CC4-5D6E-409C-BE32-E72D297353CC}">
                  <c16:uniqueId val="{00000006-6F6C-4854-93BA-42ABCDA350B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{505E85E8-F001-4201-8B3C-C6C00B5931F7}</c15:txfldGUID>
                      <c15:f>Diagramm!$I$53</c15:f>
                      <c15:dlblFieldTableCache>
                        <c:ptCount val="1"/>
                      </c15:dlblFieldTableCache>
                    </c15:dlblFTEntry>
                  </c15:dlblFieldTable>
                  <c15:showDataLabelsRange val="0"/>
                </c:ext>
                <c:ext xmlns:c16="http://schemas.microsoft.com/office/drawing/2014/chart" uri="{C3380CC4-5D6E-409C-BE32-E72D297353CC}">
                  <c16:uniqueId val="{00000007-6F6C-4854-93BA-42ABCDA350B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{3692C8D1-9B1E-4F40-A8D7-4106FD06E6C0}</c15:txfldGUID>
                      <c15:f>Diagramm!$I$54</c15:f>
                      <c15:dlblFieldTableCache>
                        <c:ptCount val="1"/>
                      </c15:dlblFieldTableCache>
                    </c15:dlblFTEntry>
                  </c15:dlblFieldTable>
                  <c15:showDataLabelsRange val="0"/>
                </c:ext>
                <c:ext xmlns:c16="http://schemas.microsoft.com/office/drawing/2014/chart" uri="{C3380CC4-5D6E-409C-BE32-E72D297353CC}">
                  <c16:uniqueId val="{00000008-6F6C-4854-93BA-42ABCDA350B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{8D6FF144-6DA8-43DC-884A-3896C789578F}</c15:txfldGUID>
                      <c15:f>Diagramm!$I$55</c15:f>
                      <c15:dlblFieldTableCache>
                        <c:ptCount val="1"/>
                      </c15:dlblFieldTableCache>
                    </c15:dlblFTEntry>
                  </c15:dlblFieldTable>
                  <c15:showDataLabelsRange val="0"/>
                </c:ext>
                <c:ext xmlns:c16="http://schemas.microsoft.com/office/drawing/2014/chart" uri="{C3380CC4-5D6E-409C-BE32-E72D297353CC}">
                  <c16:uniqueId val="{00000009-6F6C-4854-93BA-42ABCDA350B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{DC99BCFF-AE55-4D58-A01B-AC43E43D9917}</c15:txfldGUID>
                      <c15:f>Diagramm!$I$56</c15:f>
                      <c15:dlblFieldTableCache>
                        <c:ptCount val="1"/>
                      </c15:dlblFieldTableCache>
                    </c15:dlblFTEntry>
                  </c15:dlblFieldTable>
                  <c15:showDataLabelsRange val="0"/>
                </c:ext>
                <c:ext xmlns:c16="http://schemas.microsoft.com/office/drawing/2014/chart" uri="{C3380CC4-5D6E-409C-BE32-E72D297353CC}">
                  <c16:uniqueId val="{0000000A-6F6C-4854-93BA-42ABCDA350B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{7A2771D7-9D5E-441D-94B1-261CADE67665}</c15:txfldGUID>
                      <c15:f>Diagramm!$I$57</c15:f>
                      <c15:dlblFieldTableCache>
                        <c:ptCount val="1"/>
                      </c15:dlblFieldTableCache>
                    </c15:dlblFTEntry>
                  </c15:dlblFieldTable>
                  <c15:showDataLabelsRange val="0"/>
                </c:ext>
                <c:ext xmlns:c16="http://schemas.microsoft.com/office/drawing/2014/chart" uri="{C3380CC4-5D6E-409C-BE32-E72D297353CC}">
                  <c16:uniqueId val="{0000000B-6F6C-4854-93BA-42ABCDA350B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{28823092-DFC4-4397-B91D-4A9B43DCABF2}</c15:txfldGUID>
                      <c15:f>Diagramm!$I$58</c15:f>
                      <c15:dlblFieldTableCache>
                        <c:ptCount val="1"/>
                      </c15:dlblFieldTableCache>
                    </c15:dlblFTEntry>
                  </c15:dlblFieldTable>
                  <c15:showDataLabelsRange val="0"/>
                </c:ext>
                <c:ext xmlns:c16="http://schemas.microsoft.com/office/drawing/2014/chart" uri="{C3380CC4-5D6E-409C-BE32-E72D297353CC}">
                  <c16:uniqueId val="{0000000C-6F6C-4854-93BA-42ABCDA350B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{BB593A33-586D-47C6-B6DC-05CA7C286931}</c15:txfldGUID>
                      <c15:f>Diagramm!$I$59</c15:f>
                      <c15:dlblFieldTableCache>
                        <c:ptCount val="1"/>
                      </c15:dlblFieldTableCache>
                    </c15:dlblFTEntry>
                  </c15:dlblFieldTable>
                  <c15:showDataLabelsRange val="0"/>
                </c:ext>
                <c:ext xmlns:c16="http://schemas.microsoft.com/office/drawing/2014/chart" uri="{C3380CC4-5D6E-409C-BE32-E72D297353CC}">
                  <c16:uniqueId val="{0000000D-6F6C-4854-93BA-42ABCDA350B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{A9679BA3-0BAB-465D-9567-EA33AF08342C}</c15:txfldGUID>
                      <c15:f>Diagramm!$I$60</c15:f>
                      <c15:dlblFieldTableCache>
                        <c:ptCount val="1"/>
                      </c15:dlblFieldTableCache>
                    </c15:dlblFTEntry>
                  </c15:dlblFieldTable>
                  <c15:showDataLabelsRange val="0"/>
                </c:ext>
                <c:ext xmlns:c16="http://schemas.microsoft.com/office/drawing/2014/chart" uri="{C3380CC4-5D6E-409C-BE32-E72D297353CC}">
                  <c16:uniqueId val="{0000000E-6F6C-4854-93BA-42ABCDA350B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{7F2D5FF6-6CC4-4950-A55C-FAA5C52054C0}</c15:txfldGUID>
                      <c15:f>Diagramm!$I$61</c15:f>
                      <c15:dlblFieldTableCache>
                        <c:ptCount val="1"/>
                      </c15:dlblFieldTableCache>
                    </c15:dlblFTEntry>
                  </c15:dlblFieldTable>
                  <c15:showDataLabelsRange val="0"/>
                </c:ext>
                <c:ext xmlns:c16="http://schemas.microsoft.com/office/drawing/2014/chart" uri="{C3380CC4-5D6E-409C-BE32-E72D297353CC}">
                  <c16:uniqueId val="{0000000F-6F6C-4854-93BA-42ABCDA350B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{56C22CA2-F069-415E-B1CA-FCFA6B57D22E}</c15:txfldGUID>
                      <c15:f>Diagramm!$I$62</c15:f>
                      <c15:dlblFieldTableCache>
                        <c:ptCount val="1"/>
                      </c15:dlblFieldTableCache>
                    </c15:dlblFTEntry>
                  </c15:dlblFieldTable>
                  <c15:showDataLabelsRange val="0"/>
                </c:ext>
                <c:ext xmlns:c16="http://schemas.microsoft.com/office/drawing/2014/chart" uri="{C3380CC4-5D6E-409C-BE32-E72D297353CC}">
                  <c16:uniqueId val="{00000010-6F6C-4854-93BA-42ABCDA350B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{3F042329-604C-415D-B72E-54D61D0A0DFC}</c15:txfldGUID>
                      <c15:f>Diagramm!$I$63</c15:f>
                      <c15:dlblFieldTableCache>
                        <c:ptCount val="1"/>
                      </c15:dlblFieldTableCache>
                    </c15:dlblFTEntry>
                  </c15:dlblFieldTable>
                  <c15:showDataLabelsRange val="0"/>
                </c:ext>
                <c:ext xmlns:c16="http://schemas.microsoft.com/office/drawing/2014/chart" uri="{C3380CC4-5D6E-409C-BE32-E72D297353CC}">
                  <c16:uniqueId val="{00000011-6F6C-4854-93BA-42ABCDA350B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{2561BA2A-07D0-4EC2-9118-44DD8A1D0CBE}</c15:txfldGUID>
                      <c15:f>Diagramm!$I$64</c15:f>
                      <c15:dlblFieldTableCache>
                        <c:ptCount val="1"/>
                      </c15:dlblFieldTableCache>
                    </c15:dlblFTEntry>
                  </c15:dlblFieldTable>
                  <c15:showDataLabelsRange val="0"/>
                </c:ext>
                <c:ext xmlns:c16="http://schemas.microsoft.com/office/drawing/2014/chart" uri="{C3380CC4-5D6E-409C-BE32-E72D297353CC}">
                  <c16:uniqueId val="{00000012-6F6C-4854-93BA-42ABCDA350B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{328A7F45-1618-43ED-9177-6301B3E20344}</c15:txfldGUID>
                      <c15:f>Diagramm!$I$65</c15:f>
                      <c15:dlblFieldTableCache>
                        <c:ptCount val="1"/>
                      </c15:dlblFieldTableCache>
                    </c15:dlblFTEntry>
                  </c15:dlblFieldTable>
                  <c15:showDataLabelsRange val="0"/>
                </c:ext>
                <c:ext xmlns:c16="http://schemas.microsoft.com/office/drawing/2014/chart" uri="{C3380CC4-5D6E-409C-BE32-E72D297353CC}">
                  <c16:uniqueId val="{00000013-6F6C-4854-93BA-42ABCDA350B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{0647656C-5143-44F8-BAC6-8BE642517D9B}</c15:txfldGUID>
                      <c15:f>Diagramm!$I$66</c15:f>
                      <c15:dlblFieldTableCache>
                        <c:ptCount val="1"/>
                      </c15:dlblFieldTableCache>
                    </c15:dlblFTEntry>
                  </c15:dlblFieldTable>
                  <c15:showDataLabelsRange val="0"/>
                </c:ext>
                <c:ext xmlns:c16="http://schemas.microsoft.com/office/drawing/2014/chart" uri="{C3380CC4-5D6E-409C-BE32-E72D297353CC}">
                  <c16:uniqueId val="{00000014-6F6C-4854-93BA-42ABCDA350B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{6871336F-D61C-42D1-B164-92EA666E2BEB}</c15:txfldGUID>
                      <c15:f>Diagramm!$I$67</c15:f>
                      <c15:dlblFieldTableCache>
                        <c:ptCount val="1"/>
                      </c15:dlblFieldTableCache>
                    </c15:dlblFTEntry>
                  </c15:dlblFieldTable>
                  <c15:showDataLabelsRange val="0"/>
                </c:ext>
                <c:ext xmlns:c16="http://schemas.microsoft.com/office/drawing/2014/chart" uri="{C3380CC4-5D6E-409C-BE32-E72D297353CC}">
                  <c16:uniqueId val="{00000015-6F6C-4854-93BA-42ABCDA350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F6C-4854-93BA-42ABCDA350B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{CDF8954A-9661-44DC-BAEA-3297DB6E83A4}</c15:txfldGUID>
                      <c15:f>Diagramm!$K$46</c15:f>
                      <c15:dlblFieldTableCache>
                        <c:ptCount val="1"/>
                      </c15:dlblFieldTableCache>
                    </c15:dlblFTEntry>
                  </c15:dlblFieldTable>
                  <c15:showDataLabelsRange val="0"/>
                </c:ext>
                <c:ext xmlns:c16="http://schemas.microsoft.com/office/drawing/2014/chart" uri="{C3380CC4-5D6E-409C-BE32-E72D297353CC}">
                  <c16:uniqueId val="{00000017-6F6C-4854-93BA-42ABCDA350B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{FEDD284E-8FB6-49B9-B86D-681546F31B83}</c15:txfldGUID>
                      <c15:f>Diagramm!$K$47</c15:f>
                      <c15:dlblFieldTableCache>
                        <c:ptCount val="1"/>
                      </c15:dlblFieldTableCache>
                    </c15:dlblFTEntry>
                  </c15:dlblFieldTable>
                  <c15:showDataLabelsRange val="0"/>
                </c:ext>
                <c:ext xmlns:c16="http://schemas.microsoft.com/office/drawing/2014/chart" uri="{C3380CC4-5D6E-409C-BE32-E72D297353CC}">
                  <c16:uniqueId val="{00000018-6F6C-4854-93BA-42ABCDA350B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{96B0FF32-6A49-4995-A07D-5B18D69EAC13}</c15:txfldGUID>
                      <c15:f>Diagramm!$K$48</c15:f>
                      <c15:dlblFieldTableCache>
                        <c:ptCount val="1"/>
                      </c15:dlblFieldTableCache>
                    </c15:dlblFTEntry>
                  </c15:dlblFieldTable>
                  <c15:showDataLabelsRange val="0"/>
                </c:ext>
                <c:ext xmlns:c16="http://schemas.microsoft.com/office/drawing/2014/chart" uri="{C3380CC4-5D6E-409C-BE32-E72D297353CC}">
                  <c16:uniqueId val="{00000019-6F6C-4854-93BA-42ABCDA350B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{8A42A83E-5E93-4EA1-AC9B-8D57470674C0}</c15:txfldGUID>
                      <c15:f>Diagramm!$K$49</c15:f>
                      <c15:dlblFieldTableCache>
                        <c:ptCount val="1"/>
                      </c15:dlblFieldTableCache>
                    </c15:dlblFTEntry>
                  </c15:dlblFieldTable>
                  <c15:showDataLabelsRange val="0"/>
                </c:ext>
                <c:ext xmlns:c16="http://schemas.microsoft.com/office/drawing/2014/chart" uri="{C3380CC4-5D6E-409C-BE32-E72D297353CC}">
                  <c16:uniqueId val="{0000001A-6F6C-4854-93BA-42ABCDA350B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{9B6CE66A-CDE5-4E62-8F20-0B583856DEB0}</c15:txfldGUID>
                      <c15:f>Diagramm!$K$50</c15:f>
                      <c15:dlblFieldTableCache>
                        <c:ptCount val="1"/>
                      </c15:dlblFieldTableCache>
                    </c15:dlblFTEntry>
                  </c15:dlblFieldTable>
                  <c15:showDataLabelsRange val="0"/>
                </c:ext>
                <c:ext xmlns:c16="http://schemas.microsoft.com/office/drawing/2014/chart" uri="{C3380CC4-5D6E-409C-BE32-E72D297353CC}">
                  <c16:uniqueId val="{0000001B-6F6C-4854-93BA-42ABCDA350B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{69F91551-236E-4510-B935-F0BF97B21F88}</c15:txfldGUID>
                      <c15:f>Diagramm!$K$51</c15:f>
                      <c15:dlblFieldTableCache>
                        <c:ptCount val="1"/>
                      </c15:dlblFieldTableCache>
                    </c15:dlblFTEntry>
                  </c15:dlblFieldTable>
                  <c15:showDataLabelsRange val="0"/>
                </c:ext>
                <c:ext xmlns:c16="http://schemas.microsoft.com/office/drawing/2014/chart" uri="{C3380CC4-5D6E-409C-BE32-E72D297353CC}">
                  <c16:uniqueId val="{0000001C-6F6C-4854-93BA-42ABCDA350B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{D83CCB8E-79BC-4D57-8722-CF7D4CC39EBA}</c15:txfldGUID>
                      <c15:f>Diagramm!$K$52</c15:f>
                      <c15:dlblFieldTableCache>
                        <c:ptCount val="1"/>
                      </c15:dlblFieldTableCache>
                    </c15:dlblFTEntry>
                  </c15:dlblFieldTable>
                  <c15:showDataLabelsRange val="0"/>
                </c:ext>
                <c:ext xmlns:c16="http://schemas.microsoft.com/office/drawing/2014/chart" uri="{C3380CC4-5D6E-409C-BE32-E72D297353CC}">
                  <c16:uniqueId val="{0000001D-6F6C-4854-93BA-42ABCDA350B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{2009B4C4-F3A0-4A67-82AC-6C3C93B4ABD4}</c15:txfldGUID>
                      <c15:f>Diagramm!$K$53</c15:f>
                      <c15:dlblFieldTableCache>
                        <c:ptCount val="1"/>
                      </c15:dlblFieldTableCache>
                    </c15:dlblFTEntry>
                  </c15:dlblFieldTable>
                  <c15:showDataLabelsRange val="0"/>
                </c:ext>
                <c:ext xmlns:c16="http://schemas.microsoft.com/office/drawing/2014/chart" uri="{C3380CC4-5D6E-409C-BE32-E72D297353CC}">
                  <c16:uniqueId val="{0000001E-6F6C-4854-93BA-42ABCDA350B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{DE3B296B-EF02-4A0B-9F57-5493FC9D4945}</c15:txfldGUID>
                      <c15:f>Diagramm!$K$54</c15:f>
                      <c15:dlblFieldTableCache>
                        <c:ptCount val="1"/>
                      </c15:dlblFieldTableCache>
                    </c15:dlblFTEntry>
                  </c15:dlblFieldTable>
                  <c15:showDataLabelsRange val="0"/>
                </c:ext>
                <c:ext xmlns:c16="http://schemas.microsoft.com/office/drawing/2014/chart" uri="{C3380CC4-5D6E-409C-BE32-E72D297353CC}">
                  <c16:uniqueId val="{0000001F-6F6C-4854-93BA-42ABCDA350B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{894378E2-295C-47C3-A45E-37618945F0A1}</c15:txfldGUID>
                      <c15:f>Diagramm!$K$55</c15:f>
                      <c15:dlblFieldTableCache>
                        <c:ptCount val="1"/>
                      </c15:dlblFieldTableCache>
                    </c15:dlblFTEntry>
                  </c15:dlblFieldTable>
                  <c15:showDataLabelsRange val="0"/>
                </c:ext>
                <c:ext xmlns:c16="http://schemas.microsoft.com/office/drawing/2014/chart" uri="{C3380CC4-5D6E-409C-BE32-E72D297353CC}">
                  <c16:uniqueId val="{00000020-6F6C-4854-93BA-42ABCDA350B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{A61211EE-9CF7-42B8-85E0-CE969ECD6D99}</c15:txfldGUID>
                      <c15:f>Diagramm!$K$56</c15:f>
                      <c15:dlblFieldTableCache>
                        <c:ptCount val="1"/>
                      </c15:dlblFieldTableCache>
                    </c15:dlblFTEntry>
                  </c15:dlblFieldTable>
                  <c15:showDataLabelsRange val="0"/>
                </c:ext>
                <c:ext xmlns:c16="http://schemas.microsoft.com/office/drawing/2014/chart" uri="{C3380CC4-5D6E-409C-BE32-E72D297353CC}">
                  <c16:uniqueId val="{00000021-6F6C-4854-93BA-42ABCDA350B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{197E171A-B1EA-4275-8208-93C61BFFA52F}</c15:txfldGUID>
                      <c15:f>Diagramm!$K$57</c15:f>
                      <c15:dlblFieldTableCache>
                        <c:ptCount val="1"/>
                      </c15:dlblFieldTableCache>
                    </c15:dlblFTEntry>
                  </c15:dlblFieldTable>
                  <c15:showDataLabelsRange val="0"/>
                </c:ext>
                <c:ext xmlns:c16="http://schemas.microsoft.com/office/drawing/2014/chart" uri="{C3380CC4-5D6E-409C-BE32-E72D297353CC}">
                  <c16:uniqueId val="{00000022-6F6C-4854-93BA-42ABCDA350B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{451B6829-9763-4C12-A422-C38F51A29916}</c15:txfldGUID>
                      <c15:f>Diagramm!$K$58</c15:f>
                      <c15:dlblFieldTableCache>
                        <c:ptCount val="1"/>
                      </c15:dlblFieldTableCache>
                    </c15:dlblFTEntry>
                  </c15:dlblFieldTable>
                  <c15:showDataLabelsRange val="0"/>
                </c:ext>
                <c:ext xmlns:c16="http://schemas.microsoft.com/office/drawing/2014/chart" uri="{C3380CC4-5D6E-409C-BE32-E72D297353CC}">
                  <c16:uniqueId val="{00000023-6F6C-4854-93BA-42ABCDA350B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{73B8183E-44E6-423A-8C4A-4A1517FD02E4}</c15:txfldGUID>
                      <c15:f>Diagramm!$K$59</c15:f>
                      <c15:dlblFieldTableCache>
                        <c:ptCount val="1"/>
                      </c15:dlblFieldTableCache>
                    </c15:dlblFTEntry>
                  </c15:dlblFieldTable>
                  <c15:showDataLabelsRange val="0"/>
                </c:ext>
                <c:ext xmlns:c16="http://schemas.microsoft.com/office/drawing/2014/chart" uri="{C3380CC4-5D6E-409C-BE32-E72D297353CC}">
                  <c16:uniqueId val="{00000024-6F6C-4854-93BA-42ABCDA350B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{1555FC54-341A-4E36-9C28-19235E7D7AC0}</c15:txfldGUID>
                      <c15:f>Diagramm!$K$60</c15:f>
                      <c15:dlblFieldTableCache>
                        <c:ptCount val="1"/>
                      </c15:dlblFieldTableCache>
                    </c15:dlblFTEntry>
                  </c15:dlblFieldTable>
                  <c15:showDataLabelsRange val="0"/>
                </c:ext>
                <c:ext xmlns:c16="http://schemas.microsoft.com/office/drawing/2014/chart" uri="{C3380CC4-5D6E-409C-BE32-E72D297353CC}">
                  <c16:uniqueId val="{00000025-6F6C-4854-93BA-42ABCDA350B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{976E2F8C-F69D-4FDA-B3A5-B4FB011C998F}</c15:txfldGUID>
                      <c15:f>Diagramm!$K$61</c15:f>
                      <c15:dlblFieldTableCache>
                        <c:ptCount val="1"/>
                      </c15:dlblFieldTableCache>
                    </c15:dlblFTEntry>
                  </c15:dlblFieldTable>
                  <c15:showDataLabelsRange val="0"/>
                </c:ext>
                <c:ext xmlns:c16="http://schemas.microsoft.com/office/drawing/2014/chart" uri="{C3380CC4-5D6E-409C-BE32-E72D297353CC}">
                  <c16:uniqueId val="{00000026-6F6C-4854-93BA-42ABCDA350B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{41D76C95-7606-4B1B-A3BD-A188AA2A2269}</c15:txfldGUID>
                      <c15:f>Diagramm!$K$62</c15:f>
                      <c15:dlblFieldTableCache>
                        <c:ptCount val="1"/>
                      </c15:dlblFieldTableCache>
                    </c15:dlblFTEntry>
                  </c15:dlblFieldTable>
                  <c15:showDataLabelsRange val="0"/>
                </c:ext>
                <c:ext xmlns:c16="http://schemas.microsoft.com/office/drawing/2014/chart" uri="{C3380CC4-5D6E-409C-BE32-E72D297353CC}">
                  <c16:uniqueId val="{00000027-6F6C-4854-93BA-42ABCDA350B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{3F4C4C4F-B93D-4559-BE10-7264974084DA}</c15:txfldGUID>
                      <c15:f>Diagramm!$K$63</c15:f>
                      <c15:dlblFieldTableCache>
                        <c:ptCount val="1"/>
                      </c15:dlblFieldTableCache>
                    </c15:dlblFTEntry>
                  </c15:dlblFieldTable>
                  <c15:showDataLabelsRange val="0"/>
                </c:ext>
                <c:ext xmlns:c16="http://schemas.microsoft.com/office/drawing/2014/chart" uri="{C3380CC4-5D6E-409C-BE32-E72D297353CC}">
                  <c16:uniqueId val="{00000028-6F6C-4854-93BA-42ABCDA350B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{4A2B9AFA-A45A-4C6A-A31E-85D9CFEA86A5}</c15:txfldGUID>
                      <c15:f>Diagramm!$K$64</c15:f>
                      <c15:dlblFieldTableCache>
                        <c:ptCount val="1"/>
                      </c15:dlblFieldTableCache>
                    </c15:dlblFTEntry>
                  </c15:dlblFieldTable>
                  <c15:showDataLabelsRange val="0"/>
                </c:ext>
                <c:ext xmlns:c16="http://schemas.microsoft.com/office/drawing/2014/chart" uri="{C3380CC4-5D6E-409C-BE32-E72D297353CC}">
                  <c16:uniqueId val="{00000029-6F6C-4854-93BA-42ABCDA350B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{125B9FA5-24BC-4D96-8C74-35B7E4DF284B}</c15:txfldGUID>
                      <c15:f>Diagramm!$K$65</c15:f>
                      <c15:dlblFieldTableCache>
                        <c:ptCount val="1"/>
                      </c15:dlblFieldTableCache>
                    </c15:dlblFTEntry>
                  </c15:dlblFieldTable>
                  <c15:showDataLabelsRange val="0"/>
                </c:ext>
                <c:ext xmlns:c16="http://schemas.microsoft.com/office/drawing/2014/chart" uri="{C3380CC4-5D6E-409C-BE32-E72D297353CC}">
                  <c16:uniqueId val="{0000002A-6F6C-4854-93BA-42ABCDA350B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{CC3741B4-A49F-4E9A-A784-75AB745B428B}</c15:txfldGUID>
                      <c15:f>Diagramm!$K$66</c15:f>
                      <c15:dlblFieldTableCache>
                        <c:ptCount val="1"/>
                      </c15:dlblFieldTableCache>
                    </c15:dlblFTEntry>
                  </c15:dlblFieldTable>
                  <c15:showDataLabelsRange val="0"/>
                </c:ext>
                <c:ext xmlns:c16="http://schemas.microsoft.com/office/drawing/2014/chart" uri="{C3380CC4-5D6E-409C-BE32-E72D297353CC}">
                  <c16:uniqueId val="{0000002B-6F6C-4854-93BA-42ABCDA350B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{9EFFC0F8-37B3-46D9-BCFF-E33446EFB87E}</c15:txfldGUID>
                      <c15:f>Diagramm!$K$67</c15:f>
                      <c15:dlblFieldTableCache>
                        <c:ptCount val="1"/>
                      </c15:dlblFieldTableCache>
                    </c15:dlblFTEntry>
                  </c15:dlblFieldTable>
                  <c15:showDataLabelsRange val="0"/>
                </c:ext>
                <c:ext xmlns:c16="http://schemas.microsoft.com/office/drawing/2014/chart" uri="{C3380CC4-5D6E-409C-BE32-E72D297353CC}">
                  <c16:uniqueId val="{0000002C-6F6C-4854-93BA-42ABCDA350B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F6C-4854-93BA-42ABCDA350B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{532B6C61-6765-4679-BEE9-37BEC166338F}</c15:txfldGUID>
                      <c15:f>Diagramm!$J$46</c15:f>
                      <c15:dlblFieldTableCache>
                        <c:ptCount val="1"/>
                      </c15:dlblFieldTableCache>
                    </c15:dlblFTEntry>
                  </c15:dlblFieldTable>
                  <c15:showDataLabelsRange val="0"/>
                </c:ext>
                <c:ext xmlns:c16="http://schemas.microsoft.com/office/drawing/2014/chart" uri="{C3380CC4-5D6E-409C-BE32-E72D297353CC}">
                  <c16:uniqueId val="{0000002E-6F6C-4854-93BA-42ABCDA350B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{CC9DCC0C-60B7-4705-A90D-721F1CF52271}</c15:txfldGUID>
                      <c15:f>Diagramm!$J$47</c15:f>
                      <c15:dlblFieldTableCache>
                        <c:ptCount val="1"/>
                      </c15:dlblFieldTableCache>
                    </c15:dlblFTEntry>
                  </c15:dlblFieldTable>
                  <c15:showDataLabelsRange val="0"/>
                </c:ext>
                <c:ext xmlns:c16="http://schemas.microsoft.com/office/drawing/2014/chart" uri="{C3380CC4-5D6E-409C-BE32-E72D297353CC}">
                  <c16:uniqueId val="{0000002F-6F6C-4854-93BA-42ABCDA350B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{5B7521AF-B181-4ED1-893A-A3362CAB923C}</c15:txfldGUID>
                      <c15:f>Diagramm!$J$48</c15:f>
                      <c15:dlblFieldTableCache>
                        <c:ptCount val="1"/>
                      </c15:dlblFieldTableCache>
                    </c15:dlblFTEntry>
                  </c15:dlblFieldTable>
                  <c15:showDataLabelsRange val="0"/>
                </c:ext>
                <c:ext xmlns:c16="http://schemas.microsoft.com/office/drawing/2014/chart" uri="{C3380CC4-5D6E-409C-BE32-E72D297353CC}">
                  <c16:uniqueId val="{00000030-6F6C-4854-93BA-42ABCDA350B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{57C8E2A8-EE8E-413A-AA5F-8F5EBC537EF4}</c15:txfldGUID>
                      <c15:f>Diagramm!$J$49</c15:f>
                      <c15:dlblFieldTableCache>
                        <c:ptCount val="1"/>
                      </c15:dlblFieldTableCache>
                    </c15:dlblFTEntry>
                  </c15:dlblFieldTable>
                  <c15:showDataLabelsRange val="0"/>
                </c:ext>
                <c:ext xmlns:c16="http://schemas.microsoft.com/office/drawing/2014/chart" uri="{C3380CC4-5D6E-409C-BE32-E72D297353CC}">
                  <c16:uniqueId val="{00000031-6F6C-4854-93BA-42ABCDA350B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{D6E19720-257E-46FE-9FCD-F11462528772}</c15:txfldGUID>
                      <c15:f>Diagramm!$J$50</c15:f>
                      <c15:dlblFieldTableCache>
                        <c:ptCount val="1"/>
                      </c15:dlblFieldTableCache>
                    </c15:dlblFTEntry>
                  </c15:dlblFieldTable>
                  <c15:showDataLabelsRange val="0"/>
                </c:ext>
                <c:ext xmlns:c16="http://schemas.microsoft.com/office/drawing/2014/chart" uri="{C3380CC4-5D6E-409C-BE32-E72D297353CC}">
                  <c16:uniqueId val="{00000032-6F6C-4854-93BA-42ABCDA350B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{006AA08B-8EE3-4CE3-8F2B-FD88EE0E5EE2}</c15:txfldGUID>
                      <c15:f>Diagramm!$J$51</c15:f>
                      <c15:dlblFieldTableCache>
                        <c:ptCount val="1"/>
                      </c15:dlblFieldTableCache>
                    </c15:dlblFTEntry>
                  </c15:dlblFieldTable>
                  <c15:showDataLabelsRange val="0"/>
                </c:ext>
                <c:ext xmlns:c16="http://schemas.microsoft.com/office/drawing/2014/chart" uri="{C3380CC4-5D6E-409C-BE32-E72D297353CC}">
                  <c16:uniqueId val="{00000033-6F6C-4854-93BA-42ABCDA350B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{C57DAAA4-5087-41F4-A338-5DE0CBFFECF5}</c15:txfldGUID>
                      <c15:f>Diagramm!$J$52</c15:f>
                      <c15:dlblFieldTableCache>
                        <c:ptCount val="1"/>
                      </c15:dlblFieldTableCache>
                    </c15:dlblFTEntry>
                  </c15:dlblFieldTable>
                  <c15:showDataLabelsRange val="0"/>
                </c:ext>
                <c:ext xmlns:c16="http://schemas.microsoft.com/office/drawing/2014/chart" uri="{C3380CC4-5D6E-409C-BE32-E72D297353CC}">
                  <c16:uniqueId val="{00000034-6F6C-4854-93BA-42ABCDA350B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{003D770E-8C71-42F3-9F63-B8CF7E002CB6}</c15:txfldGUID>
                      <c15:f>Diagramm!$J$53</c15:f>
                      <c15:dlblFieldTableCache>
                        <c:ptCount val="1"/>
                      </c15:dlblFieldTableCache>
                    </c15:dlblFTEntry>
                  </c15:dlblFieldTable>
                  <c15:showDataLabelsRange val="0"/>
                </c:ext>
                <c:ext xmlns:c16="http://schemas.microsoft.com/office/drawing/2014/chart" uri="{C3380CC4-5D6E-409C-BE32-E72D297353CC}">
                  <c16:uniqueId val="{00000035-6F6C-4854-93BA-42ABCDA350B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{60FEC624-F2EE-4B64-A01E-187C925CB19E}</c15:txfldGUID>
                      <c15:f>Diagramm!$J$54</c15:f>
                      <c15:dlblFieldTableCache>
                        <c:ptCount val="1"/>
                      </c15:dlblFieldTableCache>
                    </c15:dlblFTEntry>
                  </c15:dlblFieldTable>
                  <c15:showDataLabelsRange val="0"/>
                </c:ext>
                <c:ext xmlns:c16="http://schemas.microsoft.com/office/drawing/2014/chart" uri="{C3380CC4-5D6E-409C-BE32-E72D297353CC}">
                  <c16:uniqueId val="{00000036-6F6C-4854-93BA-42ABCDA350B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{531332D2-E9BA-456B-BA50-E046ED9537A0}</c15:txfldGUID>
                      <c15:f>Diagramm!$J$55</c15:f>
                      <c15:dlblFieldTableCache>
                        <c:ptCount val="1"/>
                      </c15:dlblFieldTableCache>
                    </c15:dlblFTEntry>
                  </c15:dlblFieldTable>
                  <c15:showDataLabelsRange val="0"/>
                </c:ext>
                <c:ext xmlns:c16="http://schemas.microsoft.com/office/drawing/2014/chart" uri="{C3380CC4-5D6E-409C-BE32-E72D297353CC}">
                  <c16:uniqueId val="{00000037-6F6C-4854-93BA-42ABCDA350B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{4A783595-01DC-44EC-A05A-BD57AE2648E4}</c15:txfldGUID>
                      <c15:f>Diagramm!$J$56</c15:f>
                      <c15:dlblFieldTableCache>
                        <c:ptCount val="1"/>
                      </c15:dlblFieldTableCache>
                    </c15:dlblFTEntry>
                  </c15:dlblFieldTable>
                  <c15:showDataLabelsRange val="0"/>
                </c:ext>
                <c:ext xmlns:c16="http://schemas.microsoft.com/office/drawing/2014/chart" uri="{C3380CC4-5D6E-409C-BE32-E72D297353CC}">
                  <c16:uniqueId val="{00000038-6F6C-4854-93BA-42ABCDA350B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{CC901359-D596-4DEB-98AD-E8A95975028B}</c15:txfldGUID>
                      <c15:f>Diagramm!$J$57</c15:f>
                      <c15:dlblFieldTableCache>
                        <c:ptCount val="1"/>
                      </c15:dlblFieldTableCache>
                    </c15:dlblFTEntry>
                  </c15:dlblFieldTable>
                  <c15:showDataLabelsRange val="0"/>
                </c:ext>
                <c:ext xmlns:c16="http://schemas.microsoft.com/office/drawing/2014/chart" uri="{C3380CC4-5D6E-409C-BE32-E72D297353CC}">
                  <c16:uniqueId val="{00000039-6F6C-4854-93BA-42ABCDA350B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{E58F7B12-E0A1-4193-B84B-9CB09CC8B51D}</c15:txfldGUID>
                      <c15:f>Diagramm!$J$58</c15:f>
                      <c15:dlblFieldTableCache>
                        <c:ptCount val="1"/>
                      </c15:dlblFieldTableCache>
                    </c15:dlblFTEntry>
                  </c15:dlblFieldTable>
                  <c15:showDataLabelsRange val="0"/>
                </c:ext>
                <c:ext xmlns:c16="http://schemas.microsoft.com/office/drawing/2014/chart" uri="{C3380CC4-5D6E-409C-BE32-E72D297353CC}">
                  <c16:uniqueId val="{0000003A-6F6C-4854-93BA-42ABCDA350B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{E6534995-EC7F-412F-A228-433FEA39E57E}</c15:txfldGUID>
                      <c15:f>Diagramm!$J$59</c15:f>
                      <c15:dlblFieldTableCache>
                        <c:ptCount val="1"/>
                      </c15:dlblFieldTableCache>
                    </c15:dlblFTEntry>
                  </c15:dlblFieldTable>
                  <c15:showDataLabelsRange val="0"/>
                </c:ext>
                <c:ext xmlns:c16="http://schemas.microsoft.com/office/drawing/2014/chart" uri="{C3380CC4-5D6E-409C-BE32-E72D297353CC}">
                  <c16:uniqueId val="{0000003B-6F6C-4854-93BA-42ABCDA350B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{821728F8-58D6-4429-8988-67B7D6BB79E0}</c15:txfldGUID>
                      <c15:f>Diagramm!$J$60</c15:f>
                      <c15:dlblFieldTableCache>
                        <c:ptCount val="1"/>
                      </c15:dlblFieldTableCache>
                    </c15:dlblFTEntry>
                  </c15:dlblFieldTable>
                  <c15:showDataLabelsRange val="0"/>
                </c:ext>
                <c:ext xmlns:c16="http://schemas.microsoft.com/office/drawing/2014/chart" uri="{C3380CC4-5D6E-409C-BE32-E72D297353CC}">
                  <c16:uniqueId val="{0000003C-6F6C-4854-93BA-42ABCDA350B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{CFFA6991-71E8-4758-90B2-D0A65B387A92}</c15:txfldGUID>
                      <c15:f>Diagramm!$J$61</c15:f>
                      <c15:dlblFieldTableCache>
                        <c:ptCount val="1"/>
                      </c15:dlblFieldTableCache>
                    </c15:dlblFTEntry>
                  </c15:dlblFieldTable>
                  <c15:showDataLabelsRange val="0"/>
                </c:ext>
                <c:ext xmlns:c16="http://schemas.microsoft.com/office/drawing/2014/chart" uri="{C3380CC4-5D6E-409C-BE32-E72D297353CC}">
                  <c16:uniqueId val="{0000003D-6F6C-4854-93BA-42ABCDA350B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{21D97E3F-BA88-421F-9D92-7A01C567D6E4}</c15:txfldGUID>
                      <c15:f>Diagramm!$J$62</c15:f>
                      <c15:dlblFieldTableCache>
                        <c:ptCount val="1"/>
                      </c15:dlblFieldTableCache>
                    </c15:dlblFTEntry>
                  </c15:dlblFieldTable>
                  <c15:showDataLabelsRange val="0"/>
                </c:ext>
                <c:ext xmlns:c16="http://schemas.microsoft.com/office/drawing/2014/chart" uri="{C3380CC4-5D6E-409C-BE32-E72D297353CC}">
                  <c16:uniqueId val="{0000003E-6F6C-4854-93BA-42ABCDA350B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{6133698E-13DB-4216-9D32-B959102FD4D5}</c15:txfldGUID>
                      <c15:f>Diagramm!$J$63</c15:f>
                      <c15:dlblFieldTableCache>
                        <c:ptCount val="1"/>
                      </c15:dlblFieldTableCache>
                    </c15:dlblFTEntry>
                  </c15:dlblFieldTable>
                  <c15:showDataLabelsRange val="0"/>
                </c:ext>
                <c:ext xmlns:c16="http://schemas.microsoft.com/office/drawing/2014/chart" uri="{C3380CC4-5D6E-409C-BE32-E72D297353CC}">
                  <c16:uniqueId val="{0000003F-6F6C-4854-93BA-42ABCDA350B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{3CA72DCA-6F8C-46D3-9ECA-DF36223BDBB9}</c15:txfldGUID>
                      <c15:f>Diagramm!$J$64</c15:f>
                      <c15:dlblFieldTableCache>
                        <c:ptCount val="1"/>
                      </c15:dlblFieldTableCache>
                    </c15:dlblFTEntry>
                  </c15:dlblFieldTable>
                  <c15:showDataLabelsRange val="0"/>
                </c:ext>
                <c:ext xmlns:c16="http://schemas.microsoft.com/office/drawing/2014/chart" uri="{C3380CC4-5D6E-409C-BE32-E72D297353CC}">
                  <c16:uniqueId val="{00000040-6F6C-4854-93BA-42ABCDA350B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{F18C38AE-58D9-4A81-812E-089E537BDEFA}</c15:txfldGUID>
                      <c15:f>Diagramm!$J$65</c15:f>
                      <c15:dlblFieldTableCache>
                        <c:ptCount val="1"/>
                      </c15:dlblFieldTableCache>
                    </c15:dlblFTEntry>
                  </c15:dlblFieldTable>
                  <c15:showDataLabelsRange val="0"/>
                </c:ext>
                <c:ext xmlns:c16="http://schemas.microsoft.com/office/drawing/2014/chart" uri="{C3380CC4-5D6E-409C-BE32-E72D297353CC}">
                  <c16:uniqueId val="{00000041-6F6C-4854-93BA-42ABCDA350B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{044F4060-DA8F-4F1B-8B77-CF0E82087991}</c15:txfldGUID>
                      <c15:f>Diagramm!$J$66</c15:f>
                      <c15:dlblFieldTableCache>
                        <c:ptCount val="1"/>
                      </c15:dlblFieldTableCache>
                    </c15:dlblFTEntry>
                  </c15:dlblFieldTable>
                  <c15:showDataLabelsRange val="0"/>
                </c:ext>
                <c:ext xmlns:c16="http://schemas.microsoft.com/office/drawing/2014/chart" uri="{C3380CC4-5D6E-409C-BE32-E72D297353CC}">
                  <c16:uniqueId val="{00000042-6F6C-4854-93BA-42ABCDA350B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{3C748703-2E2B-4A8C-8D5C-B9E0B6C0E2F8}</c15:txfldGUID>
                      <c15:f>Diagramm!$J$67</c15:f>
                      <c15:dlblFieldTableCache>
                        <c:ptCount val="1"/>
                      </c15:dlblFieldTableCache>
                    </c15:dlblFTEntry>
                  </c15:dlblFieldTable>
                  <c15:showDataLabelsRange val="0"/>
                </c:ext>
                <c:ext xmlns:c16="http://schemas.microsoft.com/office/drawing/2014/chart" uri="{C3380CC4-5D6E-409C-BE32-E72D297353CC}">
                  <c16:uniqueId val="{00000043-6F6C-4854-93BA-42ABCDA350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F6C-4854-93BA-42ABCDA350B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89-4532-B4BC-1E6A0EA3349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89-4532-B4BC-1E6A0EA3349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89-4532-B4BC-1E6A0EA3349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89-4532-B4BC-1E6A0EA3349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89-4532-B4BC-1E6A0EA3349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89-4532-B4BC-1E6A0EA3349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89-4532-B4BC-1E6A0EA3349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89-4532-B4BC-1E6A0EA3349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89-4532-B4BC-1E6A0EA3349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89-4532-B4BC-1E6A0EA3349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989-4532-B4BC-1E6A0EA3349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989-4532-B4BC-1E6A0EA3349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989-4532-B4BC-1E6A0EA3349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989-4532-B4BC-1E6A0EA3349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989-4532-B4BC-1E6A0EA3349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989-4532-B4BC-1E6A0EA3349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989-4532-B4BC-1E6A0EA3349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989-4532-B4BC-1E6A0EA3349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989-4532-B4BC-1E6A0EA3349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989-4532-B4BC-1E6A0EA3349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989-4532-B4BC-1E6A0EA3349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989-4532-B4BC-1E6A0EA3349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989-4532-B4BC-1E6A0EA3349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989-4532-B4BC-1E6A0EA3349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989-4532-B4BC-1E6A0EA3349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989-4532-B4BC-1E6A0EA3349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989-4532-B4BC-1E6A0EA3349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989-4532-B4BC-1E6A0EA3349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989-4532-B4BC-1E6A0EA3349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989-4532-B4BC-1E6A0EA3349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989-4532-B4BC-1E6A0EA3349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989-4532-B4BC-1E6A0EA3349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989-4532-B4BC-1E6A0EA3349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989-4532-B4BC-1E6A0EA3349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989-4532-B4BC-1E6A0EA3349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989-4532-B4BC-1E6A0EA3349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989-4532-B4BC-1E6A0EA3349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989-4532-B4BC-1E6A0EA3349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989-4532-B4BC-1E6A0EA3349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989-4532-B4BC-1E6A0EA3349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989-4532-B4BC-1E6A0EA3349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989-4532-B4BC-1E6A0EA3349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989-4532-B4BC-1E6A0EA3349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989-4532-B4BC-1E6A0EA3349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989-4532-B4BC-1E6A0EA3349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989-4532-B4BC-1E6A0EA3349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989-4532-B4BC-1E6A0EA3349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989-4532-B4BC-1E6A0EA3349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989-4532-B4BC-1E6A0EA3349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989-4532-B4BC-1E6A0EA3349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989-4532-B4BC-1E6A0EA3349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989-4532-B4BC-1E6A0EA3349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989-4532-B4BC-1E6A0EA3349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989-4532-B4BC-1E6A0EA3349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989-4532-B4BC-1E6A0EA3349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989-4532-B4BC-1E6A0EA3349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989-4532-B4BC-1E6A0EA3349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989-4532-B4BC-1E6A0EA3349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989-4532-B4BC-1E6A0EA3349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989-4532-B4BC-1E6A0EA3349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989-4532-B4BC-1E6A0EA3349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989-4532-B4BC-1E6A0EA3349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989-4532-B4BC-1E6A0EA3349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989-4532-B4BC-1E6A0EA3349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989-4532-B4BC-1E6A0EA3349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989-4532-B4BC-1E6A0EA3349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989-4532-B4BC-1E6A0EA3349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989-4532-B4BC-1E6A0EA3349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989-4532-B4BC-1E6A0EA3349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101.00709699222709</c:v>
                </c:pt>
                <c:pt idx="2">
                  <c:v>103.19026698208856</c:v>
                </c:pt>
                <c:pt idx="3">
                  <c:v>102.31159175397093</c:v>
                </c:pt>
                <c:pt idx="4">
                  <c:v>102.91314633322068</c:v>
                </c:pt>
                <c:pt idx="5">
                  <c:v>103.15647178100708</c:v>
                </c:pt>
                <c:pt idx="6">
                  <c:v>105.20446096654274</c:v>
                </c:pt>
                <c:pt idx="7">
                  <c:v>105.06928016221697</c:v>
                </c:pt>
                <c:pt idx="8">
                  <c:v>106.38729300439338</c:v>
                </c:pt>
                <c:pt idx="9">
                  <c:v>106.97532950321053</c:v>
                </c:pt>
                <c:pt idx="10">
                  <c:v>109.42886110172356</c:v>
                </c:pt>
                <c:pt idx="11">
                  <c:v>107.49577559986483</c:v>
                </c:pt>
                <c:pt idx="12">
                  <c:v>108.15140250084487</c:v>
                </c:pt>
                <c:pt idx="13">
                  <c:v>108.44880027036162</c:v>
                </c:pt>
                <c:pt idx="14">
                  <c:v>110.23318688746198</c:v>
                </c:pt>
                <c:pt idx="15">
                  <c:v>109.75329503210544</c:v>
                </c:pt>
                <c:pt idx="16">
                  <c:v>110.02365664075701</c:v>
                </c:pt>
                <c:pt idx="17">
                  <c:v>110.35484961135518</c:v>
                </c:pt>
                <c:pt idx="18">
                  <c:v>113.53835755322743</c:v>
                </c:pt>
                <c:pt idx="19">
                  <c:v>114.0723217303143</c:v>
                </c:pt>
                <c:pt idx="20">
                  <c:v>114.08583981074688</c:v>
                </c:pt>
                <c:pt idx="21">
                  <c:v>114.49138222372423</c:v>
                </c:pt>
                <c:pt idx="22">
                  <c:v>116.85028725920918</c:v>
                </c:pt>
                <c:pt idx="23">
                  <c:v>116.49205812774585</c:v>
                </c:pt>
                <c:pt idx="24">
                  <c:v>112.61236904359582</c:v>
                </c:pt>
              </c:numCache>
            </c:numRef>
          </c:val>
          <c:smooth val="0"/>
          <c:extLst>
            <c:ext xmlns:c16="http://schemas.microsoft.com/office/drawing/2014/chart" uri="{C3380CC4-5D6E-409C-BE32-E72D297353CC}">
              <c16:uniqueId val="{00000000-C88A-4649-9245-6B1D00863FC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101.48849797023006</c:v>
                </c:pt>
                <c:pt idx="2">
                  <c:v>103.31529093369419</c:v>
                </c:pt>
                <c:pt idx="3">
                  <c:v>103.45060893098783</c:v>
                </c:pt>
                <c:pt idx="4">
                  <c:v>105.48037889039242</c:v>
                </c:pt>
                <c:pt idx="5">
                  <c:v>106.02165087956699</c:v>
                </c:pt>
                <c:pt idx="6">
                  <c:v>110.4194857916103</c:v>
                </c:pt>
                <c:pt idx="7">
                  <c:v>113.32882273342355</c:v>
                </c:pt>
                <c:pt idx="8">
                  <c:v>112.99052774018945</c:v>
                </c:pt>
                <c:pt idx="9">
                  <c:v>113.80243572395128</c:v>
                </c:pt>
                <c:pt idx="10">
                  <c:v>113.39648173207037</c:v>
                </c:pt>
                <c:pt idx="11">
                  <c:v>112.65223274695535</c:v>
                </c:pt>
                <c:pt idx="12">
                  <c:v>112.85520974289579</c:v>
                </c:pt>
                <c:pt idx="13">
                  <c:v>117.18538565629228</c:v>
                </c:pt>
                <c:pt idx="14">
                  <c:v>120.29769959404601</c:v>
                </c:pt>
                <c:pt idx="15">
                  <c:v>120.02706359945874</c:v>
                </c:pt>
                <c:pt idx="16">
                  <c:v>117.65899864682004</c:v>
                </c:pt>
                <c:pt idx="17">
                  <c:v>119.62110960757781</c:v>
                </c:pt>
                <c:pt idx="18">
                  <c:v>123.680649526387</c:v>
                </c:pt>
                <c:pt idx="19">
                  <c:v>125.10148849797022</c:v>
                </c:pt>
                <c:pt idx="20">
                  <c:v>124.42489851150202</c:v>
                </c:pt>
                <c:pt idx="21">
                  <c:v>129.70230040595399</c:v>
                </c:pt>
                <c:pt idx="22">
                  <c:v>129.83761840324763</c:v>
                </c:pt>
                <c:pt idx="23">
                  <c:v>133.42354533152908</c:v>
                </c:pt>
                <c:pt idx="24">
                  <c:v>132.13802435723952</c:v>
                </c:pt>
              </c:numCache>
            </c:numRef>
          </c:val>
          <c:smooth val="0"/>
          <c:extLst>
            <c:ext xmlns:c16="http://schemas.microsoft.com/office/drawing/2014/chart" uri="{C3380CC4-5D6E-409C-BE32-E72D297353CC}">
              <c16:uniqueId val="{00000001-C88A-4649-9245-6B1D00863FC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98.252688172043008</c:v>
                </c:pt>
                <c:pt idx="2">
                  <c:v>97.446236559139791</c:v>
                </c:pt>
                <c:pt idx="3">
                  <c:v>99.775985663082437</c:v>
                </c:pt>
                <c:pt idx="4">
                  <c:v>96.505376344086031</c:v>
                </c:pt>
                <c:pt idx="5">
                  <c:v>95.654121863799276</c:v>
                </c:pt>
                <c:pt idx="6">
                  <c:v>93.413978494623649</c:v>
                </c:pt>
                <c:pt idx="7">
                  <c:v>94.623655913978496</c:v>
                </c:pt>
                <c:pt idx="8">
                  <c:v>93.145161290322577</c:v>
                </c:pt>
                <c:pt idx="9">
                  <c:v>95.026881720430111</c:v>
                </c:pt>
                <c:pt idx="10">
                  <c:v>92.965949820788524</c:v>
                </c:pt>
                <c:pt idx="11">
                  <c:v>95.967741935483872</c:v>
                </c:pt>
                <c:pt idx="12">
                  <c:v>94.668458781362006</c:v>
                </c:pt>
                <c:pt idx="13">
                  <c:v>93.862007168458788</c:v>
                </c:pt>
                <c:pt idx="14">
                  <c:v>92.786738351254485</c:v>
                </c:pt>
                <c:pt idx="15">
                  <c:v>93.637992831541212</c:v>
                </c:pt>
                <c:pt idx="16">
                  <c:v>95.922939068100348</c:v>
                </c:pt>
                <c:pt idx="17">
                  <c:v>94.399641577060933</c:v>
                </c:pt>
                <c:pt idx="18">
                  <c:v>92.338709677419345</c:v>
                </c:pt>
                <c:pt idx="19">
                  <c:v>93.145161290322577</c:v>
                </c:pt>
                <c:pt idx="20">
                  <c:v>91.308243727598565</c:v>
                </c:pt>
                <c:pt idx="21">
                  <c:v>91.487455197132618</c:v>
                </c:pt>
                <c:pt idx="22">
                  <c:v>87.679211469534053</c:v>
                </c:pt>
                <c:pt idx="23">
                  <c:v>88.799283154121866</c:v>
                </c:pt>
                <c:pt idx="24">
                  <c:v>88.620071684587813</c:v>
                </c:pt>
              </c:numCache>
            </c:numRef>
          </c:val>
          <c:smooth val="0"/>
          <c:extLst>
            <c:ext xmlns:c16="http://schemas.microsoft.com/office/drawing/2014/chart" uri="{C3380CC4-5D6E-409C-BE32-E72D297353CC}">
              <c16:uniqueId val="{00000002-C88A-4649-9245-6B1D00863FC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88A-4649-9245-6B1D00863FCC}"/>
                </c:ext>
              </c:extLst>
            </c:dLbl>
            <c:dLbl>
              <c:idx val="1"/>
              <c:delete val="1"/>
              <c:extLst>
                <c:ext xmlns:c15="http://schemas.microsoft.com/office/drawing/2012/chart" uri="{CE6537A1-D6FC-4f65-9D91-7224C49458BB}"/>
                <c:ext xmlns:c16="http://schemas.microsoft.com/office/drawing/2014/chart" uri="{C3380CC4-5D6E-409C-BE32-E72D297353CC}">
                  <c16:uniqueId val="{00000004-C88A-4649-9245-6B1D00863FCC}"/>
                </c:ext>
              </c:extLst>
            </c:dLbl>
            <c:dLbl>
              <c:idx val="2"/>
              <c:delete val="1"/>
              <c:extLst>
                <c:ext xmlns:c15="http://schemas.microsoft.com/office/drawing/2012/chart" uri="{CE6537A1-D6FC-4f65-9D91-7224C49458BB}"/>
                <c:ext xmlns:c16="http://schemas.microsoft.com/office/drawing/2014/chart" uri="{C3380CC4-5D6E-409C-BE32-E72D297353CC}">
                  <c16:uniqueId val="{00000005-C88A-4649-9245-6B1D00863FCC}"/>
                </c:ext>
              </c:extLst>
            </c:dLbl>
            <c:dLbl>
              <c:idx val="3"/>
              <c:delete val="1"/>
              <c:extLst>
                <c:ext xmlns:c15="http://schemas.microsoft.com/office/drawing/2012/chart" uri="{CE6537A1-D6FC-4f65-9D91-7224C49458BB}"/>
                <c:ext xmlns:c16="http://schemas.microsoft.com/office/drawing/2014/chart" uri="{C3380CC4-5D6E-409C-BE32-E72D297353CC}">
                  <c16:uniqueId val="{00000006-C88A-4649-9245-6B1D00863FCC}"/>
                </c:ext>
              </c:extLst>
            </c:dLbl>
            <c:dLbl>
              <c:idx val="4"/>
              <c:delete val="1"/>
              <c:extLst>
                <c:ext xmlns:c15="http://schemas.microsoft.com/office/drawing/2012/chart" uri="{CE6537A1-D6FC-4f65-9D91-7224C49458BB}"/>
                <c:ext xmlns:c16="http://schemas.microsoft.com/office/drawing/2014/chart" uri="{C3380CC4-5D6E-409C-BE32-E72D297353CC}">
                  <c16:uniqueId val="{00000007-C88A-4649-9245-6B1D00863FCC}"/>
                </c:ext>
              </c:extLst>
            </c:dLbl>
            <c:dLbl>
              <c:idx val="5"/>
              <c:delete val="1"/>
              <c:extLst>
                <c:ext xmlns:c15="http://schemas.microsoft.com/office/drawing/2012/chart" uri="{CE6537A1-D6FC-4f65-9D91-7224C49458BB}"/>
                <c:ext xmlns:c16="http://schemas.microsoft.com/office/drawing/2014/chart" uri="{C3380CC4-5D6E-409C-BE32-E72D297353CC}">
                  <c16:uniqueId val="{00000008-C88A-4649-9245-6B1D00863FCC}"/>
                </c:ext>
              </c:extLst>
            </c:dLbl>
            <c:dLbl>
              <c:idx val="6"/>
              <c:delete val="1"/>
              <c:extLst>
                <c:ext xmlns:c15="http://schemas.microsoft.com/office/drawing/2012/chart" uri="{CE6537A1-D6FC-4f65-9D91-7224C49458BB}"/>
                <c:ext xmlns:c16="http://schemas.microsoft.com/office/drawing/2014/chart" uri="{C3380CC4-5D6E-409C-BE32-E72D297353CC}">
                  <c16:uniqueId val="{00000009-C88A-4649-9245-6B1D00863FCC}"/>
                </c:ext>
              </c:extLst>
            </c:dLbl>
            <c:dLbl>
              <c:idx val="7"/>
              <c:delete val="1"/>
              <c:extLst>
                <c:ext xmlns:c15="http://schemas.microsoft.com/office/drawing/2012/chart" uri="{CE6537A1-D6FC-4f65-9D91-7224C49458BB}"/>
                <c:ext xmlns:c16="http://schemas.microsoft.com/office/drawing/2014/chart" uri="{C3380CC4-5D6E-409C-BE32-E72D297353CC}">
                  <c16:uniqueId val="{0000000A-C88A-4649-9245-6B1D00863FCC}"/>
                </c:ext>
              </c:extLst>
            </c:dLbl>
            <c:dLbl>
              <c:idx val="8"/>
              <c:delete val="1"/>
              <c:extLst>
                <c:ext xmlns:c15="http://schemas.microsoft.com/office/drawing/2012/chart" uri="{CE6537A1-D6FC-4f65-9D91-7224C49458BB}"/>
                <c:ext xmlns:c16="http://schemas.microsoft.com/office/drawing/2014/chart" uri="{C3380CC4-5D6E-409C-BE32-E72D297353CC}">
                  <c16:uniqueId val="{0000000B-C88A-4649-9245-6B1D00863FCC}"/>
                </c:ext>
              </c:extLst>
            </c:dLbl>
            <c:dLbl>
              <c:idx val="9"/>
              <c:delete val="1"/>
              <c:extLst>
                <c:ext xmlns:c15="http://schemas.microsoft.com/office/drawing/2012/chart" uri="{CE6537A1-D6FC-4f65-9D91-7224C49458BB}"/>
                <c:ext xmlns:c16="http://schemas.microsoft.com/office/drawing/2014/chart" uri="{C3380CC4-5D6E-409C-BE32-E72D297353CC}">
                  <c16:uniqueId val="{0000000C-C88A-4649-9245-6B1D00863FCC}"/>
                </c:ext>
              </c:extLst>
            </c:dLbl>
            <c:dLbl>
              <c:idx val="10"/>
              <c:delete val="1"/>
              <c:extLst>
                <c:ext xmlns:c15="http://schemas.microsoft.com/office/drawing/2012/chart" uri="{CE6537A1-D6FC-4f65-9D91-7224C49458BB}"/>
                <c:ext xmlns:c16="http://schemas.microsoft.com/office/drawing/2014/chart" uri="{C3380CC4-5D6E-409C-BE32-E72D297353CC}">
                  <c16:uniqueId val="{0000000D-C88A-4649-9245-6B1D00863FCC}"/>
                </c:ext>
              </c:extLst>
            </c:dLbl>
            <c:dLbl>
              <c:idx val="11"/>
              <c:delete val="1"/>
              <c:extLst>
                <c:ext xmlns:c15="http://schemas.microsoft.com/office/drawing/2012/chart" uri="{CE6537A1-D6FC-4f65-9D91-7224C49458BB}"/>
                <c:ext xmlns:c16="http://schemas.microsoft.com/office/drawing/2014/chart" uri="{C3380CC4-5D6E-409C-BE32-E72D297353CC}">
                  <c16:uniqueId val="{0000000E-C88A-4649-9245-6B1D00863FCC}"/>
                </c:ext>
              </c:extLst>
            </c:dLbl>
            <c:dLbl>
              <c:idx val="12"/>
              <c:delete val="1"/>
              <c:extLst>
                <c:ext xmlns:c15="http://schemas.microsoft.com/office/drawing/2012/chart" uri="{CE6537A1-D6FC-4f65-9D91-7224C49458BB}"/>
                <c:ext xmlns:c16="http://schemas.microsoft.com/office/drawing/2014/chart" uri="{C3380CC4-5D6E-409C-BE32-E72D297353CC}">
                  <c16:uniqueId val="{0000000F-C88A-4649-9245-6B1D00863FC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88A-4649-9245-6B1D00863FCC}"/>
                </c:ext>
              </c:extLst>
            </c:dLbl>
            <c:dLbl>
              <c:idx val="14"/>
              <c:delete val="1"/>
              <c:extLst>
                <c:ext xmlns:c15="http://schemas.microsoft.com/office/drawing/2012/chart" uri="{CE6537A1-D6FC-4f65-9D91-7224C49458BB}"/>
                <c:ext xmlns:c16="http://schemas.microsoft.com/office/drawing/2014/chart" uri="{C3380CC4-5D6E-409C-BE32-E72D297353CC}">
                  <c16:uniqueId val="{00000011-C88A-4649-9245-6B1D00863FCC}"/>
                </c:ext>
              </c:extLst>
            </c:dLbl>
            <c:dLbl>
              <c:idx val="15"/>
              <c:delete val="1"/>
              <c:extLst>
                <c:ext xmlns:c15="http://schemas.microsoft.com/office/drawing/2012/chart" uri="{CE6537A1-D6FC-4f65-9D91-7224C49458BB}"/>
                <c:ext xmlns:c16="http://schemas.microsoft.com/office/drawing/2014/chart" uri="{C3380CC4-5D6E-409C-BE32-E72D297353CC}">
                  <c16:uniqueId val="{00000012-C88A-4649-9245-6B1D00863FCC}"/>
                </c:ext>
              </c:extLst>
            </c:dLbl>
            <c:dLbl>
              <c:idx val="16"/>
              <c:delete val="1"/>
              <c:extLst>
                <c:ext xmlns:c15="http://schemas.microsoft.com/office/drawing/2012/chart" uri="{CE6537A1-D6FC-4f65-9D91-7224C49458BB}"/>
                <c:ext xmlns:c16="http://schemas.microsoft.com/office/drawing/2014/chart" uri="{C3380CC4-5D6E-409C-BE32-E72D297353CC}">
                  <c16:uniqueId val="{00000013-C88A-4649-9245-6B1D00863FCC}"/>
                </c:ext>
              </c:extLst>
            </c:dLbl>
            <c:dLbl>
              <c:idx val="17"/>
              <c:delete val="1"/>
              <c:extLst>
                <c:ext xmlns:c15="http://schemas.microsoft.com/office/drawing/2012/chart" uri="{CE6537A1-D6FC-4f65-9D91-7224C49458BB}"/>
                <c:ext xmlns:c16="http://schemas.microsoft.com/office/drawing/2014/chart" uri="{C3380CC4-5D6E-409C-BE32-E72D297353CC}">
                  <c16:uniqueId val="{00000014-C88A-4649-9245-6B1D00863FCC}"/>
                </c:ext>
              </c:extLst>
            </c:dLbl>
            <c:dLbl>
              <c:idx val="18"/>
              <c:delete val="1"/>
              <c:extLst>
                <c:ext xmlns:c15="http://schemas.microsoft.com/office/drawing/2012/chart" uri="{CE6537A1-D6FC-4f65-9D91-7224C49458BB}"/>
                <c:ext xmlns:c16="http://schemas.microsoft.com/office/drawing/2014/chart" uri="{C3380CC4-5D6E-409C-BE32-E72D297353CC}">
                  <c16:uniqueId val="{00000015-C88A-4649-9245-6B1D00863FCC}"/>
                </c:ext>
              </c:extLst>
            </c:dLbl>
            <c:dLbl>
              <c:idx val="19"/>
              <c:delete val="1"/>
              <c:extLst>
                <c:ext xmlns:c15="http://schemas.microsoft.com/office/drawing/2012/chart" uri="{CE6537A1-D6FC-4f65-9D91-7224C49458BB}"/>
                <c:ext xmlns:c16="http://schemas.microsoft.com/office/drawing/2014/chart" uri="{C3380CC4-5D6E-409C-BE32-E72D297353CC}">
                  <c16:uniqueId val="{00000016-C88A-4649-9245-6B1D00863FCC}"/>
                </c:ext>
              </c:extLst>
            </c:dLbl>
            <c:dLbl>
              <c:idx val="20"/>
              <c:delete val="1"/>
              <c:extLst>
                <c:ext xmlns:c15="http://schemas.microsoft.com/office/drawing/2012/chart" uri="{CE6537A1-D6FC-4f65-9D91-7224C49458BB}"/>
                <c:ext xmlns:c16="http://schemas.microsoft.com/office/drawing/2014/chart" uri="{C3380CC4-5D6E-409C-BE32-E72D297353CC}">
                  <c16:uniqueId val="{00000017-C88A-4649-9245-6B1D00863FCC}"/>
                </c:ext>
              </c:extLst>
            </c:dLbl>
            <c:dLbl>
              <c:idx val="21"/>
              <c:delete val="1"/>
              <c:extLst>
                <c:ext xmlns:c15="http://schemas.microsoft.com/office/drawing/2012/chart" uri="{CE6537A1-D6FC-4f65-9D91-7224C49458BB}"/>
                <c:ext xmlns:c16="http://schemas.microsoft.com/office/drawing/2014/chart" uri="{C3380CC4-5D6E-409C-BE32-E72D297353CC}">
                  <c16:uniqueId val="{00000018-C88A-4649-9245-6B1D00863FCC}"/>
                </c:ext>
              </c:extLst>
            </c:dLbl>
            <c:dLbl>
              <c:idx val="22"/>
              <c:delete val="1"/>
              <c:extLst>
                <c:ext xmlns:c15="http://schemas.microsoft.com/office/drawing/2012/chart" uri="{CE6537A1-D6FC-4f65-9D91-7224C49458BB}"/>
                <c:ext xmlns:c16="http://schemas.microsoft.com/office/drawing/2014/chart" uri="{C3380CC4-5D6E-409C-BE32-E72D297353CC}">
                  <c16:uniqueId val="{00000019-C88A-4649-9245-6B1D00863FCC}"/>
                </c:ext>
              </c:extLst>
            </c:dLbl>
            <c:dLbl>
              <c:idx val="23"/>
              <c:delete val="1"/>
              <c:extLst>
                <c:ext xmlns:c15="http://schemas.microsoft.com/office/drawing/2012/chart" uri="{CE6537A1-D6FC-4f65-9D91-7224C49458BB}"/>
                <c:ext xmlns:c16="http://schemas.microsoft.com/office/drawing/2014/chart" uri="{C3380CC4-5D6E-409C-BE32-E72D297353CC}">
                  <c16:uniqueId val="{0000001A-C88A-4649-9245-6B1D00863FCC}"/>
                </c:ext>
              </c:extLst>
            </c:dLbl>
            <c:dLbl>
              <c:idx val="24"/>
              <c:delete val="1"/>
              <c:extLst>
                <c:ext xmlns:c15="http://schemas.microsoft.com/office/drawing/2012/chart" uri="{CE6537A1-D6FC-4f65-9D91-7224C49458BB}"/>
                <c:ext xmlns:c16="http://schemas.microsoft.com/office/drawing/2014/chart" uri="{C3380CC4-5D6E-409C-BE32-E72D297353CC}">
                  <c16:uniqueId val="{0000001B-C88A-4649-9245-6B1D00863FC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88A-4649-9245-6B1D00863FC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Schwabach, Stadt (09565)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16661</v>
      </c>
      <c r="F11" s="238">
        <v>17235</v>
      </c>
      <c r="G11" s="238">
        <v>17288</v>
      </c>
      <c r="H11" s="238">
        <v>16939</v>
      </c>
      <c r="I11" s="265">
        <v>16879</v>
      </c>
      <c r="J11" s="263">
        <v>-218</v>
      </c>
      <c r="K11" s="266">
        <v>-1.2915457076841046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17.928095552487846</v>
      </c>
      <c r="E13" s="115">
        <v>2987</v>
      </c>
      <c r="F13" s="114">
        <v>2930</v>
      </c>
      <c r="G13" s="114">
        <v>2975</v>
      </c>
      <c r="H13" s="114">
        <v>2970</v>
      </c>
      <c r="I13" s="140">
        <v>2942</v>
      </c>
      <c r="J13" s="115">
        <v>45</v>
      </c>
      <c r="K13" s="116">
        <v>1.5295717199184229</v>
      </c>
    </row>
    <row r="14" spans="1:255" ht="14.1" customHeight="1" x14ac:dyDescent="0.2">
      <c r="A14" s="306" t="s">
        <v>230</v>
      </c>
      <c r="B14" s="307"/>
      <c r="C14" s="308"/>
      <c r="D14" s="113">
        <v>59.006062061100778</v>
      </c>
      <c r="E14" s="115">
        <v>9831</v>
      </c>
      <c r="F14" s="114">
        <v>10491</v>
      </c>
      <c r="G14" s="114">
        <v>10543</v>
      </c>
      <c r="H14" s="114">
        <v>10254</v>
      </c>
      <c r="I14" s="140">
        <v>10310</v>
      </c>
      <c r="J14" s="115">
        <v>-479</v>
      </c>
      <c r="K14" s="116">
        <v>-4.6459747817652763</v>
      </c>
    </row>
    <row r="15" spans="1:255" ht="14.1" customHeight="1" x14ac:dyDescent="0.2">
      <c r="A15" s="306" t="s">
        <v>231</v>
      </c>
      <c r="B15" s="307"/>
      <c r="C15" s="308"/>
      <c r="D15" s="113">
        <v>11.998079346977972</v>
      </c>
      <c r="E15" s="115">
        <v>1999</v>
      </c>
      <c r="F15" s="114">
        <v>2000</v>
      </c>
      <c r="G15" s="114">
        <v>1973</v>
      </c>
      <c r="H15" s="114">
        <v>1910</v>
      </c>
      <c r="I15" s="140">
        <v>1864</v>
      </c>
      <c r="J15" s="115">
        <v>135</v>
      </c>
      <c r="K15" s="116">
        <v>7.2424892703862662</v>
      </c>
    </row>
    <row r="16" spans="1:255" ht="14.1" customHeight="1" x14ac:dyDescent="0.2">
      <c r="A16" s="306" t="s">
        <v>232</v>
      </c>
      <c r="B16" s="307"/>
      <c r="C16" s="308"/>
      <c r="D16" s="113">
        <v>9.7773242902586883</v>
      </c>
      <c r="E16" s="115">
        <v>1629</v>
      </c>
      <c r="F16" s="114">
        <v>1597</v>
      </c>
      <c r="G16" s="114">
        <v>1578</v>
      </c>
      <c r="H16" s="114">
        <v>1589</v>
      </c>
      <c r="I16" s="140">
        <v>1544</v>
      </c>
      <c r="J16" s="115">
        <v>85</v>
      </c>
      <c r="K16" s="116">
        <v>5.5051813471502591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8.4028569713702664E-2</v>
      </c>
      <c r="E18" s="115">
        <v>14</v>
      </c>
      <c r="F18" s="114">
        <v>16</v>
      </c>
      <c r="G18" s="114">
        <v>17</v>
      </c>
      <c r="H18" s="114">
        <v>17</v>
      </c>
      <c r="I18" s="140">
        <v>16</v>
      </c>
      <c r="J18" s="115">
        <v>-2</v>
      </c>
      <c r="K18" s="116">
        <v>-12.5</v>
      </c>
    </row>
    <row r="19" spans="1:255" ht="14.1" customHeight="1" x14ac:dyDescent="0.2">
      <c r="A19" s="306" t="s">
        <v>235</v>
      </c>
      <c r="B19" s="307" t="s">
        <v>236</v>
      </c>
      <c r="C19" s="308"/>
      <c r="D19" s="113">
        <v>3.0010203469179521E-2</v>
      </c>
      <c r="E19" s="115">
        <v>5</v>
      </c>
      <c r="F19" s="114">
        <v>5</v>
      </c>
      <c r="G19" s="114">
        <v>6</v>
      </c>
      <c r="H19" s="114">
        <v>8</v>
      </c>
      <c r="I19" s="140">
        <v>7</v>
      </c>
      <c r="J19" s="115">
        <v>-2</v>
      </c>
      <c r="K19" s="116">
        <v>-28.571428571428573</v>
      </c>
    </row>
    <row r="20" spans="1:255" ht="14.1" customHeight="1" x14ac:dyDescent="0.2">
      <c r="A20" s="306">
        <v>12</v>
      </c>
      <c r="B20" s="307" t="s">
        <v>237</v>
      </c>
      <c r="C20" s="308"/>
      <c r="D20" s="113">
        <v>0.9723305924014165</v>
      </c>
      <c r="E20" s="115">
        <v>162</v>
      </c>
      <c r="F20" s="114">
        <v>143</v>
      </c>
      <c r="G20" s="114">
        <v>179</v>
      </c>
      <c r="H20" s="114">
        <v>170</v>
      </c>
      <c r="I20" s="140">
        <v>162</v>
      </c>
      <c r="J20" s="115">
        <v>0</v>
      </c>
      <c r="K20" s="116">
        <v>0</v>
      </c>
    </row>
    <row r="21" spans="1:255" ht="14.1" customHeight="1" x14ac:dyDescent="0.2">
      <c r="A21" s="306">
        <v>21</v>
      </c>
      <c r="B21" s="307" t="s">
        <v>238</v>
      </c>
      <c r="C21" s="308"/>
      <c r="D21" s="113">
        <v>0.69023467979112896</v>
      </c>
      <c r="E21" s="115">
        <v>115</v>
      </c>
      <c r="F21" s="114">
        <v>109</v>
      </c>
      <c r="G21" s="114">
        <v>110</v>
      </c>
      <c r="H21" s="114">
        <v>107</v>
      </c>
      <c r="I21" s="140">
        <v>103</v>
      </c>
      <c r="J21" s="115">
        <v>12</v>
      </c>
      <c r="K21" s="116">
        <v>11.650485436893204</v>
      </c>
    </row>
    <row r="22" spans="1:255" ht="14.1" customHeight="1" x14ac:dyDescent="0.2">
      <c r="A22" s="306">
        <v>22</v>
      </c>
      <c r="B22" s="307" t="s">
        <v>239</v>
      </c>
      <c r="C22" s="308"/>
      <c r="D22" s="113">
        <v>0.97833263309525242</v>
      </c>
      <c r="E22" s="115">
        <v>163</v>
      </c>
      <c r="F22" s="114">
        <v>152</v>
      </c>
      <c r="G22" s="114">
        <v>153</v>
      </c>
      <c r="H22" s="114">
        <v>159</v>
      </c>
      <c r="I22" s="140">
        <v>162</v>
      </c>
      <c r="J22" s="115">
        <v>1</v>
      </c>
      <c r="K22" s="116">
        <v>0.61728395061728392</v>
      </c>
    </row>
    <row r="23" spans="1:255" ht="14.1" customHeight="1" x14ac:dyDescent="0.2">
      <c r="A23" s="306">
        <v>23</v>
      </c>
      <c r="B23" s="307" t="s">
        <v>240</v>
      </c>
      <c r="C23" s="308"/>
      <c r="D23" s="113">
        <v>1.4584958886021246</v>
      </c>
      <c r="E23" s="115">
        <v>243</v>
      </c>
      <c r="F23" s="114">
        <v>247</v>
      </c>
      <c r="G23" s="114">
        <v>246</v>
      </c>
      <c r="H23" s="114">
        <v>244</v>
      </c>
      <c r="I23" s="140">
        <v>267</v>
      </c>
      <c r="J23" s="115">
        <v>-24</v>
      </c>
      <c r="K23" s="116">
        <v>-8.9887640449438209</v>
      </c>
    </row>
    <row r="24" spans="1:255" ht="14.1" customHeight="1" x14ac:dyDescent="0.2">
      <c r="A24" s="306">
        <v>24</v>
      </c>
      <c r="B24" s="307" t="s">
        <v>241</v>
      </c>
      <c r="C24" s="308"/>
      <c r="D24" s="113">
        <v>7.16643658844007</v>
      </c>
      <c r="E24" s="115">
        <v>1194</v>
      </c>
      <c r="F24" s="114">
        <v>1180</v>
      </c>
      <c r="G24" s="114">
        <v>1207</v>
      </c>
      <c r="H24" s="114">
        <v>1192</v>
      </c>
      <c r="I24" s="140">
        <v>1188</v>
      </c>
      <c r="J24" s="115">
        <v>6</v>
      </c>
      <c r="K24" s="116">
        <v>0.50505050505050508</v>
      </c>
    </row>
    <row r="25" spans="1:255" ht="14.1" customHeight="1" x14ac:dyDescent="0.2">
      <c r="A25" s="306">
        <v>25</v>
      </c>
      <c r="B25" s="307" t="s">
        <v>242</v>
      </c>
      <c r="C25" s="308"/>
      <c r="D25" s="113">
        <v>6.6862733329331974</v>
      </c>
      <c r="E25" s="115">
        <v>1114</v>
      </c>
      <c r="F25" s="114">
        <v>1134</v>
      </c>
      <c r="G25" s="114">
        <v>1143</v>
      </c>
      <c r="H25" s="114">
        <v>1122</v>
      </c>
      <c r="I25" s="140">
        <v>1123</v>
      </c>
      <c r="J25" s="115">
        <v>-9</v>
      </c>
      <c r="K25" s="116">
        <v>-0.80142475512021372</v>
      </c>
    </row>
    <row r="26" spans="1:255" ht="14.1" customHeight="1" x14ac:dyDescent="0.2">
      <c r="A26" s="306">
        <v>26</v>
      </c>
      <c r="B26" s="307" t="s">
        <v>243</v>
      </c>
      <c r="C26" s="308"/>
      <c r="D26" s="113">
        <v>3.9733509393193684</v>
      </c>
      <c r="E26" s="115">
        <v>662</v>
      </c>
      <c r="F26" s="114">
        <v>621</v>
      </c>
      <c r="G26" s="114">
        <v>619</v>
      </c>
      <c r="H26" s="114">
        <v>613</v>
      </c>
      <c r="I26" s="140">
        <v>628</v>
      </c>
      <c r="J26" s="115">
        <v>34</v>
      </c>
      <c r="K26" s="116">
        <v>5.4140127388535033</v>
      </c>
    </row>
    <row r="27" spans="1:255" ht="14.1" customHeight="1" x14ac:dyDescent="0.2">
      <c r="A27" s="306">
        <v>27</v>
      </c>
      <c r="B27" s="307" t="s">
        <v>244</v>
      </c>
      <c r="C27" s="308"/>
      <c r="D27" s="113">
        <v>3.2711121781405677</v>
      </c>
      <c r="E27" s="115">
        <v>545</v>
      </c>
      <c r="F27" s="114">
        <v>538</v>
      </c>
      <c r="G27" s="114">
        <v>523</v>
      </c>
      <c r="H27" s="114">
        <v>513</v>
      </c>
      <c r="I27" s="140">
        <v>509</v>
      </c>
      <c r="J27" s="115">
        <v>36</v>
      </c>
      <c r="K27" s="116">
        <v>7.0726915520628681</v>
      </c>
    </row>
    <row r="28" spans="1:255" ht="14.1" customHeight="1" x14ac:dyDescent="0.2">
      <c r="A28" s="306">
        <v>28</v>
      </c>
      <c r="B28" s="307" t="s">
        <v>245</v>
      </c>
      <c r="C28" s="308"/>
      <c r="D28" s="113">
        <v>0.46815917411920055</v>
      </c>
      <c r="E28" s="115">
        <v>78</v>
      </c>
      <c r="F28" s="114">
        <v>80</v>
      </c>
      <c r="G28" s="114">
        <v>77</v>
      </c>
      <c r="H28" s="114">
        <v>74</v>
      </c>
      <c r="I28" s="140">
        <v>76</v>
      </c>
      <c r="J28" s="115">
        <v>2</v>
      </c>
      <c r="K28" s="116">
        <v>2.6315789473684212</v>
      </c>
    </row>
    <row r="29" spans="1:255" ht="14.1" customHeight="1" x14ac:dyDescent="0.2">
      <c r="A29" s="306">
        <v>29</v>
      </c>
      <c r="B29" s="307" t="s">
        <v>246</v>
      </c>
      <c r="C29" s="308"/>
      <c r="D29" s="113">
        <v>2.5088530100234081</v>
      </c>
      <c r="E29" s="115">
        <v>418</v>
      </c>
      <c r="F29" s="114">
        <v>412</v>
      </c>
      <c r="G29" s="114">
        <v>404</v>
      </c>
      <c r="H29" s="114">
        <v>388</v>
      </c>
      <c r="I29" s="140">
        <v>395</v>
      </c>
      <c r="J29" s="115">
        <v>23</v>
      </c>
      <c r="K29" s="116">
        <v>5.8227848101265822</v>
      </c>
    </row>
    <row r="30" spans="1:255" ht="14.1" customHeight="1" x14ac:dyDescent="0.2">
      <c r="A30" s="306" t="s">
        <v>247</v>
      </c>
      <c r="B30" s="307" t="s">
        <v>248</v>
      </c>
      <c r="C30" s="308"/>
      <c r="D30" s="113">
        <v>1.2124122201548526</v>
      </c>
      <c r="E30" s="115">
        <v>202</v>
      </c>
      <c r="F30" s="114">
        <v>197</v>
      </c>
      <c r="G30" s="114">
        <v>199</v>
      </c>
      <c r="H30" s="114">
        <v>180</v>
      </c>
      <c r="I30" s="140">
        <v>187</v>
      </c>
      <c r="J30" s="115">
        <v>15</v>
      </c>
      <c r="K30" s="116">
        <v>8.0213903743315509</v>
      </c>
    </row>
    <row r="31" spans="1:255" ht="14.1" customHeight="1" x14ac:dyDescent="0.2">
      <c r="A31" s="306" t="s">
        <v>249</v>
      </c>
      <c r="B31" s="307" t="s">
        <v>250</v>
      </c>
      <c r="C31" s="308"/>
      <c r="D31" s="113">
        <v>1.2964407898685553</v>
      </c>
      <c r="E31" s="115">
        <v>216</v>
      </c>
      <c r="F31" s="114">
        <v>215</v>
      </c>
      <c r="G31" s="114">
        <v>205</v>
      </c>
      <c r="H31" s="114">
        <v>208</v>
      </c>
      <c r="I31" s="140">
        <v>208</v>
      </c>
      <c r="J31" s="115">
        <v>8</v>
      </c>
      <c r="K31" s="116">
        <v>3.8461538461538463</v>
      </c>
    </row>
    <row r="32" spans="1:255" ht="14.1" customHeight="1" x14ac:dyDescent="0.2">
      <c r="A32" s="306">
        <v>31</v>
      </c>
      <c r="B32" s="307" t="s">
        <v>251</v>
      </c>
      <c r="C32" s="308"/>
      <c r="D32" s="113">
        <v>0.82828161574935477</v>
      </c>
      <c r="E32" s="115">
        <v>138</v>
      </c>
      <c r="F32" s="114">
        <v>121</v>
      </c>
      <c r="G32" s="114">
        <v>120</v>
      </c>
      <c r="H32" s="114">
        <v>115</v>
      </c>
      <c r="I32" s="140">
        <v>106</v>
      </c>
      <c r="J32" s="115">
        <v>32</v>
      </c>
      <c r="K32" s="116">
        <v>30.188679245283019</v>
      </c>
    </row>
    <row r="33" spans="1:11" ht="14.1" customHeight="1" x14ac:dyDescent="0.2">
      <c r="A33" s="306">
        <v>32</v>
      </c>
      <c r="B33" s="307" t="s">
        <v>252</v>
      </c>
      <c r="C33" s="308"/>
      <c r="D33" s="113">
        <v>2.1067162835364024</v>
      </c>
      <c r="E33" s="115">
        <v>351</v>
      </c>
      <c r="F33" s="114">
        <v>312</v>
      </c>
      <c r="G33" s="114">
        <v>345</v>
      </c>
      <c r="H33" s="114">
        <v>318</v>
      </c>
      <c r="I33" s="140">
        <v>264</v>
      </c>
      <c r="J33" s="115">
        <v>87</v>
      </c>
      <c r="K33" s="116">
        <v>32.954545454545453</v>
      </c>
    </row>
    <row r="34" spans="1:11" ht="14.1" customHeight="1" x14ac:dyDescent="0.2">
      <c r="A34" s="306">
        <v>33</v>
      </c>
      <c r="B34" s="307" t="s">
        <v>253</v>
      </c>
      <c r="C34" s="308"/>
      <c r="D34" s="113">
        <v>1.12838365044115</v>
      </c>
      <c r="E34" s="115">
        <v>188</v>
      </c>
      <c r="F34" s="114">
        <v>180</v>
      </c>
      <c r="G34" s="114">
        <v>187</v>
      </c>
      <c r="H34" s="114">
        <v>184</v>
      </c>
      <c r="I34" s="140">
        <v>178</v>
      </c>
      <c r="J34" s="115">
        <v>10</v>
      </c>
      <c r="K34" s="116">
        <v>5.617977528089888</v>
      </c>
    </row>
    <row r="35" spans="1:11" ht="14.1" customHeight="1" x14ac:dyDescent="0.2">
      <c r="A35" s="306">
        <v>34</v>
      </c>
      <c r="B35" s="307" t="s">
        <v>254</v>
      </c>
      <c r="C35" s="308"/>
      <c r="D35" s="113">
        <v>2.0046815917411922</v>
      </c>
      <c r="E35" s="115">
        <v>334</v>
      </c>
      <c r="F35" s="114">
        <v>344</v>
      </c>
      <c r="G35" s="114">
        <v>344</v>
      </c>
      <c r="H35" s="114">
        <v>334</v>
      </c>
      <c r="I35" s="140">
        <v>338</v>
      </c>
      <c r="J35" s="115">
        <v>-4</v>
      </c>
      <c r="K35" s="116">
        <v>-1.1834319526627219</v>
      </c>
    </row>
    <row r="36" spans="1:11" ht="14.1" customHeight="1" x14ac:dyDescent="0.2">
      <c r="A36" s="306">
        <v>41</v>
      </c>
      <c r="B36" s="307" t="s">
        <v>255</v>
      </c>
      <c r="C36" s="308"/>
      <c r="D36" s="113">
        <v>0.17405918012124122</v>
      </c>
      <c r="E36" s="115">
        <v>29</v>
      </c>
      <c r="F36" s="114">
        <v>30</v>
      </c>
      <c r="G36" s="114">
        <v>29</v>
      </c>
      <c r="H36" s="114">
        <v>30</v>
      </c>
      <c r="I36" s="140">
        <v>29</v>
      </c>
      <c r="J36" s="115">
        <v>0</v>
      </c>
      <c r="K36" s="116">
        <v>0</v>
      </c>
    </row>
    <row r="37" spans="1:11" ht="14.1" customHeight="1" x14ac:dyDescent="0.2">
      <c r="A37" s="306">
        <v>42</v>
      </c>
      <c r="B37" s="307" t="s">
        <v>256</v>
      </c>
      <c r="C37" s="308"/>
      <c r="D37" s="113">
        <v>0.49216733689454417</v>
      </c>
      <c r="E37" s="115">
        <v>82</v>
      </c>
      <c r="F37" s="114">
        <v>83</v>
      </c>
      <c r="G37" s="114">
        <v>85</v>
      </c>
      <c r="H37" s="114">
        <v>79</v>
      </c>
      <c r="I37" s="140">
        <v>74</v>
      </c>
      <c r="J37" s="115">
        <v>8</v>
      </c>
      <c r="K37" s="116">
        <v>10.810810810810811</v>
      </c>
    </row>
    <row r="38" spans="1:11" ht="14.1" customHeight="1" x14ac:dyDescent="0.2">
      <c r="A38" s="306">
        <v>43</v>
      </c>
      <c r="B38" s="307" t="s">
        <v>257</v>
      </c>
      <c r="C38" s="308"/>
      <c r="D38" s="113">
        <v>1.6505611908048736</v>
      </c>
      <c r="E38" s="115">
        <v>275</v>
      </c>
      <c r="F38" s="114">
        <v>271</v>
      </c>
      <c r="G38" s="114">
        <v>261</v>
      </c>
      <c r="H38" s="114">
        <v>276</v>
      </c>
      <c r="I38" s="140">
        <v>242</v>
      </c>
      <c r="J38" s="115">
        <v>33</v>
      </c>
      <c r="K38" s="116">
        <v>13.636363636363637</v>
      </c>
    </row>
    <row r="39" spans="1:11" ht="14.1" customHeight="1" x14ac:dyDescent="0.2">
      <c r="A39" s="306">
        <v>51</v>
      </c>
      <c r="B39" s="307" t="s">
        <v>258</v>
      </c>
      <c r="C39" s="308"/>
      <c r="D39" s="113">
        <v>5.413840705839986</v>
      </c>
      <c r="E39" s="115">
        <v>902</v>
      </c>
      <c r="F39" s="114">
        <v>924</v>
      </c>
      <c r="G39" s="114">
        <v>933</v>
      </c>
      <c r="H39" s="114">
        <v>918</v>
      </c>
      <c r="I39" s="140">
        <v>928</v>
      </c>
      <c r="J39" s="115">
        <v>-26</v>
      </c>
      <c r="K39" s="116">
        <v>-2.8017241379310347</v>
      </c>
    </row>
    <row r="40" spans="1:11" ht="14.1" customHeight="1" x14ac:dyDescent="0.2">
      <c r="A40" s="306" t="s">
        <v>259</v>
      </c>
      <c r="B40" s="307" t="s">
        <v>260</v>
      </c>
      <c r="C40" s="308"/>
      <c r="D40" s="113">
        <v>4.957685613108457</v>
      </c>
      <c r="E40" s="115">
        <v>826</v>
      </c>
      <c r="F40" s="114">
        <v>841</v>
      </c>
      <c r="G40" s="114">
        <v>848</v>
      </c>
      <c r="H40" s="114">
        <v>837</v>
      </c>
      <c r="I40" s="140">
        <v>846</v>
      </c>
      <c r="J40" s="115">
        <v>-20</v>
      </c>
      <c r="K40" s="116">
        <v>-2.3640661938534278</v>
      </c>
    </row>
    <row r="41" spans="1:11" ht="14.1" customHeight="1" x14ac:dyDescent="0.2">
      <c r="A41" s="306"/>
      <c r="B41" s="307" t="s">
        <v>261</v>
      </c>
      <c r="C41" s="308"/>
      <c r="D41" s="113">
        <v>4.3514795030310305</v>
      </c>
      <c r="E41" s="115">
        <v>725</v>
      </c>
      <c r="F41" s="114">
        <v>741</v>
      </c>
      <c r="G41" s="114">
        <v>750</v>
      </c>
      <c r="H41" s="114">
        <v>743</v>
      </c>
      <c r="I41" s="140">
        <v>751</v>
      </c>
      <c r="J41" s="115">
        <v>-26</v>
      </c>
      <c r="K41" s="116">
        <v>-3.4620505992010653</v>
      </c>
    </row>
    <row r="42" spans="1:11" ht="14.1" customHeight="1" x14ac:dyDescent="0.2">
      <c r="A42" s="306">
        <v>52</v>
      </c>
      <c r="B42" s="307" t="s">
        <v>262</v>
      </c>
      <c r="C42" s="308"/>
      <c r="D42" s="113">
        <v>1.8786387371706381</v>
      </c>
      <c r="E42" s="115">
        <v>313</v>
      </c>
      <c r="F42" s="114">
        <v>311</v>
      </c>
      <c r="G42" s="114">
        <v>310</v>
      </c>
      <c r="H42" s="114">
        <v>311</v>
      </c>
      <c r="I42" s="140">
        <v>318</v>
      </c>
      <c r="J42" s="115">
        <v>-5</v>
      </c>
      <c r="K42" s="116">
        <v>-1.5723270440251573</v>
      </c>
    </row>
    <row r="43" spans="1:11" ht="14.1" customHeight="1" x14ac:dyDescent="0.2">
      <c r="A43" s="306" t="s">
        <v>263</v>
      </c>
      <c r="B43" s="307" t="s">
        <v>264</v>
      </c>
      <c r="C43" s="308"/>
      <c r="D43" s="113">
        <v>1.5005101734589761</v>
      </c>
      <c r="E43" s="115">
        <v>250</v>
      </c>
      <c r="F43" s="114">
        <v>247</v>
      </c>
      <c r="G43" s="114">
        <v>245</v>
      </c>
      <c r="H43" s="114">
        <v>249</v>
      </c>
      <c r="I43" s="140">
        <v>258</v>
      </c>
      <c r="J43" s="115">
        <v>-8</v>
      </c>
      <c r="K43" s="116">
        <v>-3.1007751937984498</v>
      </c>
    </row>
    <row r="44" spans="1:11" ht="14.1" customHeight="1" x14ac:dyDescent="0.2">
      <c r="A44" s="306">
        <v>53</v>
      </c>
      <c r="B44" s="307" t="s">
        <v>265</v>
      </c>
      <c r="C44" s="308"/>
      <c r="D44" s="113">
        <v>0.67222855770962131</v>
      </c>
      <c r="E44" s="115">
        <v>112</v>
      </c>
      <c r="F44" s="114">
        <v>109</v>
      </c>
      <c r="G44" s="114">
        <v>102</v>
      </c>
      <c r="H44" s="114">
        <v>108</v>
      </c>
      <c r="I44" s="140">
        <v>98</v>
      </c>
      <c r="J44" s="115">
        <v>14</v>
      </c>
      <c r="K44" s="116">
        <v>14.285714285714286</v>
      </c>
    </row>
    <row r="45" spans="1:11" ht="14.1" customHeight="1" x14ac:dyDescent="0.2">
      <c r="A45" s="306" t="s">
        <v>266</v>
      </c>
      <c r="B45" s="307" t="s">
        <v>267</v>
      </c>
      <c r="C45" s="308"/>
      <c r="D45" s="113">
        <v>0.66622651701578539</v>
      </c>
      <c r="E45" s="115">
        <v>111</v>
      </c>
      <c r="F45" s="114">
        <v>108</v>
      </c>
      <c r="G45" s="114">
        <v>100</v>
      </c>
      <c r="H45" s="114">
        <v>105</v>
      </c>
      <c r="I45" s="140">
        <v>95</v>
      </c>
      <c r="J45" s="115">
        <v>16</v>
      </c>
      <c r="K45" s="116">
        <v>16.842105263157894</v>
      </c>
    </row>
    <row r="46" spans="1:11" ht="14.1" customHeight="1" x14ac:dyDescent="0.2">
      <c r="A46" s="306">
        <v>54</v>
      </c>
      <c r="B46" s="307" t="s">
        <v>268</v>
      </c>
      <c r="C46" s="308"/>
      <c r="D46" s="113">
        <v>1.8246203709261148</v>
      </c>
      <c r="E46" s="115">
        <v>304</v>
      </c>
      <c r="F46" s="114">
        <v>309</v>
      </c>
      <c r="G46" s="114">
        <v>298</v>
      </c>
      <c r="H46" s="114">
        <v>298</v>
      </c>
      <c r="I46" s="140">
        <v>296</v>
      </c>
      <c r="J46" s="115">
        <v>8</v>
      </c>
      <c r="K46" s="116">
        <v>2.7027027027027026</v>
      </c>
    </row>
    <row r="47" spans="1:11" ht="14.1" customHeight="1" x14ac:dyDescent="0.2">
      <c r="A47" s="306">
        <v>61</v>
      </c>
      <c r="B47" s="307" t="s">
        <v>269</v>
      </c>
      <c r="C47" s="308"/>
      <c r="D47" s="113">
        <v>3.6672468639337374</v>
      </c>
      <c r="E47" s="115">
        <v>611</v>
      </c>
      <c r="F47" s="114">
        <v>611</v>
      </c>
      <c r="G47" s="114">
        <v>605</v>
      </c>
      <c r="H47" s="114">
        <v>587</v>
      </c>
      <c r="I47" s="140">
        <v>589</v>
      </c>
      <c r="J47" s="115">
        <v>22</v>
      </c>
      <c r="K47" s="116">
        <v>3.7351443123938881</v>
      </c>
    </row>
    <row r="48" spans="1:11" ht="14.1" customHeight="1" x14ac:dyDescent="0.2">
      <c r="A48" s="306">
        <v>62</v>
      </c>
      <c r="B48" s="307" t="s">
        <v>270</v>
      </c>
      <c r="C48" s="308"/>
      <c r="D48" s="113">
        <v>8.2347998319428601</v>
      </c>
      <c r="E48" s="115">
        <v>1372</v>
      </c>
      <c r="F48" s="114">
        <v>1494</v>
      </c>
      <c r="G48" s="114">
        <v>1505</v>
      </c>
      <c r="H48" s="114">
        <v>1427</v>
      </c>
      <c r="I48" s="140">
        <v>1433</v>
      </c>
      <c r="J48" s="115">
        <v>-61</v>
      </c>
      <c r="K48" s="116">
        <v>-4.2568039078855548</v>
      </c>
    </row>
    <row r="49" spans="1:11" ht="14.1" customHeight="1" x14ac:dyDescent="0.2">
      <c r="A49" s="306">
        <v>63</v>
      </c>
      <c r="B49" s="307" t="s">
        <v>271</v>
      </c>
      <c r="C49" s="308"/>
      <c r="D49" s="113">
        <v>1.5365224176219914</v>
      </c>
      <c r="E49" s="115">
        <v>256</v>
      </c>
      <c r="F49" s="114">
        <v>270</v>
      </c>
      <c r="G49" s="114">
        <v>263</v>
      </c>
      <c r="H49" s="114">
        <v>268</v>
      </c>
      <c r="I49" s="140">
        <v>285</v>
      </c>
      <c r="J49" s="115">
        <v>-29</v>
      </c>
      <c r="K49" s="116">
        <v>-10.175438596491228</v>
      </c>
    </row>
    <row r="50" spans="1:11" ht="14.1" customHeight="1" x14ac:dyDescent="0.2">
      <c r="A50" s="306" t="s">
        <v>272</v>
      </c>
      <c r="B50" s="307" t="s">
        <v>273</v>
      </c>
      <c r="C50" s="308"/>
      <c r="D50" s="113">
        <v>0.1500510173458976</v>
      </c>
      <c r="E50" s="115">
        <v>25</v>
      </c>
      <c r="F50" s="114">
        <v>25</v>
      </c>
      <c r="G50" s="114">
        <v>21</v>
      </c>
      <c r="H50" s="114">
        <v>23</v>
      </c>
      <c r="I50" s="140">
        <v>22</v>
      </c>
      <c r="J50" s="115">
        <v>3</v>
      </c>
      <c r="K50" s="116">
        <v>13.636363636363637</v>
      </c>
    </row>
    <row r="51" spans="1:11" ht="14.1" customHeight="1" x14ac:dyDescent="0.2">
      <c r="A51" s="306" t="s">
        <v>274</v>
      </c>
      <c r="B51" s="307" t="s">
        <v>275</v>
      </c>
      <c r="C51" s="308"/>
      <c r="D51" s="113">
        <v>1.1884040573795089</v>
      </c>
      <c r="E51" s="115">
        <v>198</v>
      </c>
      <c r="F51" s="114">
        <v>211</v>
      </c>
      <c r="G51" s="114">
        <v>209</v>
      </c>
      <c r="H51" s="114">
        <v>213</v>
      </c>
      <c r="I51" s="140">
        <v>228</v>
      </c>
      <c r="J51" s="115">
        <v>-30</v>
      </c>
      <c r="K51" s="116">
        <v>-13.157894736842104</v>
      </c>
    </row>
    <row r="52" spans="1:11" ht="14.1" customHeight="1" x14ac:dyDescent="0.2">
      <c r="A52" s="306">
        <v>71</v>
      </c>
      <c r="B52" s="307" t="s">
        <v>276</v>
      </c>
      <c r="C52" s="308"/>
      <c r="D52" s="113">
        <v>12.832363003421163</v>
      </c>
      <c r="E52" s="115">
        <v>2138</v>
      </c>
      <c r="F52" s="114">
        <v>2139</v>
      </c>
      <c r="G52" s="114">
        <v>2149</v>
      </c>
      <c r="H52" s="114">
        <v>2111</v>
      </c>
      <c r="I52" s="140">
        <v>2096</v>
      </c>
      <c r="J52" s="115">
        <v>42</v>
      </c>
      <c r="K52" s="116">
        <v>2.0038167938931299</v>
      </c>
    </row>
    <row r="53" spans="1:11" ht="14.1" customHeight="1" x14ac:dyDescent="0.2">
      <c r="A53" s="306" t="s">
        <v>277</v>
      </c>
      <c r="B53" s="307" t="s">
        <v>278</v>
      </c>
      <c r="C53" s="308"/>
      <c r="D53" s="113">
        <v>5.9300162055098733</v>
      </c>
      <c r="E53" s="115">
        <v>988</v>
      </c>
      <c r="F53" s="114">
        <v>998</v>
      </c>
      <c r="G53" s="114">
        <v>996</v>
      </c>
      <c r="H53" s="114">
        <v>961</v>
      </c>
      <c r="I53" s="140">
        <v>952</v>
      </c>
      <c r="J53" s="115">
        <v>36</v>
      </c>
      <c r="K53" s="116">
        <v>3.7815126050420167</v>
      </c>
    </row>
    <row r="54" spans="1:11" ht="14.1" customHeight="1" x14ac:dyDescent="0.2">
      <c r="A54" s="306" t="s">
        <v>279</v>
      </c>
      <c r="B54" s="307" t="s">
        <v>280</v>
      </c>
      <c r="C54" s="308"/>
      <c r="D54" s="113">
        <v>5.4618570313906725</v>
      </c>
      <c r="E54" s="115">
        <v>910</v>
      </c>
      <c r="F54" s="114">
        <v>905</v>
      </c>
      <c r="G54" s="114">
        <v>919</v>
      </c>
      <c r="H54" s="114">
        <v>919</v>
      </c>
      <c r="I54" s="140">
        <v>913</v>
      </c>
      <c r="J54" s="115">
        <v>-3</v>
      </c>
      <c r="K54" s="116">
        <v>-0.32858707557502737</v>
      </c>
    </row>
    <row r="55" spans="1:11" ht="14.1" customHeight="1" x14ac:dyDescent="0.2">
      <c r="A55" s="306">
        <v>72</v>
      </c>
      <c r="B55" s="307" t="s">
        <v>281</v>
      </c>
      <c r="C55" s="308"/>
      <c r="D55" s="113">
        <v>3.7092611487905889</v>
      </c>
      <c r="E55" s="115">
        <v>618</v>
      </c>
      <c r="F55" s="114">
        <v>617</v>
      </c>
      <c r="G55" s="114">
        <v>608</v>
      </c>
      <c r="H55" s="114">
        <v>617</v>
      </c>
      <c r="I55" s="140">
        <v>602</v>
      </c>
      <c r="J55" s="115">
        <v>16</v>
      </c>
      <c r="K55" s="116">
        <v>2.6578073089700998</v>
      </c>
    </row>
    <row r="56" spans="1:11" ht="14.1" customHeight="1" x14ac:dyDescent="0.2">
      <c r="A56" s="306" t="s">
        <v>282</v>
      </c>
      <c r="B56" s="307" t="s">
        <v>283</v>
      </c>
      <c r="C56" s="308"/>
      <c r="D56" s="113">
        <v>1.5905407838665147</v>
      </c>
      <c r="E56" s="115">
        <v>265</v>
      </c>
      <c r="F56" s="114">
        <v>271</v>
      </c>
      <c r="G56" s="114">
        <v>270</v>
      </c>
      <c r="H56" s="114">
        <v>283</v>
      </c>
      <c r="I56" s="140">
        <v>281</v>
      </c>
      <c r="J56" s="115">
        <v>-16</v>
      </c>
      <c r="K56" s="116">
        <v>-5.6939501779359434</v>
      </c>
    </row>
    <row r="57" spans="1:11" ht="14.1" customHeight="1" x14ac:dyDescent="0.2">
      <c r="A57" s="306" t="s">
        <v>284</v>
      </c>
      <c r="B57" s="307" t="s">
        <v>285</v>
      </c>
      <c r="C57" s="308"/>
      <c r="D57" s="113">
        <v>1.4704999699897965</v>
      </c>
      <c r="E57" s="115">
        <v>245</v>
      </c>
      <c r="F57" s="114">
        <v>240</v>
      </c>
      <c r="G57" s="114">
        <v>236</v>
      </c>
      <c r="H57" s="114">
        <v>231</v>
      </c>
      <c r="I57" s="140">
        <v>225</v>
      </c>
      <c r="J57" s="115">
        <v>20</v>
      </c>
      <c r="K57" s="116">
        <v>8.8888888888888893</v>
      </c>
    </row>
    <row r="58" spans="1:11" ht="14.1" customHeight="1" x14ac:dyDescent="0.2">
      <c r="A58" s="306">
        <v>73</v>
      </c>
      <c r="B58" s="307" t="s">
        <v>286</v>
      </c>
      <c r="C58" s="308"/>
      <c r="D58" s="113">
        <v>2.8449672888782187</v>
      </c>
      <c r="E58" s="115">
        <v>474</v>
      </c>
      <c r="F58" s="114">
        <v>482</v>
      </c>
      <c r="G58" s="114">
        <v>481</v>
      </c>
      <c r="H58" s="114">
        <v>465</v>
      </c>
      <c r="I58" s="140">
        <v>465</v>
      </c>
      <c r="J58" s="115">
        <v>9</v>
      </c>
      <c r="K58" s="116">
        <v>1.935483870967742</v>
      </c>
    </row>
    <row r="59" spans="1:11" ht="14.1" customHeight="1" x14ac:dyDescent="0.2">
      <c r="A59" s="306" t="s">
        <v>287</v>
      </c>
      <c r="B59" s="307" t="s">
        <v>288</v>
      </c>
      <c r="C59" s="308"/>
      <c r="D59" s="113">
        <v>2.1787407718624334</v>
      </c>
      <c r="E59" s="115">
        <v>363</v>
      </c>
      <c r="F59" s="114">
        <v>369</v>
      </c>
      <c r="G59" s="114">
        <v>364</v>
      </c>
      <c r="H59" s="114">
        <v>356</v>
      </c>
      <c r="I59" s="140">
        <v>354</v>
      </c>
      <c r="J59" s="115">
        <v>9</v>
      </c>
      <c r="K59" s="116">
        <v>2.5423728813559321</v>
      </c>
    </row>
    <row r="60" spans="1:11" ht="14.1" customHeight="1" x14ac:dyDescent="0.2">
      <c r="A60" s="306">
        <v>81</v>
      </c>
      <c r="B60" s="307" t="s">
        <v>289</v>
      </c>
      <c r="C60" s="308"/>
      <c r="D60" s="113">
        <v>6.7703019026469002</v>
      </c>
      <c r="E60" s="115">
        <v>1128</v>
      </c>
      <c r="F60" s="114">
        <v>1157</v>
      </c>
      <c r="G60" s="114">
        <v>1157</v>
      </c>
      <c r="H60" s="114">
        <v>1139</v>
      </c>
      <c r="I60" s="140">
        <v>1156</v>
      </c>
      <c r="J60" s="115">
        <v>-28</v>
      </c>
      <c r="K60" s="116">
        <v>-2.422145328719723</v>
      </c>
    </row>
    <row r="61" spans="1:11" ht="14.1" customHeight="1" x14ac:dyDescent="0.2">
      <c r="A61" s="306" t="s">
        <v>290</v>
      </c>
      <c r="B61" s="307" t="s">
        <v>291</v>
      </c>
      <c r="C61" s="308"/>
      <c r="D61" s="113">
        <v>2.4608366844727207</v>
      </c>
      <c r="E61" s="115">
        <v>410</v>
      </c>
      <c r="F61" s="114">
        <v>424</v>
      </c>
      <c r="G61" s="114">
        <v>434</v>
      </c>
      <c r="H61" s="114">
        <v>424</v>
      </c>
      <c r="I61" s="140">
        <v>431</v>
      </c>
      <c r="J61" s="115">
        <v>-21</v>
      </c>
      <c r="K61" s="116">
        <v>-4.872389791183295</v>
      </c>
    </row>
    <row r="62" spans="1:11" ht="14.1" customHeight="1" x14ac:dyDescent="0.2">
      <c r="A62" s="306" t="s">
        <v>292</v>
      </c>
      <c r="B62" s="307" t="s">
        <v>293</v>
      </c>
      <c r="C62" s="308"/>
      <c r="D62" s="113">
        <v>2.4128203589220334</v>
      </c>
      <c r="E62" s="115">
        <v>402</v>
      </c>
      <c r="F62" s="114">
        <v>416</v>
      </c>
      <c r="G62" s="114">
        <v>404</v>
      </c>
      <c r="H62" s="114">
        <v>403</v>
      </c>
      <c r="I62" s="140">
        <v>418</v>
      </c>
      <c r="J62" s="115">
        <v>-16</v>
      </c>
      <c r="K62" s="116">
        <v>-3.8277511961722488</v>
      </c>
    </row>
    <row r="63" spans="1:11" ht="14.1" customHeight="1" x14ac:dyDescent="0.2">
      <c r="A63" s="306"/>
      <c r="B63" s="307" t="s">
        <v>294</v>
      </c>
      <c r="C63" s="308"/>
      <c r="D63" s="113">
        <v>2.2867775043514795</v>
      </c>
      <c r="E63" s="115">
        <v>381</v>
      </c>
      <c r="F63" s="114">
        <v>397</v>
      </c>
      <c r="G63" s="114">
        <v>384</v>
      </c>
      <c r="H63" s="114">
        <v>382</v>
      </c>
      <c r="I63" s="140">
        <v>397</v>
      </c>
      <c r="J63" s="115">
        <v>-16</v>
      </c>
      <c r="K63" s="116">
        <v>-4.0302267002518892</v>
      </c>
    </row>
    <row r="64" spans="1:11" ht="14.1" customHeight="1" x14ac:dyDescent="0.2">
      <c r="A64" s="306" t="s">
        <v>295</v>
      </c>
      <c r="B64" s="307" t="s">
        <v>296</v>
      </c>
      <c r="C64" s="308"/>
      <c r="D64" s="113">
        <v>0.49216733689454417</v>
      </c>
      <c r="E64" s="115">
        <v>82</v>
      </c>
      <c r="F64" s="114">
        <v>82</v>
      </c>
      <c r="G64" s="114">
        <v>81</v>
      </c>
      <c r="H64" s="114">
        <v>81</v>
      </c>
      <c r="I64" s="140">
        <v>77</v>
      </c>
      <c r="J64" s="115">
        <v>5</v>
      </c>
      <c r="K64" s="116">
        <v>6.4935064935064934</v>
      </c>
    </row>
    <row r="65" spans="1:11" ht="14.1" customHeight="1" x14ac:dyDescent="0.2">
      <c r="A65" s="306" t="s">
        <v>297</v>
      </c>
      <c r="B65" s="307" t="s">
        <v>298</v>
      </c>
      <c r="C65" s="308"/>
      <c r="D65" s="113">
        <v>0.8042734529740112</v>
      </c>
      <c r="E65" s="115">
        <v>134</v>
      </c>
      <c r="F65" s="114">
        <v>135</v>
      </c>
      <c r="G65" s="114">
        <v>132</v>
      </c>
      <c r="H65" s="114">
        <v>125</v>
      </c>
      <c r="I65" s="140">
        <v>128</v>
      </c>
      <c r="J65" s="115">
        <v>6</v>
      </c>
      <c r="K65" s="116">
        <v>4.6875</v>
      </c>
    </row>
    <row r="66" spans="1:11" ht="14.1" customHeight="1" x14ac:dyDescent="0.2">
      <c r="A66" s="306">
        <v>82</v>
      </c>
      <c r="B66" s="307" t="s">
        <v>299</v>
      </c>
      <c r="C66" s="308"/>
      <c r="D66" s="113">
        <v>3.6012244163015423</v>
      </c>
      <c r="E66" s="115">
        <v>600</v>
      </c>
      <c r="F66" s="114">
        <v>1121</v>
      </c>
      <c r="G66" s="114">
        <v>1138</v>
      </c>
      <c r="H66" s="114">
        <v>1058</v>
      </c>
      <c r="I66" s="140">
        <v>1056</v>
      </c>
      <c r="J66" s="115">
        <v>-456</v>
      </c>
      <c r="K66" s="116">
        <v>-43.18181818181818</v>
      </c>
    </row>
    <row r="67" spans="1:11" ht="14.1" customHeight="1" x14ac:dyDescent="0.2">
      <c r="A67" s="306" t="s">
        <v>300</v>
      </c>
      <c r="B67" s="307" t="s">
        <v>301</v>
      </c>
      <c r="C67" s="308"/>
      <c r="D67" s="113">
        <v>2.0406938359042073</v>
      </c>
      <c r="E67" s="115">
        <v>340</v>
      </c>
      <c r="F67" s="114">
        <v>318</v>
      </c>
      <c r="G67" s="114">
        <v>312</v>
      </c>
      <c r="H67" s="114">
        <v>319</v>
      </c>
      <c r="I67" s="140">
        <v>316</v>
      </c>
      <c r="J67" s="115">
        <v>24</v>
      </c>
      <c r="K67" s="116">
        <v>7.5949367088607591</v>
      </c>
    </row>
    <row r="68" spans="1:11" ht="14.1" customHeight="1" x14ac:dyDescent="0.2">
      <c r="A68" s="306" t="s">
        <v>302</v>
      </c>
      <c r="B68" s="307" t="s">
        <v>303</v>
      </c>
      <c r="C68" s="308"/>
      <c r="D68" s="113">
        <v>0.78626733089250345</v>
      </c>
      <c r="E68" s="115">
        <v>131</v>
      </c>
      <c r="F68" s="114">
        <v>127</v>
      </c>
      <c r="G68" s="114">
        <v>129</v>
      </c>
      <c r="H68" s="114">
        <v>127</v>
      </c>
      <c r="I68" s="140">
        <v>123</v>
      </c>
      <c r="J68" s="115">
        <v>8</v>
      </c>
      <c r="K68" s="116">
        <v>6.5040650406504064</v>
      </c>
    </row>
    <row r="69" spans="1:11" ht="14.1" customHeight="1" x14ac:dyDescent="0.2">
      <c r="A69" s="306">
        <v>83</v>
      </c>
      <c r="B69" s="307" t="s">
        <v>304</v>
      </c>
      <c r="C69" s="308"/>
      <c r="D69" s="113">
        <v>6.2361202808955047</v>
      </c>
      <c r="E69" s="115">
        <v>1039</v>
      </c>
      <c r="F69" s="114">
        <v>1024</v>
      </c>
      <c r="G69" s="114">
        <v>991</v>
      </c>
      <c r="H69" s="114">
        <v>989</v>
      </c>
      <c r="I69" s="140">
        <v>990</v>
      </c>
      <c r="J69" s="115">
        <v>49</v>
      </c>
      <c r="K69" s="116">
        <v>4.9494949494949498</v>
      </c>
    </row>
    <row r="70" spans="1:11" ht="14.1" customHeight="1" x14ac:dyDescent="0.2">
      <c r="A70" s="306" t="s">
        <v>305</v>
      </c>
      <c r="B70" s="307" t="s">
        <v>306</v>
      </c>
      <c r="C70" s="308"/>
      <c r="D70" s="113">
        <v>4.957685613108457</v>
      </c>
      <c r="E70" s="115">
        <v>826</v>
      </c>
      <c r="F70" s="114">
        <v>822</v>
      </c>
      <c r="G70" s="114">
        <v>799</v>
      </c>
      <c r="H70" s="114">
        <v>793</v>
      </c>
      <c r="I70" s="140">
        <v>790</v>
      </c>
      <c r="J70" s="115">
        <v>36</v>
      </c>
      <c r="K70" s="116">
        <v>4.556962025316456</v>
      </c>
    </row>
    <row r="71" spans="1:11" ht="14.1" customHeight="1" x14ac:dyDescent="0.2">
      <c r="A71" s="306"/>
      <c r="B71" s="307" t="s">
        <v>307</v>
      </c>
      <c r="C71" s="308"/>
      <c r="D71" s="113">
        <v>2.5688734169617669</v>
      </c>
      <c r="E71" s="115">
        <v>428</v>
      </c>
      <c r="F71" s="114">
        <v>427</v>
      </c>
      <c r="G71" s="114">
        <v>414</v>
      </c>
      <c r="H71" s="114">
        <v>413</v>
      </c>
      <c r="I71" s="140">
        <v>421</v>
      </c>
      <c r="J71" s="115">
        <v>7</v>
      </c>
      <c r="K71" s="116">
        <v>1.66270783847981</v>
      </c>
    </row>
    <row r="72" spans="1:11" ht="14.1" customHeight="1" x14ac:dyDescent="0.2">
      <c r="A72" s="306">
        <v>84</v>
      </c>
      <c r="B72" s="307" t="s">
        <v>308</v>
      </c>
      <c r="C72" s="308"/>
      <c r="D72" s="113">
        <v>0.99633875517676007</v>
      </c>
      <c r="E72" s="115">
        <v>166</v>
      </c>
      <c r="F72" s="114">
        <v>167</v>
      </c>
      <c r="G72" s="114">
        <v>168</v>
      </c>
      <c r="H72" s="114">
        <v>183</v>
      </c>
      <c r="I72" s="140">
        <v>182</v>
      </c>
      <c r="J72" s="115">
        <v>-16</v>
      </c>
      <c r="K72" s="116">
        <v>-8.791208791208792</v>
      </c>
    </row>
    <row r="73" spans="1:11" ht="14.1" customHeight="1" x14ac:dyDescent="0.2">
      <c r="A73" s="306" t="s">
        <v>309</v>
      </c>
      <c r="B73" s="307" t="s">
        <v>310</v>
      </c>
      <c r="C73" s="308"/>
      <c r="D73" s="113">
        <v>0.4021367264870056</v>
      </c>
      <c r="E73" s="115">
        <v>67</v>
      </c>
      <c r="F73" s="114">
        <v>67</v>
      </c>
      <c r="G73" s="114">
        <v>65</v>
      </c>
      <c r="H73" s="114">
        <v>74</v>
      </c>
      <c r="I73" s="140">
        <v>74</v>
      </c>
      <c r="J73" s="115">
        <v>-7</v>
      </c>
      <c r="K73" s="116">
        <v>-9.4594594594594597</v>
      </c>
    </row>
    <row r="74" spans="1:11" ht="14.1" customHeight="1" x14ac:dyDescent="0.2">
      <c r="A74" s="306" t="s">
        <v>311</v>
      </c>
      <c r="B74" s="307" t="s">
        <v>312</v>
      </c>
      <c r="C74" s="308"/>
      <c r="D74" s="113">
        <v>0.16805713942740533</v>
      </c>
      <c r="E74" s="115">
        <v>28</v>
      </c>
      <c r="F74" s="114">
        <v>28</v>
      </c>
      <c r="G74" s="114">
        <v>29</v>
      </c>
      <c r="H74" s="114">
        <v>34</v>
      </c>
      <c r="I74" s="140">
        <v>34</v>
      </c>
      <c r="J74" s="115">
        <v>-6</v>
      </c>
      <c r="K74" s="116">
        <v>-17.647058823529413</v>
      </c>
    </row>
    <row r="75" spans="1:11" ht="14.1" customHeight="1" x14ac:dyDescent="0.2">
      <c r="A75" s="306" t="s">
        <v>313</v>
      </c>
      <c r="B75" s="307" t="s">
        <v>314</v>
      </c>
      <c r="C75" s="308"/>
      <c r="D75" s="113">
        <v>1.8006122081507713E-2</v>
      </c>
      <c r="E75" s="115">
        <v>3</v>
      </c>
      <c r="F75" s="114">
        <v>3</v>
      </c>
      <c r="G75" s="114">
        <v>4</v>
      </c>
      <c r="H75" s="114">
        <v>4</v>
      </c>
      <c r="I75" s="140">
        <v>4</v>
      </c>
      <c r="J75" s="115">
        <v>-1</v>
      </c>
      <c r="K75" s="116">
        <v>-25</v>
      </c>
    </row>
    <row r="76" spans="1:11" ht="14.1" customHeight="1" x14ac:dyDescent="0.2">
      <c r="A76" s="306">
        <v>91</v>
      </c>
      <c r="B76" s="307" t="s">
        <v>315</v>
      </c>
      <c r="C76" s="308"/>
      <c r="D76" s="113">
        <v>0.21007142428425665</v>
      </c>
      <c r="E76" s="115">
        <v>35</v>
      </c>
      <c r="F76" s="114">
        <v>35</v>
      </c>
      <c r="G76" s="114">
        <v>35</v>
      </c>
      <c r="H76" s="114">
        <v>37</v>
      </c>
      <c r="I76" s="140">
        <v>42</v>
      </c>
      <c r="J76" s="115">
        <v>-7</v>
      </c>
      <c r="K76" s="116">
        <v>-16.666666666666668</v>
      </c>
    </row>
    <row r="77" spans="1:11" ht="14.1" customHeight="1" x14ac:dyDescent="0.2">
      <c r="A77" s="306">
        <v>92</v>
      </c>
      <c r="B77" s="307" t="s">
        <v>316</v>
      </c>
      <c r="C77" s="308"/>
      <c r="D77" s="113">
        <v>1.1703979352980014</v>
      </c>
      <c r="E77" s="115">
        <v>195</v>
      </c>
      <c r="F77" s="114">
        <v>197</v>
      </c>
      <c r="G77" s="114">
        <v>197</v>
      </c>
      <c r="H77" s="114">
        <v>196</v>
      </c>
      <c r="I77" s="140">
        <v>187</v>
      </c>
      <c r="J77" s="115">
        <v>8</v>
      </c>
      <c r="K77" s="116">
        <v>4.2780748663101607</v>
      </c>
    </row>
    <row r="78" spans="1:11" ht="14.1" customHeight="1" x14ac:dyDescent="0.2">
      <c r="A78" s="306">
        <v>93</v>
      </c>
      <c r="B78" s="307" t="s">
        <v>317</v>
      </c>
      <c r="C78" s="308"/>
      <c r="D78" s="113">
        <v>0.42614488926234922</v>
      </c>
      <c r="E78" s="115">
        <v>71</v>
      </c>
      <c r="F78" s="114">
        <v>71</v>
      </c>
      <c r="G78" s="114">
        <v>73</v>
      </c>
      <c r="H78" s="114">
        <v>69</v>
      </c>
      <c r="I78" s="140">
        <v>70</v>
      </c>
      <c r="J78" s="115">
        <v>1</v>
      </c>
      <c r="K78" s="116">
        <v>1.4285714285714286</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1.2904387491747193</v>
      </c>
      <c r="E81" s="143">
        <v>215</v>
      </c>
      <c r="F81" s="144">
        <v>217</v>
      </c>
      <c r="G81" s="144">
        <v>219</v>
      </c>
      <c r="H81" s="144">
        <v>216</v>
      </c>
      <c r="I81" s="145">
        <v>219</v>
      </c>
      <c r="J81" s="143">
        <v>-4</v>
      </c>
      <c r="K81" s="146">
        <v>-1.8264840182648401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3931</v>
      </c>
      <c r="E12" s="114">
        <v>3954</v>
      </c>
      <c r="F12" s="114">
        <v>3876</v>
      </c>
      <c r="G12" s="114">
        <v>3959</v>
      </c>
      <c r="H12" s="140">
        <v>3877</v>
      </c>
      <c r="I12" s="115">
        <v>54</v>
      </c>
      <c r="J12" s="116">
        <v>1.3928295073510446</v>
      </c>
      <c r="K12"/>
      <c r="L12"/>
      <c r="M12"/>
      <c r="N12"/>
      <c r="O12"/>
      <c r="P12"/>
    </row>
    <row r="13" spans="1:16" s="110" customFormat="1" ht="14.45" customHeight="1" x14ac:dyDescent="0.2">
      <c r="A13" s="120" t="s">
        <v>105</v>
      </c>
      <c r="B13" s="119" t="s">
        <v>106</v>
      </c>
      <c r="C13" s="113">
        <v>40.295090307809716</v>
      </c>
      <c r="D13" s="115">
        <v>1584</v>
      </c>
      <c r="E13" s="114">
        <v>1566</v>
      </c>
      <c r="F13" s="114">
        <v>1567</v>
      </c>
      <c r="G13" s="114">
        <v>1573</v>
      </c>
      <c r="H13" s="140">
        <v>1556</v>
      </c>
      <c r="I13" s="115">
        <v>28</v>
      </c>
      <c r="J13" s="116">
        <v>1.7994858611825193</v>
      </c>
      <c r="K13"/>
      <c r="L13"/>
      <c r="M13"/>
      <c r="N13"/>
      <c r="O13"/>
      <c r="P13"/>
    </row>
    <row r="14" spans="1:16" s="110" customFormat="1" ht="14.45" customHeight="1" x14ac:dyDescent="0.2">
      <c r="A14" s="120"/>
      <c r="B14" s="119" t="s">
        <v>107</v>
      </c>
      <c r="C14" s="113">
        <v>59.704909692190284</v>
      </c>
      <c r="D14" s="115">
        <v>2347</v>
      </c>
      <c r="E14" s="114">
        <v>2388</v>
      </c>
      <c r="F14" s="114">
        <v>2309</v>
      </c>
      <c r="G14" s="114">
        <v>2386</v>
      </c>
      <c r="H14" s="140">
        <v>2321</v>
      </c>
      <c r="I14" s="115">
        <v>26</v>
      </c>
      <c r="J14" s="116">
        <v>1.1202068074105989</v>
      </c>
      <c r="K14"/>
      <c r="L14"/>
      <c r="M14"/>
      <c r="N14"/>
      <c r="O14"/>
      <c r="P14"/>
    </row>
    <row r="15" spans="1:16" s="110" customFormat="1" ht="14.45" customHeight="1" x14ac:dyDescent="0.2">
      <c r="A15" s="118" t="s">
        <v>105</v>
      </c>
      <c r="B15" s="121" t="s">
        <v>108</v>
      </c>
      <c r="C15" s="113">
        <v>15.161536504706181</v>
      </c>
      <c r="D15" s="115">
        <v>596</v>
      </c>
      <c r="E15" s="114">
        <v>602</v>
      </c>
      <c r="F15" s="114">
        <v>585</v>
      </c>
      <c r="G15" s="114">
        <v>607</v>
      </c>
      <c r="H15" s="140">
        <v>580</v>
      </c>
      <c r="I15" s="115">
        <v>16</v>
      </c>
      <c r="J15" s="116">
        <v>2.7586206896551726</v>
      </c>
      <c r="K15"/>
      <c r="L15"/>
      <c r="M15"/>
      <c r="N15"/>
      <c r="O15"/>
      <c r="P15"/>
    </row>
    <row r="16" spans="1:16" s="110" customFormat="1" ht="14.45" customHeight="1" x14ac:dyDescent="0.2">
      <c r="A16" s="118"/>
      <c r="B16" s="121" t="s">
        <v>109</v>
      </c>
      <c r="C16" s="113">
        <v>54.108369371661155</v>
      </c>
      <c r="D16" s="115">
        <v>2127</v>
      </c>
      <c r="E16" s="114">
        <v>2143</v>
      </c>
      <c r="F16" s="114">
        <v>2086</v>
      </c>
      <c r="G16" s="114">
        <v>2123</v>
      </c>
      <c r="H16" s="140">
        <v>2087</v>
      </c>
      <c r="I16" s="115">
        <v>40</v>
      </c>
      <c r="J16" s="116">
        <v>1.9166267369429804</v>
      </c>
      <c r="K16"/>
      <c r="L16"/>
      <c r="M16"/>
      <c r="N16"/>
      <c r="O16"/>
      <c r="P16"/>
    </row>
    <row r="17" spans="1:16" s="110" customFormat="1" ht="14.45" customHeight="1" x14ac:dyDescent="0.2">
      <c r="A17" s="118"/>
      <c r="B17" s="121" t="s">
        <v>110</v>
      </c>
      <c r="C17" s="113">
        <v>17.094886797252606</v>
      </c>
      <c r="D17" s="115">
        <v>672</v>
      </c>
      <c r="E17" s="114">
        <v>683</v>
      </c>
      <c r="F17" s="114">
        <v>678</v>
      </c>
      <c r="G17" s="114">
        <v>701</v>
      </c>
      <c r="H17" s="140">
        <v>699</v>
      </c>
      <c r="I17" s="115">
        <v>-27</v>
      </c>
      <c r="J17" s="116">
        <v>-3.8626609442060085</v>
      </c>
      <c r="K17"/>
      <c r="L17"/>
      <c r="M17"/>
      <c r="N17"/>
      <c r="O17"/>
      <c r="P17"/>
    </row>
    <row r="18" spans="1:16" s="110" customFormat="1" ht="14.45" customHeight="1" x14ac:dyDescent="0.2">
      <c r="A18" s="120"/>
      <c r="B18" s="121" t="s">
        <v>111</v>
      </c>
      <c r="C18" s="113">
        <v>13.635207326380057</v>
      </c>
      <c r="D18" s="115">
        <v>536</v>
      </c>
      <c r="E18" s="114">
        <v>526</v>
      </c>
      <c r="F18" s="114">
        <v>527</v>
      </c>
      <c r="G18" s="114">
        <v>528</v>
      </c>
      <c r="H18" s="140">
        <v>511</v>
      </c>
      <c r="I18" s="115">
        <v>25</v>
      </c>
      <c r="J18" s="116">
        <v>4.8923679060665366</v>
      </c>
      <c r="K18"/>
      <c r="L18"/>
      <c r="M18"/>
      <c r="N18"/>
      <c r="O18"/>
      <c r="P18"/>
    </row>
    <row r="19" spans="1:16" s="110" customFormat="1" ht="14.45" customHeight="1" x14ac:dyDescent="0.2">
      <c r="A19" s="120"/>
      <c r="B19" s="121" t="s">
        <v>112</v>
      </c>
      <c r="C19" s="113">
        <v>1.5517679979648944</v>
      </c>
      <c r="D19" s="115">
        <v>61</v>
      </c>
      <c r="E19" s="114">
        <v>57</v>
      </c>
      <c r="F19" s="114">
        <v>50</v>
      </c>
      <c r="G19" s="114">
        <v>41</v>
      </c>
      <c r="H19" s="140">
        <v>36</v>
      </c>
      <c r="I19" s="115">
        <v>25</v>
      </c>
      <c r="J19" s="116">
        <v>69.444444444444443</v>
      </c>
      <c r="K19"/>
      <c r="L19"/>
      <c r="M19"/>
      <c r="N19"/>
      <c r="O19"/>
      <c r="P19"/>
    </row>
    <row r="20" spans="1:16" s="110" customFormat="1" ht="14.45" customHeight="1" x14ac:dyDescent="0.2">
      <c r="A20" s="120" t="s">
        <v>113</v>
      </c>
      <c r="B20" s="119" t="s">
        <v>116</v>
      </c>
      <c r="C20" s="113">
        <v>84.914779954210118</v>
      </c>
      <c r="D20" s="115">
        <v>3338</v>
      </c>
      <c r="E20" s="114">
        <v>3387</v>
      </c>
      <c r="F20" s="114">
        <v>3338</v>
      </c>
      <c r="G20" s="114">
        <v>3437</v>
      </c>
      <c r="H20" s="140">
        <v>3353</v>
      </c>
      <c r="I20" s="115">
        <v>-15</v>
      </c>
      <c r="J20" s="116">
        <v>-0.44736057262153295</v>
      </c>
      <c r="K20"/>
      <c r="L20"/>
      <c r="M20"/>
      <c r="N20"/>
      <c r="O20"/>
      <c r="P20"/>
    </row>
    <row r="21" spans="1:16" s="110" customFormat="1" ht="14.45" customHeight="1" x14ac:dyDescent="0.2">
      <c r="A21" s="123"/>
      <c r="B21" s="124" t="s">
        <v>117</v>
      </c>
      <c r="C21" s="125">
        <v>14.805393029763419</v>
      </c>
      <c r="D21" s="143">
        <v>582</v>
      </c>
      <c r="E21" s="144">
        <v>558</v>
      </c>
      <c r="F21" s="144">
        <v>529</v>
      </c>
      <c r="G21" s="144">
        <v>512</v>
      </c>
      <c r="H21" s="145">
        <v>512</v>
      </c>
      <c r="I21" s="143">
        <v>70</v>
      </c>
      <c r="J21" s="146">
        <v>13.671875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3704</v>
      </c>
      <c r="E56" s="114">
        <v>3786</v>
      </c>
      <c r="F56" s="114">
        <v>3776</v>
      </c>
      <c r="G56" s="114">
        <v>3838</v>
      </c>
      <c r="H56" s="140">
        <v>3785</v>
      </c>
      <c r="I56" s="115">
        <v>-81</v>
      </c>
      <c r="J56" s="116">
        <v>-2.14002642007926</v>
      </c>
      <c r="K56"/>
      <c r="L56"/>
      <c r="M56"/>
      <c r="N56"/>
      <c r="O56"/>
      <c r="P56"/>
    </row>
    <row r="57" spans="1:16" s="110" customFormat="1" ht="14.45" customHeight="1" x14ac:dyDescent="0.2">
      <c r="A57" s="120" t="s">
        <v>105</v>
      </c>
      <c r="B57" s="119" t="s">
        <v>106</v>
      </c>
      <c r="C57" s="113">
        <v>40.496760259179268</v>
      </c>
      <c r="D57" s="115">
        <v>1500</v>
      </c>
      <c r="E57" s="114">
        <v>1527</v>
      </c>
      <c r="F57" s="114">
        <v>1539</v>
      </c>
      <c r="G57" s="114">
        <v>1555</v>
      </c>
      <c r="H57" s="140">
        <v>1555</v>
      </c>
      <c r="I57" s="115">
        <v>-55</v>
      </c>
      <c r="J57" s="116">
        <v>-3.536977491961415</v>
      </c>
    </row>
    <row r="58" spans="1:16" s="110" customFormat="1" ht="14.45" customHeight="1" x14ac:dyDescent="0.2">
      <c r="A58" s="120"/>
      <c r="B58" s="119" t="s">
        <v>107</v>
      </c>
      <c r="C58" s="113">
        <v>59.503239740820732</v>
      </c>
      <c r="D58" s="115">
        <v>2204</v>
      </c>
      <c r="E58" s="114">
        <v>2259</v>
      </c>
      <c r="F58" s="114">
        <v>2237</v>
      </c>
      <c r="G58" s="114">
        <v>2283</v>
      </c>
      <c r="H58" s="140">
        <v>2230</v>
      </c>
      <c r="I58" s="115">
        <v>-26</v>
      </c>
      <c r="J58" s="116">
        <v>-1.1659192825112108</v>
      </c>
    </row>
    <row r="59" spans="1:16" s="110" customFormat="1" ht="14.45" customHeight="1" x14ac:dyDescent="0.2">
      <c r="A59" s="118" t="s">
        <v>105</v>
      </c>
      <c r="B59" s="121" t="s">
        <v>108</v>
      </c>
      <c r="C59" s="113">
        <v>15.68574514038877</v>
      </c>
      <c r="D59" s="115">
        <v>581</v>
      </c>
      <c r="E59" s="114">
        <v>585</v>
      </c>
      <c r="F59" s="114">
        <v>602</v>
      </c>
      <c r="G59" s="114">
        <v>632</v>
      </c>
      <c r="H59" s="140">
        <v>623</v>
      </c>
      <c r="I59" s="115">
        <v>-42</v>
      </c>
      <c r="J59" s="116">
        <v>-6.7415730337078648</v>
      </c>
    </row>
    <row r="60" spans="1:16" s="110" customFormat="1" ht="14.45" customHeight="1" x14ac:dyDescent="0.2">
      <c r="A60" s="118"/>
      <c r="B60" s="121" t="s">
        <v>109</v>
      </c>
      <c r="C60" s="113">
        <v>52.834773218142551</v>
      </c>
      <c r="D60" s="115">
        <v>1957</v>
      </c>
      <c r="E60" s="114">
        <v>2029</v>
      </c>
      <c r="F60" s="114">
        <v>2002</v>
      </c>
      <c r="G60" s="114">
        <v>2036</v>
      </c>
      <c r="H60" s="140">
        <v>2010</v>
      </c>
      <c r="I60" s="115">
        <v>-53</v>
      </c>
      <c r="J60" s="116">
        <v>-2.6368159203980102</v>
      </c>
    </row>
    <row r="61" spans="1:16" s="110" customFormat="1" ht="14.45" customHeight="1" x14ac:dyDescent="0.2">
      <c r="A61" s="118"/>
      <c r="B61" s="121" t="s">
        <v>110</v>
      </c>
      <c r="C61" s="113">
        <v>17.440604751619869</v>
      </c>
      <c r="D61" s="115">
        <v>646</v>
      </c>
      <c r="E61" s="114">
        <v>649</v>
      </c>
      <c r="F61" s="114">
        <v>642</v>
      </c>
      <c r="G61" s="114">
        <v>630</v>
      </c>
      <c r="H61" s="140">
        <v>614</v>
      </c>
      <c r="I61" s="115">
        <v>32</v>
      </c>
      <c r="J61" s="116">
        <v>5.2117263843648205</v>
      </c>
    </row>
    <row r="62" spans="1:16" s="110" customFormat="1" ht="14.45" customHeight="1" x14ac:dyDescent="0.2">
      <c r="A62" s="120"/>
      <c r="B62" s="121" t="s">
        <v>111</v>
      </c>
      <c r="C62" s="113">
        <v>14.038876889848812</v>
      </c>
      <c r="D62" s="115">
        <v>520</v>
      </c>
      <c r="E62" s="114">
        <v>523</v>
      </c>
      <c r="F62" s="114">
        <v>530</v>
      </c>
      <c r="G62" s="114">
        <v>540</v>
      </c>
      <c r="H62" s="140">
        <v>538</v>
      </c>
      <c r="I62" s="115">
        <v>-18</v>
      </c>
      <c r="J62" s="116">
        <v>-3.3457249070631971</v>
      </c>
    </row>
    <row r="63" spans="1:16" s="110" customFormat="1" ht="14.45" customHeight="1" x14ac:dyDescent="0.2">
      <c r="A63" s="120"/>
      <c r="B63" s="121" t="s">
        <v>112</v>
      </c>
      <c r="C63" s="113">
        <v>1.1339092872570193</v>
      </c>
      <c r="D63" s="115">
        <v>42</v>
      </c>
      <c r="E63" s="114">
        <v>42</v>
      </c>
      <c r="F63" s="114">
        <v>36</v>
      </c>
      <c r="G63" s="114">
        <v>33</v>
      </c>
      <c r="H63" s="140">
        <v>39</v>
      </c>
      <c r="I63" s="115">
        <v>3</v>
      </c>
      <c r="J63" s="116">
        <v>7.6923076923076925</v>
      </c>
    </row>
    <row r="64" spans="1:16" s="110" customFormat="1" ht="14.45" customHeight="1" x14ac:dyDescent="0.2">
      <c r="A64" s="120" t="s">
        <v>113</v>
      </c>
      <c r="B64" s="119" t="s">
        <v>116</v>
      </c>
      <c r="C64" s="113">
        <v>83.099352051835851</v>
      </c>
      <c r="D64" s="115">
        <v>3078</v>
      </c>
      <c r="E64" s="114">
        <v>3167</v>
      </c>
      <c r="F64" s="114">
        <v>3201</v>
      </c>
      <c r="G64" s="114">
        <v>3244</v>
      </c>
      <c r="H64" s="140">
        <v>3201</v>
      </c>
      <c r="I64" s="115">
        <v>-123</v>
      </c>
      <c r="J64" s="116">
        <v>-3.8425492033739457</v>
      </c>
    </row>
    <row r="65" spans="1:10" s="110" customFormat="1" ht="14.45" customHeight="1" x14ac:dyDescent="0.2">
      <c r="A65" s="123"/>
      <c r="B65" s="124" t="s">
        <v>117</v>
      </c>
      <c r="C65" s="125">
        <v>16.684665226781856</v>
      </c>
      <c r="D65" s="143">
        <v>618</v>
      </c>
      <c r="E65" s="144">
        <v>612</v>
      </c>
      <c r="F65" s="144">
        <v>567</v>
      </c>
      <c r="G65" s="144">
        <v>586</v>
      </c>
      <c r="H65" s="145">
        <v>573</v>
      </c>
      <c r="I65" s="143">
        <v>45</v>
      </c>
      <c r="J65" s="146">
        <v>7.8534031413612562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3931</v>
      </c>
      <c r="G11" s="114">
        <v>3954</v>
      </c>
      <c r="H11" s="114">
        <v>3876</v>
      </c>
      <c r="I11" s="114">
        <v>3959</v>
      </c>
      <c r="J11" s="140">
        <v>3877</v>
      </c>
      <c r="K11" s="114">
        <v>54</v>
      </c>
      <c r="L11" s="116">
        <v>1.3928295073510446</v>
      </c>
    </row>
    <row r="12" spans="1:17" s="110" customFormat="1" ht="24" customHeight="1" x14ac:dyDescent="0.2">
      <c r="A12" s="604" t="s">
        <v>185</v>
      </c>
      <c r="B12" s="605"/>
      <c r="C12" s="605"/>
      <c r="D12" s="606"/>
      <c r="E12" s="113">
        <v>40.295090307809716</v>
      </c>
      <c r="F12" s="115">
        <v>1584</v>
      </c>
      <c r="G12" s="114">
        <v>1566</v>
      </c>
      <c r="H12" s="114">
        <v>1567</v>
      </c>
      <c r="I12" s="114">
        <v>1573</v>
      </c>
      <c r="J12" s="140">
        <v>1556</v>
      </c>
      <c r="K12" s="114">
        <v>28</v>
      </c>
      <c r="L12" s="116">
        <v>1.7994858611825193</v>
      </c>
    </row>
    <row r="13" spans="1:17" s="110" customFormat="1" ht="15" customHeight="1" x14ac:dyDescent="0.2">
      <c r="A13" s="120"/>
      <c r="B13" s="612" t="s">
        <v>107</v>
      </c>
      <c r="C13" s="612"/>
      <c r="E13" s="113">
        <v>59.704909692190284</v>
      </c>
      <c r="F13" s="115">
        <v>2347</v>
      </c>
      <c r="G13" s="114">
        <v>2388</v>
      </c>
      <c r="H13" s="114">
        <v>2309</v>
      </c>
      <c r="I13" s="114">
        <v>2386</v>
      </c>
      <c r="J13" s="140">
        <v>2321</v>
      </c>
      <c r="K13" s="114">
        <v>26</v>
      </c>
      <c r="L13" s="116">
        <v>1.1202068074105989</v>
      </c>
    </row>
    <row r="14" spans="1:17" s="110" customFormat="1" ht="22.5" customHeight="1" x14ac:dyDescent="0.2">
      <c r="A14" s="604" t="s">
        <v>186</v>
      </c>
      <c r="B14" s="605"/>
      <c r="C14" s="605"/>
      <c r="D14" s="606"/>
      <c r="E14" s="113">
        <v>15.161536504706181</v>
      </c>
      <c r="F14" s="115">
        <v>596</v>
      </c>
      <c r="G14" s="114">
        <v>602</v>
      </c>
      <c r="H14" s="114">
        <v>585</v>
      </c>
      <c r="I14" s="114">
        <v>607</v>
      </c>
      <c r="J14" s="140">
        <v>580</v>
      </c>
      <c r="K14" s="114">
        <v>16</v>
      </c>
      <c r="L14" s="116">
        <v>2.7586206896551726</v>
      </c>
    </row>
    <row r="15" spans="1:17" s="110" customFormat="1" ht="15" customHeight="1" x14ac:dyDescent="0.2">
      <c r="A15" s="120"/>
      <c r="B15" s="119"/>
      <c r="C15" s="258" t="s">
        <v>106</v>
      </c>
      <c r="E15" s="113">
        <v>46.644295302013425</v>
      </c>
      <c r="F15" s="115">
        <v>278</v>
      </c>
      <c r="G15" s="114">
        <v>278</v>
      </c>
      <c r="H15" s="114">
        <v>276</v>
      </c>
      <c r="I15" s="114">
        <v>300</v>
      </c>
      <c r="J15" s="140">
        <v>288</v>
      </c>
      <c r="K15" s="114">
        <v>-10</v>
      </c>
      <c r="L15" s="116">
        <v>-3.4722222222222223</v>
      </c>
    </row>
    <row r="16" spans="1:17" s="110" customFormat="1" ht="15" customHeight="1" x14ac:dyDescent="0.2">
      <c r="A16" s="120"/>
      <c r="B16" s="119"/>
      <c r="C16" s="258" t="s">
        <v>107</v>
      </c>
      <c r="E16" s="113">
        <v>53.355704697986575</v>
      </c>
      <c r="F16" s="115">
        <v>318</v>
      </c>
      <c r="G16" s="114">
        <v>324</v>
      </c>
      <c r="H16" s="114">
        <v>309</v>
      </c>
      <c r="I16" s="114">
        <v>307</v>
      </c>
      <c r="J16" s="140">
        <v>292</v>
      </c>
      <c r="K16" s="114">
        <v>26</v>
      </c>
      <c r="L16" s="116">
        <v>8.9041095890410951</v>
      </c>
    </row>
    <row r="17" spans="1:12" s="110" customFormat="1" ht="15" customHeight="1" x14ac:dyDescent="0.2">
      <c r="A17" s="120"/>
      <c r="B17" s="121" t="s">
        <v>109</v>
      </c>
      <c r="C17" s="258"/>
      <c r="E17" s="113">
        <v>54.108369371661155</v>
      </c>
      <c r="F17" s="115">
        <v>2127</v>
      </c>
      <c r="G17" s="114">
        <v>2143</v>
      </c>
      <c r="H17" s="114">
        <v>2086</v>
      </c>
      <c r="I17" s="114">
        <v>2123</v>
      </c>
      <c r="J17" s="140">
        <v>2087</v>
      </c>
      <c r="K17" s="114">
        <v>40</v>
      </c>
      <c r="L17" s="116">
        <v>1.9166267369429804</v>
      </c>
    </row>
    <row r="18" spans="1:12" s="110" customFormat="1" ht="15" customHeight="1" x14ac:dyDescent="0.2">
      <c r="A18" s="120"/>
      <c r="B18" s="119"/>
      <c r="C18" s="258" t="s">
        <v>106</v>
      </c>
      <c r="E18" s="113">
        <v>38.598965679360603</v>
      </c>
      <c r="F18" s="115">
        <v>821</v>
      </c>
      <c r="G18" s="114">
        <v>810</v>
      </c>
      <c r="H18" s="114">
        <v>807</v>
      </c>
      <c r="I18" s="114">
        <v>778</v>
      </c>
      <c r="J18" s="140">
        <v>772</v>
      </c>
      <c r="K18" s="114">
        <v>49</v>
      </c>
      <c r="L18" s="116">
        <v>6.3471502590673579</v>
      </c>
    </row>
    <row r="19" spans="1:12" s="110" customFormat="1" ht="15" customHeight="1" x14ac:dyDescent="0.2">
      <c r="A19" s="120"/>
      <c r="B19" s="119"/>
      <c r="C19" s="258" t="s">
        <v>107</v>
      </c>
      <c r="E19" s="113">
        <v>61.401034320639397</v>
      </c>
      <c r="F19" s="115">
        <v>1306</v>
      </c>
      <c r="G19" s="114">
        <v>1333</v>
      </c>
      <c r="H19" s="114">
        <v>1279</v>
      </c>
      <c r="I19" s="114">
        <v>1345</v>
      </c>
      <c r="J19" s="140">
        <v>1315</v>
      </c>
      <c r="K19" s="114">
        <v>-9</v>
      </c>
      <c r="L19" s="116">
        <v>-0.68441064638783267</v>
      </c>
    </row>
    <row r="20" spans="1:12" s="110" customFormat="1" ht="15" customHeight="1" x14ac:dyDescent="0.2">
      <c r="A20" s="120"/>
      <c r="B20" s="121" t="s">
        <v>110</v>
      </c>
      <c r="C20" s="258"/>
      <c r="E20" s="113">
        <v>17.094886797252606</v>
      </c>
      <c r="F20" s="115">
        <v>672</v>
      </c>
      <c r="G20" s="114">
        <v>683</v>
      </c>
      <c r="H20" s="114">
        <v>678</v>
      </c>
      <c r="I20" s="114">
        <v>701</v>
      </c>
      <c r="J20" s="140">
        <v>699</v>
      </c>
      <c r="K20" s="114">
        <v>-27</v>
      </c>
      <c r="L20" s="116">
        <v>-3.8626609442060085</v>
      </c>
    </row>
    <row r="21" spans="1:12" s="110" customFormat="1" ht="15" customHeight="1" x14ac:dyDescent="0.2">
      <c r="A21" s="120"/>
      <c r="B21" s="119"/>
      <c r="C21" s="258" t="s">
        <v>106</v>
      </c>
      <c r="E21" s="113">
        <v>33.63095238095238</v>
      </c>
      <c r="F21" s="115">
        <v>226</v>
      </c>
      <c r="G21" s="114">
        <v>223</v>
      </c>
      <c r="H21" s="114">
        <v>232</v>
      </c>
      <c r="I21" s="114">
        <v>244</v>
      </c>
      <c r="J21" s="140">
        <v>250</v>
      </c>
      <c r="K21" s="114">
        <v>-24</v>
      </c>
      <c r="L21" s="116">
        <v>-9.6</v>
      </c>
    </row>
    <row r="22" spans="1:12" s="110" customFormat="1" ht="15" customHeight="1" x14ac:dyDescent="0.2">
      <c r="A22" s="120"/>
      <c r="B22" s="119"/>
      <c r="C22" s="258" t="s">
        <v>107</v>
      </c>
      <c r="E22" s="113">
        <v>66.36904761904762</v>
      </c>
      <c r="F22" s="115">
        <v>446</v>
      </c>
      <c r="G22" s="114">
        <v>460</v>
      </c>
      <c r="H22" s="114">
        <v>446</v>
      </c>
      <c r="I22" s="114">
        <v>457</v>
      </c>
      <c r="J22" s="140">
        <v>449</v>
      </c>
      <c r="K22" s="114">
        <v>-3</v>
      </c>
      <c r="L22" s="116">
        <v>-0.66815144766146994</v>
      </c>
    </row>
    <row r="23" spans="1:12" s="110" customFormat="1" ht="15" customHeight="1" x14ac:dyDescent="0.2">
      <c r="A23" s="120"/>
      <c r="B23" s="121" t="s">
        <v>111</v>
      </c>
      <c r="C23" s="258"/>
      <c r="E23" s="113">
        <v>13.635207326380057</v>
      </c>
      <c r="F23" s="115">
        <v>536</v>
      </c>
      <c r="G23" s="114">
        <v>526</v>
      </c>
      <c r="H23" s="114">
        <v>527</v>
      </c>
      <c r="I23" s="114">
        <v>528</v>
      </c>
      <c r="J23" s="140">
        <v>511</v>
      </c>
      <c r="K23" s="114">
        <v>25</v>
      </c>
      <c r="L23" s="116">
        <v>4.8923679060665366</v>
      </c>
    </row>
    <row r="24" spans="1:12" s="110" customFormat="1" ht="15" customHeight="1" x14ac:dyDescent="0.2">
      <c r="A24" s="120"/>
      <c r="B24" s="119"/>
      <c r="C24" s="258" t="s">
        <v>106</v>
      </c>
      <c r="E24" s="113">
        <v>48.320895522388057</v>
      </c>
      <c r="F24" s="115">
        <v>259</v>
      </c>
      <c r="G24" s="114">
        <v>255</v>
      </c>
      <c r="H24" s="114">
        <v>252</v>
      </c>
      <c r="I24" s="114">
        <v>251</v>
      </c>
      <c r="J24" s="140">
        <v>246</v>
      </c>
      <c r="K24" s="114">
        <v>13</v>
      </c>
      <c r="L24" s="116">
        <v>5.2845528455284549</v>
      </c>
    </row>
    <row r="25" spans="1:12" s="110" customFormat="1" ht="15" customHeight="1" x14ac:dyDescent="0.2">
      <c r="A25" s="120"/>
      <c r="B25" s="119"/>
      <c r="C25" s="258" t="s">
        <v>107</v>
      </c>
      <c r="E25" s="113">
        <v>51.679104477611943</v>
      </c>
      <c r="F25" s="115">
        <v>277</v>
      </c>
      <c r="G25" s="114">
        <v>271</v>
      </c>
      <c r="H25" s="114">
        <v>275</v>
      </c>
      <c r="I25" s="114">
        <v>277</v>
      </c>
      <c r="J25" s="140">
        <v>265</v>
      </c>
      <c r="K25" s="114">
        <v>12</v>
      </c>
      <c r="L25" s="116">
        <v>4.5283018867924527</v>
      </c>
    </row>
    <row r="26" spans="1:12" s="110" customFormat="1" ht="15" customHeight="1" x14ac:dyDescent="0.2">
      <c r="A26" s="120"/>
      <c r="C26" s="121" t="s">
        <v>187</v>
      </c>
      <c r="D26" s="110" t="s">
        <v>188</v>
      </c>
      <c r="E26" s="113">
        <v>1.5517679979648944</v>
      </c>
      <c r="F26" s="115">
        <v>61</v>
      </c>
      <c r="G26" s="114">
        <v>57</v>
      </c>
      <c r="H26" s="114">
        <v>50</v>
      </c>
      <c r="I26" s="114">
        <v>41</v>
      </c>
      <c r="J26" s="140">
        <v>36</v>
      </c>
      <c r="K26" s="114">
        <v>25</v>
      </c>
      <c r="L26" s="116">
        <v>69.444444444444443</v>
      </c>
    </row>
    <row r="27" spans="1:12" s="110" customFormat="1" ht="15" customHeight="1" x14ac:dyDescent="0.2">
      <c r="A27" s="120"/>
      <c r="B27" s="119"/>
      <c r="D27" s="259" t="s">
        <v>106</v>
      </c>
      <c r="E27" s="113">
        <v>47.540983606557376</v>
      </c>
      <c r="F27" s="115">
        <v>29</v>
      </c>
      <c r="G27" s="114">
        <v>29</v>
      </c>
      <c r="H27" s="114">
        <v>20</v>
      </c>
      <c r="I27" s="114">
        <v>15</v>
      </c>
      <c r="J27" s="140">
        <v>16</v>
      </c>
      <c r="K27" s="114">
        <v>13</v>
      </c>
      <c r="L27" s="116">
        <v>81.25</v>
      </c>
    </row>
    <row r="28" spans="1:12" s="110" customFormat="1" ht="15" customHeight="1" x14ac:dyDescent="0.2">
      <c r="A28" s="120"/>
      <c r="B28" s="119"/>
      <c r="D28" s="259" t="s">
        <v>107</v>
      </c>
      <c r="E28" s="113">
        <v>52.459016393442624</v>
      </c>
      <c r="F28" s="115">
        <v>32</v>
      </c>
      <c r="G28" s="114">
        <v>28</v>
      </c>
      <c r="H28" s="114">
        <v>30</v>
      </c>
      <c r="I28" s="114">
        <v>26</v>
      </c>
      <c r="J28" s="140">
        <v>20</v>
      </c>
      <c r="K28" s="114">
        <v>12</v>
      </c>
      <c r="L28" s="116">
        <v>60</v>
      </c>
    </row>
    <row r="29" spans="1:12" s="110" customFormat="1" ht="24" customHeight="1" x14ac:dyDescent="0.2">
      <c r="A29" s="604" t="s">
        <v>189</v>
      </c>
      <c r="B29" s="605"/>
      <c r="C29" s="605"/>
      <c r="D29" s="606"/>
      <c r="E29" s="113">
        <v>84.914779954210118</v>
      </c>
      <c r="F29" s="115">
        <v>3338</v>
      </c>
      <c r="G29" s="114">
        <v>3387</v>
      </c>
      <c r="H29" s="114">
        <v>3338</v>
      </c>
      <c r="I29" s="114">
        <v>3437</v>
      </c>
      <c r="J29" s="140">
        <v>3353</v>
      </c>
      <c r="K29" s="114">
        <v>-15</v>
      </c>
      <c r="L29" s="116">
        <v>-0.44736057262153295</v>
      </c>
    </row>
    <row r="30" spans="1:12" s="110" customFormat="1" ht="15" customHeight="1" x14ac:dyDescent="0.2">
      <c r="A30" s="120"/>
      <c r="B30" s="119"/>
      <c r="C30" s="258" t="s">
        <v>106</v>
      </c>
      <c r="E30" s="113">
        <v>39.304973037747153</v>
      </c>
      <c r="F30" s="115">
        <v>1312</v>
      </c>
      <c r="G30" s="114">
        <v>1319</v>
      </c>
      <c r="H30" s="114">
        <v>1320</v>
      </c>
      <c r="I30" s="114">
        <v>1356</v>
      </c>
      <c r="J30" s="140">
        <v>1327</v>
      </c>
      <c r="K30" s="114">
        <v>-15</v>
      </c>
      <c r="L30" s="116">
        <v>-1.1303692539562924</v>
      </c>
    </row>
    <row r="31" spans="1:12" s="110" customFormat="1" ht="15" customHeight="1" x14ac:dyDescent="0.2">
      <c r="A31" s="120"/>
      <c r="B31" s="119"/>
      <c r="C31" s="258" t="s">
        <v>107</v>
      </c>
      <c r="E31" s="113">
        <v>60.695026962252847</v>
      </c>
      <c r="F31" s="115">
        <v>2026</v>
      </c>
      <c r="G31" s="114">
        <v>2068</v>
      </c>
      <c r="H31" s="114">
        <v>2018</v>
      </c>
      <c r="I31" s="114">
        <v>2081</v>
      </c>
      <c r="J31" s="140">
        <v>2026</v>
      </c>
      <c r="K31" s="114">
        <v>0</v>
      </c>
      <c r="L31" s="116">
        <v>0</v>
      </c>
    </row>
    <row r="32" spans="1:12" s="110" customFormat="1" ht="15" customHeight="1" x14ac:dyDescent="0.2">
      <c r="A32" s="120"/>
      <c r="B32" s="119" t="s">
        <v>117</v>
      </c>
      <c r="C32" s="258"/>
      <c r="E32" s="113">
        <v>14.805393029763419</v>
      </c>
      <c r="F32" s="114">
        <v>582</v>
      </c>
      <c r="G32" s="114">
        <v>558</v>
      </c>
      <c r="H32" s="114">
        <v>529</v>
      </c>
      <c r="I32" s="114">
        <v>512</v>
      </c>
      <c r="J32" s="140">
        <v>512</v>
      </c>
      <c r="K32" s="114">
        <v>70</v>
      </c>
      <c r="L32" s="116">
        <v>13.671875</v>
      </c>
    </row>
    <row r="33" spans="1:12" s="110" customFormat="1" ht="15" customHeight="1" x14ac:dyDescent="0.2">
      <c r="A33" s="120"/>
      <c r="B33" s="119"/>
      <c r="C33" s="258" t="s">
        <v>106</v>
      </c>
      <c r="E33" s="113">
        <v>46.219931271477662</v>
      </c>
      <c r="F33" s="114">
        <v>269</v>
      </c>
      <c r="G33" s="114">
        <v>244</v>
      </c>
      <c r="H33" s="114">
        <v>244</v>
      </c>
      <c r="I33" s="114">
        <v>214</v>
      </c>
      <c r="J33" s="140">
        <v>226</v>
      </c>
      <c r="K33" s="114">
        <v>43</v>
      </c>
      <c r="L33" s="116">
        <v>19.026548672566371</v>
      </c>
    </row>
    <row r="34" spans="1:12" s="110" customFormat="1" ht="15" customHeight="1" x14ac:dyDescent="0.2">
      <c r="A34" s="120"/>
      <c r="B34" s="119"/>
      <c r="C34" s="258" t="s">
        <v>107</v>
      </c>
      <c r="E34" s="113">
        <v>53.780068728522338</v>
      </c>
      <c r="F34" s="114">
        <v>313</v>
      </c>
      <c r="G34" s="114">
        <v>314</v>
      </c>
      <c r="H34" s="114">
        <v>285</v>
      </c>
      <c r="I34" s="114">
        <v>298</v>
      </c>
      <c r="J34" s="140">
        <v>286</v>
      </c>
      <c r="K34" s="114">
        <v>27</v>
      </c>
      <c r="L34" s="116">
        <v>9.44055944055944</v>
      </c>
    </row>
    <row r="35" spans="1:12" s="110" customFormat="1" ht="24" customHeight="1" x14ac:dyDescent="0.2">
      <c r="A35" s="604" t="s">
        <v>192</v>
      </c>
      <c r="B35" s="605"/>
      <c r="C35" s="605"/>
      <c r="D35" s="606"/>
      <c r="E35" s="113">
        <v>18.137878402442126</v>
      </c>
      <c r="F35" s="114">
        <v>713</v>
      </c>
      <c r="G35" s="114">
        <v>710</v>
      </c>
      <c r="H35" s="114">
        <v>707</v>
      </c>
      <c r="I35" s="114">
        <v>712</v>
      </c>
      <c r="J35" s="114">
        <v>695</v>
      </c>
      <c r="K35" s="318">
        <v>18</v>
      </c>
      <c r="L35" s="319">
        <v>2.5899280575539567</v>
      </c>
    </row>
    <row r="36" spans="1:12" s="110" customFormat="1" ht="15" customHeight="1" x14ac:dyDescent="0.2">
      <c r="A36" s="120"/>
      <c r="B36" s="119"/>
      <c r="C36" s="258" t="s">
        <v>106</v>
      </c>
      <c r="E36" s="113">
        <v>44.880785413744739</v>
      </c>
      <c r="F36" s="114">
        <v>320</v>
      </c>
      <c r="G36" s="114">
        <v>306</v>
      </c>
      <c r="H36" s="114">
        <v>311</v>
      </c>
      <c r="I36" s="114">
        <v>319</v>
      </c>
      <c r="J36" s="114">
        <v>316</v>
      </c>
      <c r="K36" s="318">
        <v>4</v>
      </c>
      <c r="L36" s="116">
        <v>1.2658227848101267</v>
      </c>
    </row>
    <row r="37" spans="1:12" s="110" customFormat="1" ht="15" customHeight="1" x14ac:dyDescent="0.2">
      <c r="A37" s="120"/>
      <c r="B37" s="119"/>
      <c r="C37" s="258" t="s">
        <v>107</v>
      </c>
      <c r="E37" s="113">
        <v>55.119214586255261</v>
      </c>
      <c r="F37" s="114">
        <v>393</v>
      </c>
      <c r="G37" s="114">
        <v>404</v>
      </c>
      <c r="H37" s="114">
        <v>396</v>
      </c>
      <c r="I37" s="114">
        <v>393</v>
      </c>
      <c r="J37" s="140">
        <v>379</v>
      </c>
      <c r="K37" s="114">
        <v>14</v>
      </c>
      <c r="L37" s="116">
        <v>3.6939313984168867</v>
      </c>
    </row>
    <row r="38" spans="1:12" s="110" customFormat="1" ht="15" customHeight="1" x14ac:dyDescent="0.2">
      <c r="A38" s="120"/>
      <c r="B38" s="119" t="s">
        <v>328</v>
      </c>
      <c r="C38" s="258"/>
      <c r="E38" s="113">
        <v>61.104044772322567</v>
      </c>
      <c r="F38" s="114">
        <v>2402</v>
      </c>
      <c r="G38" s="114">
        <v>2436</v>
      </c>
      <c r="H38" s="114">
        <v>2372</v>
      </c>
      <c r="I38" s="114">
        <v>2424</v>
      </c>
      <c r="J38" s="140">
        <v>2348</v>
      </c>
      <c r="K38" s="114">
        <v>54</v>
      </c>
      <c r="L38" s="116">
        <v>2.2998296422487221</v>
      </c>
    </row>
    <row r="39" spans="1:12" s="110" customFormat="1" ht="15" customHeight="1" x14ac:dyDescent="0.2">
      <c r="A39" s="120"/>
      <c r="B39" s="119"/>
      <c r="C39" s="258" t="s">
        <v>106</v>
      </c>
      <c r="E39" s="113">
        <v>39.716902581182346</v>
      </c>
      <c r="F39" s="115">
        <v>954</v>
      </c>
      <c r="G39" s="114">
        <v>959</v>
      </c>
      <c r="H39" s="114">
        <v>953</v>
      </c>
      <c r="I39" s="114">
        <v>956</v>
      </c>
      <c r="J39" s="140">
        <v>935</v>
      </c>
      <c r="K39" s="114">
        <v>19</v>
      </c>
      <c r="L39" s="116">
        <v>2.0320855614973263</v>
      </c>
    </row>
    <row r="40" spans="1:12" s="110" customFormat="1" ht="15" customHeight="1" x14ac:dyDescent="0.2">
      <c r="A40" s="120"/>
      <c r="B40" s="119"/>
      <c r="C40" s="258" t="s">
        <v>107</v>
      </c>
      <c r="E40" s="113">
        <v>60.283097418817654</v>
      </c>
      <c r="F40" s="115">
        <v>1448</v>
      </c>
      <c r="G40" s="114">
        <v>1477</v>
      </c>
      <c r="H40" s="114">
        <v>1419</v>
      </c>
      <c r="I40" s="114">
        <v>1468</v>
      </c>
      <c r="J40" s="140">
        <v>1413</v>
      </c>
      <c r="K40" s="114">
        <v>35</v>
      </c>
      <c r="L40" s="116">
        <v>2.4769992922859165</v>
      </c>
    </row>
    <row r="41" spans="1:12" s="110" customFormat="1" ht="15" customHeight="1" x14ac:dyDescent="0.2">
      <c r="A41" s="120"/>
      <c r="B41" s="320" t="s">
        <v>516</v>
      </c>
      <c r="C41" s="258"/>
      <c r="E41" s="113">
        <v>6.6395319257186465</v>
      </c>
      <c r="F41" s="115">
        <v>261</v>
      </c>
      <c r="G41" s="114">
        <v>251</v>
      </c>
      <c r="H41" s="114">
        <v>244</v>
      </c>
      <c r="I41" s="114">
        <v>253</v>
      </c>
      <c r="J41" s="140">
        <v>235</v>
      </c>
      <c r="K41" s="114">
        <v>26</v>
      </c>
      <c r="L41" s="116">
        <v>11.063829787234043</v>
      </c>
    </row>
    <row r="42" spans="1:12" s="110" customFormat="1" ht="15" customHeight="1" x14ac:dyDescent="0.2">
      <c r="A42" s="120"/>
      <c r="B42" s="119"/>
      <c r="C42" s="268" t="s">
        <v>106</v>
      </c>
      <c r="D42" s="182"/>
      <c r="E42" s="113">
        <v>41.379310344827587</v>
      </c>
      <c r="F42" s="115">
        <v>108</v>
      </c>
      <c r="G42" s="114">
        <v>103</v>
      </c>
      <c r="H42" s="114">
        <v>101</v>
      </c>
      <c r="I42" s="114">
        <v>103</v>
      </c>
      <c r="J42" s="140">
        <v>95</v>
      </c>
      <c r="K42" s="114">
        <v>13</v>
      </c>
      <c r="L42" s="116">
        <v>13.684210526315789</v>
      </c>
    </row>
    <row r="43" spans="1:12" s="110" customFormat="1" ht="15" customHeight="1" x14ac:dyDescent="0.2">
      <c r="A43" s="120"/>
      <c r="B43" s="119"/>
      <c r="C43" s="268" t="s">
        <v>107</v>
      </c>
      <c r="D43" s="182"/>
      <c r="E43" s="113">
        <v>58.620689655172413</v>
      </c>
      <c r="F43" s="115">
        <v>153</v>
      </c>
      <c r="G43" s="114">
        <v>148</v>
      </c>
      <c r="H43" s="114">
        <v>143</v>
      </c>
      <c r="I43" s="114">
        <v>150</v>
      </c>
      <c r="J43" s="140">
        <v>140</v>
      </c>
      <c r="K43" s="114">
        <v>13</v>
      </c>
      <c r="L43" s="116">
        <v>9.2857142857142865</v>
      </c>
    </row>
    <row r="44" spans="1:12" s="110" customFormat="1" ht="15" customHeight="1" x14ac:dyDescent="0.2">
      <c r="A44" s="120"/>
      <c r="B44" s="119" t="s">
        <v>205</v>
      </c>
      <c r="C44" s="268"/>
      <c r="D44" s="182"/>
      <c r="E44" s="113">
        <v>14.118544899516662</v>
      </c>
      <c r="F44" s="115">
        <v>555</v>
      </c>
      <c r="G44" s="114">
        <v>557</v>
      </c>
      <c r="H44" s="114">
        <v>553</v>
      </c>
      <c r="I44" s="114">
        <v>570</v>
      </c>
      <c r="J44" s="140">
        <v>599</v>
      </c>
      <c r="K44" s="114">
        <v>-44</v>
      </c>
      <c r="L44" s="116">
        <v>-7.345575959933222</v>
      </c>
    </row>
    <row r="45" spans="1:12" s="110" customFormat="1" ht="15" customHeight="1" x14ac:dyDescent="0.2">
      <c r="A45" s="120"/>
      <c r="B45" s="119"/>
      <c r="C45" s="268" t="s">
        <v>106</v>
      </c>
      <c r="D45" s="182"/>
      <c r="E45" s="113">
        <v>36.396396396396398</v>
      </c>
      <c r="F45" s="115">
        <v>202</v>
      </c>
      <c r="G45" s="114">
        <v>198</v>
      </c>
      <c r="H45" s="114">
        <v>202</v>
      </c>
      <c r="I45" s="114">
        <v>195</v>
      </c>
      <c r="J45" s="140">
        <v>210</v>
      </c>
      <c r="K45" s="114">
        <v>-8</v>
      </c>
      <c r="L45" s="116">
        <v>-3.8095238095238093</v>
      </c>
    </row>
    <row r="46" spans="1:12" s="110" customFormat="1" ht="15" customHeight="1" x14ac:dyDescent="0.2">
      <c r="A46" s="123"/>
      <c r="B46" s="124"/>
      <c r="C46" s="260" t="s">
        <v>107</v>
      </c>
      <c r="D46" s="261"/>
      <c r="E46" s="125">
        <v>63.603603603603602</v>
      </c>
      <c r="F46" s="143">
        <v>353</v>
      </c>
      <c r="G46" s="144">
        <v>359</v>
      </c>
      <c r="H46" s="144">
        <v>351</v>
      </c>
      <c r="I46" s="144">
        <v>375</v>
      </c>
      <c r="J46" s="145">
        <v>389</v>
      </c>
      <c r="K46" s="144">
        <v>-36</v>
      </c>
      <c r="L46" s="146">
        <v>-9.2544987146529571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3931</v>
      </c>
      <c r="E11" s="114">
        <v>3954</v>
      </c>
      <c r="F11" s="114">
        <v>3876</v>
      </c>
      <c r="G11" s="114">
        <v>3959</v>
      </c>
      <c r="H11" s="140">
        <v>3877</v>
      </c>
      <c r="I11" s="115">
        <v>54</v>
      </c>
      <c r="J11" s="116">
        <v>1.3928295073510446</v>
      </c>
    </row>
    <row r="12" spans="1:15" s="110" customFormat="1" ht="24.95" customHeight="1" x14ac:dyDescent="0.2">
      <c r="A12" s="193" t="s">
        <v>132</v>
      </c>
      <c r="B12" s="194" t="s">
        <v>133</v>
      </c>
      <c r="C12" s="113">
        <v>0.50877639277537523</v>
      </c>
      <c r="D12" s="115">
        <v>20</v>
      </c>
      <c r="E12" s="114">
        <v>20</v>
      </c>
      <c r="F12" s="114">
        <v>22</v>
      </c>
      <c r="G12" s="114">
        <v>22</v>
      </c>
      <c r="H12" s="140">
        <v>15</v>
      </c>
      <c r="I12" s="115">
        <v>5</v>
      </c>
      <c r="J12" s="116">
        <v>33.333333333333336</v>
      </c>
    </row>
    <row r="13" spans="1:15" s="110" customFormat="1" ht="24.95" customHeight="1" x14ac:dyDescent="0.2">
      <c r="A13" s="193" t="s">
        <v>134</v>
      </c>
      <c r="B13" s="199" t="s">
        <v>214</v>
      </c>
      <c r="C13" s="113">
        <v>0.53421521241414394</v>
      </c>
      <c r="D13" s="115">
        <v>21</v>
      </c>
      <c r="E13" s="114">
        <v>18</v>
      </c>
      <c r="F13" s="114">
        <v>17</v>
      </c>
      <c r="G13" s="114">
        <v>19</v>
      </c>
      <c r="H13" s="140">
        <v>20</v>
      </c>
      <c r="I13" s="115">
        <v>1</v>
      </c>
      <c r="J13" s="116">
        <v>5</v>
      </c>
    </row>
    <row r="14" spans="1:15" s="287" customFormat="1" ht="24.95" customHeight="1" x14ac:dyDescent="0.2">
      <c r="A14" s="193" t="s">
        <v>215</v>
      </c>
      <c r="B14" s="199" t="s">
        <v>137</v>
      </c>
      <c r="C14" s="113">
        <v>9.8702620198422792</v>
      </c>
      <c r="D14" s="115">
        <v>388</v>
      </c>
      <c r="E14" s="114">
        <v>410</v>
      </c>
      <c r="F14" s="114">
        <v>393</v>
      </c>
      <c r="G14" s="114">
        <v>390</v>
      </c>
      <c r="H14" s="140">
        <v>394</v>
      </c>
      <c r="I14" s="115">
        <v>-6</v>
      </c>
      <c r="J14" s="116">
        <v>-1.5228426395939085</v>
      </c>
      <c r="K14" s="110"/>
      <c r="L14" s="110"/>
      <c r="M14" s="110"/>
      <c r="N14" s="110"/>
      <c r="O14" s="110"/>
    </row>
    <row r="15" spans="1:15" s="110" customFormat="1" ht="24.95" customHeight="1" x14ac:dyDescent="0.2">
      <c r="A15" s="193" t="s">
        <v>216</v>
      </c>
      <c r="B15" s="199" t="s">
        <v>217</v>
      </c>
      <c r="C15" s="113">
        <v>2.7728313406257952</v>
      </c>
      <c r="D15" s="115">
        <v>109</v>
      </c>
      <c r="E15" s="114">
        <v>116</v>
      </c>
      <c r="F15" s="114">
        <v>111</v>
      </c>
      <c r="G15" s="114">
        <v>100</v>
      </c>
      <c r="H15" s="140">
        <v>96</v>
      </c>
      <c r="I15" s="115">
        <v>13</v>
      </c>
      <c r="J15" s="116">
        <v>13.541666666666666</v>
      </c>
    </row>
    <row r="16" spans="1:15" s="287" customFormat="1" ht="24.95" customHeight="1" x14ac:dyDescent="0.2">
      <c r="A16" s="193" t="s">
        <v>218</v>
      </c>
      <c r="B16" s="199" t="s">
        <v>141</v>
      </c>
      <c r="C16" s="113">
        <v>5.7237344187229713</v>
      </c>
      <c r="D16" s="115">
        <v>225</v>
      </c>
      <c r="E16" s="114">
        <v>241</v>
      </c>
      <c r="F16" s="114">
        <v>242</v>
      </c>
      <c r="G16" s="114">
        <v>246</v>
      </c>
      <c r="H16" s="140">
        <v>255</v>
      </c>
      <c r="I16" s="115">
        <v>-30</v>
      </c>
      <c r="J16" s="116">
        <v>-11.764705882352942</v>
      </c>
      <c r="K16" s="110"/>
      <c r="L16" s="110"/>
      <c r="M16" s="110"/>
      <c r="N16" s="110"/>
      <c r="O16" s="110"/>
    </row>
    <row r="17" spans="1:15" s="110" customFormat="1" ht="24.95" customHeight="1" x14ac:dyDescent="0.2">
      <c r="A17" s="193" t="s">
        <v>142</v>
      </c>
      <c r="B17" s="199" t="s">
        <v>220</v>
      </c>
      <c r="C17" s="113">
        <v>1.373696260493513</v>
      </c>
      <c r="D17" s="115">
        <v>54</v>
      </c>
      <c r="E17" s="114">
        <v>53</v>
      </c>
      <c r="F17" s="114">
        <v>40</v>
      </c>
      <c r="G17" s="114">
        <v>44</v>
      </c>
      <c r="H17" s="140">
        <v>43</v>
      </c>
      <c r="I17" s="115">
        <v>11</v>
      </c>
      <c r="J17" s="116">
        <v>25.581395348837209</v>
      </c>
    </row>
    <row r="18" spans="1:15" s="287" customFormat="1" ht="24.95" customHeight="1" x14ac:dyDescent="0.2">
      <c r="A18" s="201" t="s">
        <v>144</v>
      </c>
      <c r="B18" s="202" t="s">
        <v>145</v>
      </c>
      <c r="C18" s="113">
        <v>3.5359959297888577</v>
      </c>
      <c r="D18" s="115">
        <v>139</v>
      </c>
      <c r="E18" s="114">
        <v>140</v>
      </c>
      <c r="F18" s="114">
        <v>138</v>
      </c>
      <c r="G18" s="114">
        <v>144</v>
      </c>
      <c r="H18" s="140">
        <v>148</v>
      </c>
      <c r="I18" s="115">
        <v>-9</v>
      </c>
      <c r="J18" s="116">
        <v>-6.0810810810810807</v>
      </c>
      <c r="K18" s="110"/>
      <c r="L18" s="110"/>
      <c r="M18" s="110"/>
      <c r="N18" s="110"/>
      <c r="O18" s="110"/>
    </row>
    <row r="19" spans="1:15" s="110" customFormat="1" ht="24.95" customHeight="1" x14ac:dyDescent="0.2">
      <c r="A19" s="193" t="s">
        <v>146</v>
      </c>
      <c r="B19" s="199" t="s">
        <v>147</v>
      </c>
      <c r="C19" s="113">
        <v>17.781734927499365</v>
      </c>
      <c r="D19" s="115">
        <v>699</v>
      </c>
      <c r="E19" s="114">
        <v>737</v>
      </c>
      <c r="F19" s="114">
        <v>743</v>
      </c>
      <c r="G19" s="114">
        <v>756</v>
      </c>
      <c r="H19" s="140">
        <v>758</v>
      </c>
      <c r="I19" s="115">
        <v>-59</v>
      </c>
      <c r="J19" s="116">
        <v>-7.7836411609498679</v>
      </c>
    </row>
    <row r="20" spans="1:15" s="287" customFormat="1" ht="24.95" customHeight="1" x14ac:dyDescent="0.2">
      <c r="A20" s="193" t="s">
        <v>148</v>
      </c>
      <c r="B20" s="199" t="s">
        <v>149</v>
      </c>
      <c r="C20" s="113">
        <v>1.7044009157975071</v>
      </c>
      <c r="D20" s="115">
        <v>67</v>
      </c>
      <c r="E20" s="114">
        <v>69</v>
      </c>
      <c r="F20" s="114">
        <v>66</v>
      </c>
      <c r="G20" s="114">
        <v>70</v>
      </c>
      <c r="H20" s="140">
        <v>74</v>
      </c>
      <c r="I20" s="115">
        <v>-7</v>
      </c>
      <c r="J20" s="116">
        <v>-9.4594594594594597</v>
      </c>
      <c r="K20" s="110"/>
      <c r="L20" s="110"/>
      <c r="M20" s="110"/>
      <c r="N20" s="110"/>
      <c r="O20" s="110"/>
    </row>
    <row r="21" spans="1:15" s="110" customFormat="1" ht="24.95" customHeight="1" x14ac:dyDescent="0.2">
      <c r="A21" s="201" t="s">
        <v>150</v>
      </c>
      <c r="B21" s="202" t="s">
        <v>151</v>
      </c>
      <c r="C21" s="113">
        <v>12.414143983719155</v>
      </c>
      <c r="D21" s="115">
        <v>488</v>
      </c>
      <c r="E21" s="114">
        <v>482</v>
      </c>
      <c r="F21" s="114">
        <v>476</v>
      </c>
      <c r="G21" s="114">
        <v>469</v>
      </c>
      <c r="H21" s="140">
        <v>442</v>
      </c>
      <c r="I21" s="115">
        <v>46</v>
      </c>
      <c r="J21" s="116">
        <v>10.407239819004525</v>
      </c>
    </row>
    <row r="22" spans="1:15" s="110" customFormat="1" ht="24.95" customHeight="1" x14ac:dyDescent="0.2">
      <c r="A22" s="201" t="s">
        <v>152</v>
      </c>
      <c r="B22" s="199" t="s">
        <v>153</v>
      </c>
      <c r="C22" s="113">
        <v>0.91579750699567541</v>
      </c>
      <c r="D22" s="115">
        <v>36</v>
      </c>
      <c r="E22" s="114">
        <v>31</v>
      </c>
      <c r="F22" s="114">
        <v>23</v>
      </c>
      <c r="G22" s="114">
        <v>27</v>
      </c>
      <c r="H22" s="140">
        <v>28</v>
      </c>
      <c r="I22" s="115">
        <v>8</v>
      </c>
      <c r="J22" s="116">
        <v>28.571428571428573</v>
      </c>
    </row>
    <row r="23" spans="1:15" s="110" customFormat="1" ht="24.95" customHeight="1" x14ac:dyDescent="0.2">
      <c r="A23" s="193" t="s">
        <v>154</v>
      </c>
      <c r="B23" s="199" t="s">
        <v>155</v>
      </c>
      <c r="C23" s="113">
        <v>1.0684304248282879</v>
      </c>
      <c r="D23" s="115">
        <v>42</v>
      </c>
      <c r="E23" s="114">
        <v>40</v>
      </c>
      <c r="F23" s="114">
        <v>43</v>
      </c>
      <c r="G23" s="114">
        <v>43</v>
      </c>
      <c r="H23" s="140">
        <v>41</v>
      </c>
      <c r="I23" s="115">
        <v>1</v>
      </c>
      <c r="J23" s="116">
        <v>2.4390243902439024</v>
      </c>
    </row>
    <row r="24" spans="1:15" s="110" customFormat="1" ht="24.95" customHeight="1" x14ac:dyDescent="0.2">
      <c r="A24" s="193" t="s">
        <v>156</v>
      </c>
      <c r="B24" s="199" t="s">
        <v>221</v>
      </c>
      <c r="C24" s="113">
        <v>9.895700839481048</v>
      </c>
      <c r="D24" s="115">
        <v>389</v>
      </c>
      <c r="E24" s="114">
        <v>386</v>
      </c>
      <c r="F24" s="114">
        <v>373</v>
      </c>
      <c r="G24" s="114">
        <v>367</v>
      </c>
      <c r="H24" s="140">
        <v>362</v>
      </c>
      <c r="I24" s="115">
        <v>27</v>
      </c>
      <c r="J24" s="116">
        <v>7.458563535911602</v>
      </c>
    </row>
    <row r="25" spans="1:15" s="110" customFormat="1" ht="24.95" customHeight="1" x14ac:dyDescent="0.2">
      <c r="A25" s="193" t="s">
        <v>222</v>
      </c>
      <c r="B25" s="204" t="s">
        <v>159</v>
      </c>
      <c r="C25" s="113">
        <v>17.196642075807681</v>
      </c>
      <c r="D25" s="115">
        <v>676</v>
      </c>
      <c r="E25" s="114">
        <v>678</v>
      </c>
      <c r="F25" s="114">
        <v>655</v>
      </c>
      <c r="G25" s="114">
        <v>670</v>
      </c>
      <c r="H25" s="140">
        <v>635</v>
      </c>
      <c r="I25" s="115">
        <v>41</v>
      </c>
      <c r="J25" s="116">
        <v>6.4566929133858268</v>
      </c>
    </row>
    <row r="26" spans="1:15" s="110" customFormat="1" ht="24.95" customHeight="1" x14ac:dyDescent="0.2">
      <c r="A26" s="201">
        <v>782.78300000000002</v>
      </c>
      <c r="B26" s="203" t="s">
        <v>160</v>
      </c>
      <c r="C26" s="113">
        <v>0.25438819638768762</v>
      </c>
      <c r="D26" s="115">
        <v>10</v>
      </c>
      <c r="E26" s="114">
        <v>7</v>
      </c>
      <c r="F26" s="114">
        <v>7</v>
      </c>
      <c r="G26" s="114">
        <v>8</v>
      </c>
      <c r="H26" s="140">
        <v>6</v>
      </c>
      <c r="I26" s="115">
        <v>4</v>
      </c>
      <c r="J26" s="116">
        <v>66.666666666666671</v>
      </c>
    </row>
    <row r="27" spans="1:15" s="110" customFormat="1" ht="24.95" customHeight="1" x14ac:dyDescent="0.2">
      <c r="A27" s="193" t="s">
        <v>161</v>
      </c>
      <c r="B27" s="199" t="s">
        <v>162</v>
      </c>
      <c r="C27" s="113">
        <v>0.58509285169168146</v>
      </c>
      <c r="D27" s="115">
        <v>23</v>
      </c>
      <c r="E27" s="114">
        <v>23</v>
      </c>
      <c r="F27" s="114">
        <v>23</v>
      </c>
      <c r="G27" s="114">
        <v>19</v>
      </c>
      <c r="H27" s="140">
        <v>18</v>
      </c>
      <c r="I27" s="115">
        <v>5</v>
      </c>
      <c r="J27" s="116">
        <v>27.777777777777779</v>
      </c>
    </row>
    <row r="28" spans="1:15" s="110" customFormat="1" ht="24.95" customHeight="1" x14ac:dyDescent="0.2">
      <c r="A28" s="193" t="s">
        <v>163</v>
      </c>
      <c r="B28" s="199" t="s">
        <v>164</v>
      </c>
      <c r="C28" s="113">
        <v>2.3912490460442637</v>
      </c>
      <c r="D28" s="115">
        <v>94</v>
      </c>
      <c r="E28" s="114">
        <v>90</v>
      </c>
      <c r="F28" s="114">
        <v>88</v>
      </c>
      <c r="G28" s="114">
        <v>103</v>
      </c>
      <c r="H28" s="140">
        <v>107</v>
      </c>
      <c r="I28" s="115">
        <v>-13</v>
      </c>
      <c r="J28" s="116">
        <v>-12.149532710280374</v>
      </c>
    </row>
    <row r="29" spans="1:15" s="110" customFormat="1" ht="24.95" customHeight="1" x14ac:dyDescent="0.2">
      <c r="A29" s="193">
        <v>86</v>
      </c>
      <c r="B29" s="199" t="s">
        <v>165</v>
      </c>
      <c r="C29" s="113">
        <v>5.0877639277537519</v>
      </c>
      <c r="D29" s="115">
        <v>200</v>
      </c>
      <c r="E29" s="114">
        <v>194</v>
      </c>
      <c r="F29" s="114">
        <v>191</v>
      </c>
      <c r="G29" s="114">
        <v>199</v>
      </c>
      <c r="H29" s="140">
        <v>192</v>
      </c>
      <c r="I29" s="115">
        <v>8</v>
      </c>
      <c r="J29" s="116">
        <v>4.166666666666667</v>
      </c>
    </row>
    <row r="30" spans="1:15" s="110" customFormat="1" ht="24.95" customHeight="1" x14ac:dyDescent="0.2">
      <c r="A30" s="193">
        <v>87.88</v>
      </c>
      <c r="B30" s="204" t="s">
        <v>166</v>
      </c>
      <c r="C30" s="113">
        <v>6.4614601882472655</v>
      </c>
      <c r="D30" s="115">
        <v>254</v>
      </c>
      <c r="E30" s="114">
        <v>237</v>
      </c>
      <c r="F30" s="114">
        <v>240</v>
      </c>
      <c r="G30" s="114">
        <v>246</v>
      </c>
      <c r="H30" s="140">
        <v>240</v>
      </c>
      <c r="I30" s="115">
        <v>14</v>
      </c>
      <c r="J30" s="116">
        <v>5.833333333333333</v>
      </c>
    </row>
    <row r="31" spans="1:15" s="110" customFormat="1" ht="24.95" customHeight="1" x14ac:dyDescent="0.2">
      <c r="A31" s="193" t="s">
        <v>167</v>
      </c>
      <c r="B31" s="199" t="s">
        <v>168</v>
      </c>
      <c r="C31" s="113">
        <v>9.7939455609259731</v>
      </c>
      <c r="D31" s="115">
        <v>385</v>
      </c>
      <c r="E31" s="114">
        <v>392</v>
      </c>
      <c r="F31" s="114">
        <v>378</v>
      </c>
      <c r="G31" s="114">
        <v>407</v>
      </c>
      <c r="H31" s="140">
        <v>397</v>
      </c>
      <c r="I31" s="115">
        <v>-12</v>
      </c>
      <c r="J31" s="116">
        <v>-3.0226700251889169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0.50877639277537523</v>
      </c>
      <c r="D34" s="115">
        <v>20</v>
      </c>
      <c r="E34" s="114">
        <v>20</v>
      </c>
      <c r="F34" s="114">
        <v>22</v>
      </c>
      <c r="G34" s="114">
        <v>22</v>
      </c>
      <c r="H34" s="140">
        <v>15</v>
      </c>
      <c r="I34" s="115">
        <v>5</v>
      </c>
      <c r="J34" s="116">
        <v>33.333333333333336</v>
      </c>
    </row>
    <row r="35" spans="1:10" s="110" customFormat="1" ht="24.95" customHeight="1" x14ac:dyDescent="0.2">
      <c r="A35" s="292" t="s">
        <v>171</v>
      </c>
      <c r="B35" s="293" t="s">
        <v>172</v>
      </c>
      <c r="C35" s="113">
        <v>13.940473162045281</v>
      </c>
      <c r="D35" s="115">
        <v>548</v>
      </c>
      <c r="E35" s="114">
        <v>568</v>
      </c>
      <c r="F35" s="114">
        <v>548</v>
      </c>
      <c r="G35" s="114">
        <v>553</v>
      </c>
      <c r="H35" s="140">
        <v>562</v>
      </c>
      <c r="I35" s="115">
        <v>-14</v>
      </c>
      <c r="J35" s="116">
        <v>-2.4911032028469751</v>
      </c>
    </row>
    <row r="36" spans="1:10" s="110" customFormat="1" ht="24.95" customHeight="1" x14ac:dyDescent="0.2">
      <c r="A36" s="294" t="s">
        <v>173</v>
      </c>
      <c r="B36" s="295" t="s">
        <v>174</v>
      </c>
      <c r="C36" s="125">
        <v>85.550750445179347</v>
      </c>
      <c r="D36" s="143">
        <v>3363</v>
      </c>
      <c r="E36" s="144">
        <v>3366</v>
      </c>
      <c r="F36" s="144">
        <v>3306</v>
      </c>
      <c r="G36" s="144">
        <v>3384</v>
      </c>
      <c r="H36" s="145">
        <v>3300</v>
      </c>
      <c r="I36" s="143">
        <v>63</v>
      </c>
      <c r="J36" s="146">
        <v>1.9090909090909092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3931</v>
      </c>
      <c r="F11" s="264">
        <v>3954</v>
      </c>
      <c r="G11" s="264">
        <v>3876</v>
      </c>
      <c r="H11" s="264">
        <v>3959</v>
      </c>
      <c r="I11" s="265">
        <v>3877</v>
      </c>
      <c r="J11" s="263">
        <v>54</v>
      </c>
      <c r="K11" s="266">
        <v>1.3928295073510446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36.911727295853474</v>
      </c>
      <c r="E13" s="115">
        <v>1451</v>
      </c>
      <c r="F13" s="114">
        <v>1492</v>
      </c>
      <c r="G13" s="114">
        <v>1473</v>
      </c>
      <c r="H13" s="114">
        <v>1494</v>
      </c>
      <c r="I13" s="140">
        <v>1468</v>
      </c>
      <c r="J13" s="115">
        <v>-17</v>
      </c>
      <c r="K13" s="116">
        <v>-1.1580381471389645</v>
      </c>
    </row>
    <row r="14" spans="1:15" ht="15.95" customHeight="1" x14ac:dyDescent="0.2">
      <c r="A14" s="306" t="s">
        <v>230</v>
      </c>
      <c r="B14" s="307"/>
      <c r="C14" s="308"/>
      <c r="D14" s="113">
        <v>51.793436784533199</v>
      </c>
      <c r="E14" s="115">
        <v>2036</v>
      </c>
      <c r="F14" s="114">
        <v>2029</v>
      </c>
      <c r="G14" s="114">
        <v>1978</v>
      </c>
      <c r="H14" s="114">
        <v>2002</v>
      </c>
      <c r="I14" s="140">
        <v>1958</v>
      </c>
      <c r="J14" s="115">
        <v>78</v>
      </c>
      <c r="K14" s="116">
        <v>3.9836567926455566</v>
      </c>
    </row>
    <row r="15" spans="1:15" ht="15.95" customHeight="1" x14ac:dyDescent="0.2">
      <c r="A15" s="306" t="s">
        <v>231</v>
      </c>
      <c r="B15" s="307"/>
      <c r="C15" s="308"/>
      <c r="D15" s="113">
        <v>4.5281098957008394</v>
      </c>
      <c r="E15" s="115">
        <v>178</v>
      </c>
      <c r="F15" s="114">
        <v>177</v>
      </c>
      <c r="G15" s="114">
        <v>176</v>
      </c>
      <c r="H15" s="114">
        <v>190</v>
      </c>
      <c r="I15" s="140">
        <v>187</v>
      </c>
      <c r="J15" s="115">
        <v>-9</v>
      </c>
      <c r="K15" s="116">
        <v>-4.8128342245989302</v>
      </c>
    </row>
    <row r="16" spans="1:15" ht="15.95" customHeight="1" x14ac:dyDescent="0.2">
      <c r="A16" s="306" t="s">
        <v>232</v>
      </c>
      <c r="B16" s="307"/>
      <c r="C16" s="308"/>
      <c r="D16" s="113">
        <v>2.2894937674891884</v>
      </c>
      <c r="E16" s="115">
        <v>90</v>
      </c>
      <c r="F16" s="114">
        <v>75</v>
      </c>
      <c r="G16" s="114">
        <v>71</v>
      </c>
      <c r="H16" s="114">
        <v>79</v>
      </c>
      <c r="I16" s="140">
        <v>79</v>
      </c>
      <c r="J16" s="115">
        <v>11</v>
      </c>
      <c r="K16" s="116">
        <v>13.924050632911392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0.27982701602645638</v>
      </c>
      <c r="E18" s="115">
        <v>11</v>
      </c>
      <c r="F18" s="114">
        <v>11</v>
      </c>
      <c r="G18" s="114">
        <v>11</v>
      </c>
      <c r="H18" s="114">
        <v>11</v>
      </c>
      <c r="I18" s="140">
        <v>8</v>
      </c>
      <c r="J18" s="115">
        <v>3</v>
      </c>
      <c r="K18" s="116">
        <v>37.5</v>
      </c>
    </row>
    <row r="19" spans="1:11" ht="14.1" customHeight="1" x14ac:dyDescent="0.2">
      <c r="A19" s="306" t="s">
        <v>235</v>
      </c>
      <c r="B19" s="307" t="s">
        <v>236</v>
      </c>
      <c r="C19" s="308"/>
      <c r="D19" s="113">
        <v>0.20351055711015009</v>
      </c>
      <c r="E19" s="115">
        <v>8</v>
      </c>
      <c r="F19" s="114">
        <v>8</v>
      </c>
      <c r="G19" s="114">
        <v>8</v>
      </c>
      <c r="H19" s="114">
        <v>7</v>
      </c>
      <c r="I19" s="140">
        <v>7</v>
      </c>
      <c r="J19" s="115">
        <v>1</v>
      </c>
      <c r="K19" s="116">
        <v>14.285714285714286</v>
      </c>
    </row>
    <row r="20" spans="1:11" ht="14.1" customHeight="1" x14ac:dyDescent="0.2">
      <c r="A20" s="306">
        <v>12</v>
      </c>
      <c r="B20" s="307" t="s">
        <v>237</v>
      </c>
      <c r="C20" s="308"/>
      <c r="D20" s="113">
        <v>0.73772576952429403</v>
      </c>
      <c r="E20" s="115">
        <v>29</v>
      </c>
      <c r="F20" s="114">
        <v>30</v>
      </c>
      <c r="G20" s="114">
        <v>35</v>
      </c>
      <c r="H20" s="114">
        <v>36</v>
      </c>
      <c r="I20" s="140">
        <v>29</v>
      </c>
      <c r="J20" s="115">
        <v>0</v>
      </c>
      <c r="K20" s="116">
        <v>0</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0.71228694988552532</v>
      </c>
      <c r="E22" s="115">
        <v>28</v>
      </c>
      <c r="F22" s="114">
        <v>29</v>
      </c>
      <c r="G22" s="114">
        <v>16</v>
      </c>
      <c r="H22" s="114">
        <v>19</v>
      </c>
      <c r="I22" s="140">
        <v>19</v>
      </c>
      <c r="J22" s="115">
        <v>9</v>
      </c>
      <c r="K22" s="116">
        <v>47.368421052631582</v>
      </c>
    </row>
    <row r="23" spans="1:11" ht="14.1" customHeight="1" x14ac:dyDescent="0.2">
      <c r="A23" s="306">
        <v>23</v>
      </c>
      <c r="B23" s="307" t="s">
        <v>240</v>
      </c>
      <c r="C23" s="308"/>
      <c r="D23" s="113">
        <v>0.63597049096921898</v>
      </c>
      <c r="E23" s="115">
        <v>25</v>
      </c>
      <c r="F23" s="114">
        <v>28</v>
      </c>
      <c r="G23" s="114">
        <v>27</v>
      </c>
      <c r="H23" s="114">
        <v>21</v>
      </c>
      <c r="I23" s="140">
        <v>22</v>
      </c>
      <c r="J23" s="115">
        <v>3</v>
      </c>
      <c r="K23" s="116">
        <v>13.636363636363637</v>
      </c>
    </row>
    <row r="24" spans="1:11" ht="14.1" customHeight="1" x14ac:dyDescent="0.2">
      <c r="A24" s="306">
        <v>24</v>
      </c>
      <c r="B24" s="307" t="s">
        <v>241</v>
      </c>
      <c r="C24" s="308"/>
      <c r="D24" s="113">
        <v>2.2131773085728823</v>
      </c>
      <c r="E24" s="115">
        <v>87</v>
      </c>
      <c r="F24" s="114">
        <v>99</v>
      </c>
      <c r="G24" s="114">
        <v>100</v>
      </c>
      <c r="H24" s="114">
        <v>105</v>
      </c>
      <c r="I24" s="140">
        <v>108</v>
      </c>
      <c r="J24" s="115">
        <v>-21</v>
      </c>
      <c r="K24" s="116">
        <v>-19.444444444444443</v>
      </c>
    </row>
    <row r="25" spans="1:11" ht="14.1" customHeight="1" x14ac:dyDescent="0.2">
      <c r="A25" s="306">
        <v>25</v>
      </c>
      <c r="B25" s="307" t="s">
        <v>242</v>
      </c>
      <c r="C25" s="308"/>
      <c r="D25" s="113">
        <v>2.2894937674891884</v>
      </c>
      <c r="E25" s="115">
        <v>90</v>
      </c>
      <c r="F25" s="114">
        <v>58</v>
      </c>
      <c r="G25" s="114">
        <v>57</v>
      </c>
      <c r="H25" s="114">
        <v>58</v>
      </c>
      <c r="I25" s="140">
        <v>69</v>
      </c>
      <c r="J25" s="115">
        <v>21</v>
      </c>
      <c r="K25" s="116">
        <v>30.434782608695652</v>
      </c>
    </row>
    <row r="26" spans="1:11" ht="14.1" customHeight="1" x14ac:dyDescent="0.2">
      <c r="A26" s="306">
        <v>26</v>
      </c>
      <c r="B26" s="307" t="s">
        <v>243</v>
      </c>
      <c r="C26" s="308"/>
      <c r="D26" s="113">
        <v>0.68684813024675651</v>
      </c>
      <c r="E26" s="115">
        <v>27</v>
      </c>
      <c r="F26" s="114">
        <v>30</v>
      </c>
      <c r="G26" s="114">
        <v>29</v>
      </c>
      <c r="H26" s="114">
        <v>35</v>
      </c>
      <c r="I26" s="140">
        <v>33</v>
      </c>
      <c r="J26" s="115">
        <v>-6</v>
      </c>
      <c r="K26" s="116">
        <v>-18.181818181818183</v>
      </c>
    </row>
    <row r="27" spans="1:11" ht="14.1" customHeight="1" x14ac:dyDescent="0.2">
      <c r="A27" s="306">
        <v>27</v>
      </c>
      <c r="B27" s="307" t="s">
        <v>244</v>
      </c>
      <c r="C27" s="308"/>
      <c r="D27" s="113">
        <v>0.3307046553039939</v>
      </c>
      <c r="E27" s="115">
        <v>13</v>
      </c>
      <c r="F27" s="114">
        <v>12</v>
      </c>
      <c r="G27" s="114">
        <v>11</v>
      </c>
      <c r="H27" s="114">
        <v>7</v>
      </c>
      <c r="I27" s="140">
        <v>11</v>
      </c>
      <c r="J27" s="115">
        <v>2</v>
      </c>
      <c r="K27" s="116">
        <v>18.181818181818183</v>
      </c>
    </row>
    <row r="28" spans="1:11" ht="14.1" customHeight="1" x14ac:dyDescent="0.2">
      <c r="A28" s="306">
        <v>28</v>
      </c>
      <c r="B28" s="307" t="s">
        <v>245</v>
      </c>
      <c r="C28" s="308"/>
      <c r="D28" s="113">
        <v>0.30526583566522514</v>
      </c>
      <c r="E28" s="115">
        <v>12</v>
      </c>
      <c r="F28" s="114">
        <v>11</v>
      </c>
      <c r="G28" s="114">
        <v>13</v>
      </c>
      <c r="H28" s="114">
        <v>14</v>
      </c>
      <c r="I28" s="140">
        <v>12</v>
      </c>
      <c r="J28" s="115">
        <v>0</v>
      </c>
      <c r="K28" s="116">
        <v>0</v>
      </c>
    </row>
    <row r="29" spans="1:11" ht="14.1" customHeight="1" x14ac:dyDescent="0.2">
      <c r="A29" s="306">
        <v>29</v>
      </c>
      <c r="B29" s="307" t="s">
        <v>246</v>
      </c>
      <c r="C29" s="308"/>
      <c r="D29" s="113">
        <v>3.1035359959297888</v>
      </c>
      <c r="E29" s="115">
        <v>122</v>
      </c>
      <c r="F29" s="114">
        <v>126</v>
      </c>
      <c r="G29" s="114">
        <v>118</v>
      </c>
      <c r="H29" s="114">
        <v>119</v>
      </c>
      <c r="I29" s="140">
        <v>114</v>
      </c>
      <c r="J29" s="115">
        <v>8</v>
      </c>
      <c r="K29" s="116">
        <v>7.0175438596491224</v>
      </c>
    </row>
    <row r="30" spans="1:11" ht="14.1" customHeight="1" x14ac:dyDescent="0.2">
      <c r="A30" s="306" t="s">
        <v>247</v>
      </c>
      <c r="B30" s="307" t="s">
        <v>248</v>
      </c>
      <c r="C30" s="308"/>
      <c r="D30" s="113">
        <v>0.58509285169168146</v>
      </c>
      <c r="E30" s="115">
        <v>23</v>
      </c>
      <c r="F30" s="114">
        <v>26</v>
      </c>
      <c r="G30" s="114">
        <v>22</v>
      </c>
      <c r="H30" s="114">
        <v>24</v>
      </c>
      <c r="I30" s="140">
        <v>22</v>
      </c>
      <c r="J30" s="115">
        <v>1</v>
      </c>
      <c r="K30" s="116">
        <v>4.5454545454545459</v>
      </c>
    </row>
    <row r="31" spans="1:11" ht="14.1" customHeight="1" x14ac:dyDescent="0.2">
      <c r="A31" s="306" t="s">
        <v>249</v>
      </c>
      <c r="B31" s="307" t="s">
        <v>250</v>
      </c>
      <c r="C31" s="308"/>
      <c r="D31" s="113">
        <v>2.5184431442381072</v>
      </c>
      <c r="E31" s="115">
        <v>99</v>
      </c>
      <c r="F31" s="114">
        <v>100</v>
      </c>
      <c r="G31" s="114">
        <v>96</v>
      </c>
      <c r="H31" s="114">
        <v>95</v>
      </c>
      <c r="I31" s="140">
        <v>92</v>
      </c>
      <c r="J31" s="115">
        <v>7</v>
      </c>
      <c r="K31" s="116">
        <v>7.6086956521739131</v>
      </c>
    </row>
    <row r="32" spans="1:11" ht="14.1" customHeight="1" x14ac:dyDescent="0.2">
      <c r="A32" s="306">
        <v>31</v>
      </c>
      <c r="B32" s="307" t="s">
        <v>251</v>
      </c>
      <c r="C32" s="308"/>
      <c r="D32" s="113">
        <v>0.20351055711015009</v>
      </c>
      <c r="E32" s="115">
        <v>8</v>
      </c>
      <c r="F32" s="114">
        <v>8</v>
      </c>
      <c r="G32" s="114">
        <v>8</v>
      </c>
      <c r="H32" s="114">
        <v>8</v>
      </c>
      <c r="I32" s="140">
        <v>8</v>
      </c>
      <c r="J32" s="115">
        <v>0</v>
      </c>
      <c r="K32" s="116">
        <v>0</v>
      </c>
    </row>
    <row r="33" spans="1:11" ht="14.1" customHeight="1" x14ac:dyDescent="0.2">
      <c r="A33" s="306">
        <v>32</v>
      </c>
      <c r="B33" s="307" t="s">
        <v>252</v>
      </c>
      <c r="C33" s="308"/>
      <c r="D33" s="113">
        <v>0.27982701602645638</v>
      </c>
      <c r="E33" s="115">
        <v>11</v>
      </c>
      <c r="F33" s="114">
        <v>14</v>
      </c>
      <c r="G33" s="114">
        <v>15</v>
      </c>
      <c r="H33" s="114">
        <v>12</v>
      </c>
      <c r="I33" s="140">
        <v>19</v>
      </c>
      <c r="J33" s="115">
        <v>-8</v>
      </c>
      <c r="K33" s="116">
        <v>-42.10526315789474</v>
      </c>
    </row>
    <row r="34" spans="1:11" ht="14.1" customHeight="1" x14ac:dyDescent="0.2">
      <c r="A34" s="306">
        <v>33</v>
      </c>
      <c r="B34" s="307" t="s">
        <v>253</v>
      </c>
      <c r="C34" s="308"/>
      <c r="D34" s="113">
        <v>0.27982701602645638</v>
      </c>
      <c r="E34" s="115">
        <v>11</v>
      </c>
      <c r="F34" s="114">
        <v>13</v>
      </c>
      <c r="G34" s="114">
        <v>18</v>
      </c>
      <c r="H34" s="114">
        <v>21</v>
      </c>
      <c r="I34" s="140">
        <v>16</v>
      </c>
      <c r="J34" s="115">
        <v>-5</v>
      </c>
      <c r="K34" s="116">
        <v>-31.25</v>
      </c>
    </row>
    <row r="35" spans="1:11" ht="14.1" customHeight="1" x14ac:dyDescent="0.2">
      <c r="A35" s="306">
        <v>34</v>
      </c>
      <c r="B35" s="307" t="s">
        <v>254</v>
      </c>
      <c r="C35" s="308"/>
      <c r="D35" s="113">
        <v>3.8921394047316205</v>
      </c>
      <c r="E35" s="115">
        <v>153</v>
      </c>
      <c r="F35" s="114">
        <v>148</v>
      </c>
      <c r="G35" s="114">
        <v>146</v>
      </c>
      <c r="H35" s="114">
        <v>140</v>
      </c>
      <c r="I35" s="140">
        <v>146</v>
      </c>
      <c r="J35" s="115">
        <v>7</v>
      </c>
      <c r="K35" s="116">
        <v>4.7945205479452051</v>
      </c>
    </row>
    <row r="36" spans="1:11" ht="14.1" customHeight="1" x14ac:dyDescent="0.2">
      <c r="A36" s="306">
        <v>41</v>
      </c>
      <c r="B36" s="307" t="s">
        <v>255</v>
      </c>
      <c r="C36" s="308"/>
      <c r="D36" s="113">
        <v>0.17807173747138133</v>
      </c>
      <c r="E36" s="115">
        <v>7</v>
      </c>
      <c r="F36" s="114">
        <v>7</v>
      </c>
      <c r="G36" s="114">
        <v>8</v>
      </c>
      <c r="H36" s="114">
        <v>7</v>
      </c>
      <c r="I36" s="140">
        <v>7</v>
      </c>
      <c r="J36" s="115">
        <v>0</v>
      </c>
      <c r="K36" s="116">
        <v>0</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0.45789875349783771</v>
      </c>
      <c r="E38" s="115">
        <v>18</v>
      </c>
      <c r="F38" s="114">
        <v>18</v>
      </c>
      <c r="G38" s="114">
        <v>19</v>
      </c>
      <c r="H38" s="114">
        <v>19</v>
      </c>
      <c r="I38" s="140">
        <v>20</v>
      </c>
      <c r="J38" s="115">
        <v>-2</v>
      </c>
      <c r="K38" s="116">
        <v>-10</v>
      </c>
    </row>
    <row r="39" spans="1:11" ht="14.1" customHeight="1" x14ac:dyDescent="0.2">
      <c r="A39" s="306">
        <v>51</v>
      </c>
      <c r="B39" s="307" t="s">
        <v>258</v>
      </c>
      <c r="C39" s="308"/>
      <c r="D39" s="113">
        <v>3.5614347494276264</v>
      </c>
      <c r="E39" s="115">
        <v>140</v>
      </c>
      <c r="F39" s="114">
        <v>157</v>
      </c>
      <c r="G39" s="114">
        <v>173</v>
      </c>
      <c r="H39" s="114">
        <v>186</v>
      </c>
      <c r="I39" s="140">
        <v>203</v>
      </c>
      <c r="J39" s="115">
        <v>-63</v>
      </c>
      <c r="K39" s="116">
        <v>-31.03448275862069</v>
      </c>
    </row>
    <row r="40" spans="1:11" ht="14.1" customHeight="1" x14ac:dyDescent="0.2">
      <c r="A40" s="306" t="s">
        <v>259</v>
      </c>
      <c r="B40" s="307" t="s">
        <v>260</v>
      </c>
      <c r="C40" s="308"/>
      <c r="D40" s="113">
        <v>2.8237089799033326</v>
      </c>
      <c r="E40" s="115">
        <v>111</v>
      </c>
      <c r="F40" s="114">
        <v>130</v>
      </c>
      <c r="G40" s="114">
        <v>146</v>
      </c>
      <c r="H40" s="114">
        <v>157</v>
      </c>
      <c r="I40" s="140">
        <v>176</v>
      </c>
      <c r="J40" s="115">
        <v>-65</v>
      </c>
      <c r="K40" s="116">
        <v>-36.93181818181818</v>
      </c>
    </row>
    <row r="41" spans="1:11" ht="14.1" customHeight="1" x14ac:dyDescent="0.2">
      <c r="A41" s="306"/>
      <c r="B41" s="307" t="s">
        <v>261</v>
      </c>
      <c r="C41" s="308"/>
      <c r="D41" s="113">
        <v>2.4675655049605698</v>
      </c>
      <c r="E41" s="115">
        <v>97</v>
      </c>
      <c r="F41" s="114">
        <v>113</v>
      </c>
      <c r="G41" s="114">
        <v>127</v>
      </c>
      <c r="H41" s="114">
        <v>140</v>
      </c>
      <c r="I41" s="140">
        <v>157</v>
      </c>
      <c r="J41" s="115">
        <v>-60</v>
      </c>
      <c r="K41" s="116">
        <v>-38.216560509554142</v>
      </c>
    </row>
    <row r="42" spans="1:11" ht="14.1" customHeight="1" x14ac:dyDescent="0.2">
      <c r="A42" s="306">
        <v>52</v>
      </c>
      <c r="B42" s="307" t="s">
        <v>262</v>
      </c>
      <c r="C42" s="308"/>
      <c r="D42" s="113">
        <v>4.4263546171457646</v>
      </c>
      <c r="E42" s="115">
        <v>174</v>
      </c>
      <c r="F42" s="114">
        <v>167</v>
      </c>
      <c r="G42" s="114">
        <v>165</v>
      </c>
      <c r="H42" s="114">
        <v>160</v>
      </c>
      <c r="I42" s="140">
        <v>161</v>
      </c>
      <c r="J42" s="115">
        <v>13</v>
      </c>
      <c r="K42" s="116">
        <v>8.0745341614906838</v>
      </c>
    </row>
    <row r="43" spans="1:11" ht="14.1" customHeight="1" x14ac:dyDescent="0.2">
      <c r="A43" s="306" t="s">
        <v>263</v>
      </c>
      <c r="B43" s="307" t="s">
        <v>264</v>
      </c>
      <c r="C43" s="308"/>
      <c r="D43" s="113">
        <v>4.3500381582294585</v>
      </c>
      <c r="E43" s="115">
        <v>171</v>
      </c>
      <c r="F43" s="114">
        <v>164</v>
      </c>
      <c r="G43" s="114">
        <v>161</v>
      </c>
      <c r="H43" s="114">
        <v>156</v>
      </c>
      <c r="I43" s="140">
        <v>157</v>
      </c>
      <c r="J43" s="115">
        <v>14</v>
      </c>
      <c r="K43" s="116">
        <v>8.9171974522292992</v>
      </c>
    </row>
    <row r="44" spans="1:11" ht="14.1" customHeight="1" x14ac:dyDescent="0.2">
      <c r="A44" s="306">
        <v>53</v>
      </c>
      <c r="B44" s="307" t="s">
        <v>265</v>
      </c>
      <c r="C44" s="308"/>
      <c r="D44" s="113">
        <v>11.549224116001017</v>
      </c>
      <c r="E44" s="115">
        <v>454</v>
      </c>
      <c r="F44" s="114">
        <v>457</v>
      </c>
      <c r="G44" s="114">
        <v>435</v>
      </c>
      <c r="H44" s="114">
        <v>439</v>
      </c>
      <c r="I44" s="140">
        <v>392</v>
      </c>
      <c r="J44" s="115">
        <v>62</v>
      </c>
      <c r="K44" s="116">
        <v>15.816326530612244</v>
      </c>
    </row>
    <row r="45" spans="1:11" ht="14.1" customHeight="1" x14ac:dyDescent="0.2">
      <c r="A45" s="306" t="s">
        <v>266</v>
      </c>
      <c r="B45" s="307" t="s">
        <v>267</v>
      </c>
      <c r="C45" s="308"/>
      <c r="D45" s="113">
        <v>11.49834647672348</v>
      </c>
      <c r="E45" s="115">
        <v>452</v>
      </c>
      <c r="F45" s="114">
        <v>455</v>
      </c>
      <c r="G45" s="114">
        <v>434</v>
      </c>
      <c r="H45" s="114">
        <v>438</v>
      </c>
      <c r="I45" s="140">
        <v>391</v>
      </c>
      <c r="J45" s="115">
        <v>61</v>
      </c>
      <c r="K45" s="116">
        <v>15.601023017902813</v>
      </c>
    </row>
    <row r="46" spans="1:11" ht="14.1" customHeight="1" x14ac:dyDescent="0.2">
      <c r="A46" s="306">
        <v>54</v>
      </c>
      <c r="B46" s="307" t="s">
        <v>268</v>
      </c>
      <c r="C46" s="308"/>
      <c r="D46" s="113">
        <v>10.862375985754261</v>
      </c>
      <c r="E46" s="115">
        <v>427</v>
      </c>
      <c r="F46" s="114">
        <v>426</v>
      </c>
      <c r="G46" s="114">
        <v>429</v>
      </c>
      <c r="H46" s="114">
        <v>432</v>
      </c>
      <c r="I46" s="140">
        <v>429</v>
      </c>
      <c r="J46" s="115">
        <v>-2</v>
      </c>
      <c r="K46" s="116">
        <v>-0.46620046620046618</v>
      </c>
    </row>
    <row r="47" spans="1:11" ht="14.1" customHeight="1" x14ac:dyDescent="0.2">
      <c r="A47" s="306">
        <v>61</v>
      </c>
      <c r="B47" s="307" t="s">
        <v>269</v>
      </c>
      <c r="C47" s="308"/>
      <c r="D47" s="113">
        <v>0.6614093106079878</v>
      </c>
      <c r="E47" s="115">
        <v>26</v>
      </c>
      <c r="F47" s="114">
        <v>30</v>
      </c>
      <c r="G47" s="114">
        <v>29</v>
      </c>
      <c r="H47" s="114">
        <v>35</v>
      </c>
      <c r="I47" s="140">
        <v>39</v>
      </c>
      <c r="J47" s="115">
        <v>-13</v>
      </c>
      <c r="K47" s="116">
        <v>-33.333333333333336</v>
      </c>
    </row>
    <row r="48" spans="1:11" ht="14.1" customHeight="1" x14ac:dyDescent="0.2">
      <c r="A48" s="306">
        <v>62</v>
      </c>
      <c r="B48" s="307" t="s">
        <v>270</v>
      </c>
      <c r="C48" s="308"/>
      <c r="D48" s="113">
        <v>10.836937166115492</v>
      </c>
      <c r="E48" s="115">
        <v>426</v>
      </c>
      <c r="F48" s="114">
        <v>447</v>
      </c>
      <c r="G48" s="114">
        <v>430</v>
      </c>
      <c r="H48" s="114">
        <v>428</v>
      </c>
      <c r="I48" s="140">
        <v>431</v>
      </c>
      <c r="J48" s="115">
        <v>-5</v>
      </c>
      <c r="K48" s="116">
        <v>-1.160092807424594</v>
      </c>
    </row>
    <row r="49" spans="1:11" ht="14.1" customHeight="1" x14ac:dyDescent="0.2">
      <c r="A49" s="306">
        <v>63</v>
      </c>
      <c r="B49" s="307" t="s">
        <v>271</v>
      </c>
      <c r="C49" s="308"/>
      <c r="D49" s="113">
        <v>10.150089035868735</v>
      </c>
      <c r="E49" s="115">
        <v>399</v>
      </c>
      <c r="F49" s="114">
        <v>403</v>
      </c>
      <c r="G49" s="114">
        <v>398</v>
      </c>
      <c r="H49" s="114">
        <v>390</v>
      </c>
      <c r="I49" s="140">
        <v>363</v>
      </c>
      <c r="J49" s="115">
        <v>36</v>
      </c>
      <c r="K49" s="116">
        <v>9.9173553719008272</v>
      </c>
    </row>
    <row r="50" spans="1:11" ht="14.1" customHeight="1" x14ac:dyDescent="0.2">
      <c r="A50" s="306" t="s">
        <v>272</v>
      </c>
      <c r="B50" s="307" t="s">
        <v>273</v>
      </c>
      <c r="C50" s="308"/>
      <c r="D50" s="113">
        <v>0.25438819638768762</v>
      </c>
      <c r="E50" s="115">
        <v>10</v>
      </c>
      <c r="F50" s="114">
        <v>8</v>
      </c>
      <c r="G50" s="114">
        <v>8</v>
      </c>
      <c r="H50" s="114">
        <v>6</v>
      </c>
      <c r="I50" s="140">
        <v>6</v>
      </c>
      <c r="J50" s="115">
        <v>4</v>
      </c>
      <c r="K50" s="116">
        <v>66.666666666666671</v>
      </c>
    </row>
    <row r="51" spans="1:11" ht="14.1" customHeight="1" x14ac:dyDescent="0.2">
      <c r="A51" s="306" t="s">
        <v>274</v>
      </c>
      <c r="B51" s="307" t="s">
        <v>275</v>
      </c>
      <c r="C51" s="308"/>
      <c r="D51" s="113">
        <v>9.8448232002035105</v>
      </c>
      <c r="E51" s="115">
        <v>387</v>
      </c>
      <c r="F51" s="114">
        <v>393</v>
      </c>
      <c r="G51" s="114">
        <v>388</v>
      </c>
      <c r="H51" s="114">
        <v>383</v>
      </c>
      <c r="I51" s="140">
        <v>356</v>
      </c>
      <c r="J51" s="115">
        <v>31</v>
      </c>
      <c r="K51" s="116">
        <v>8.7078651685393265</v>
      </c>
    </row>
    <row r="52" spans="1:11" ht="14.1" customHeight="1" x14ac:dyDescent="0.2">
      <c r="A52" s="306">
        <v>71</v>
      </c>
      <c r="B52" s="307" t="s">
        <v>276</v>
      </c>
      <c r="C52" s="308"/>
      <c r="D52" s="113">
        <v>12.465021622996693</v>
      </c>
      <c r="E52" s="115">
        <v>490</v>
      </c>
      <c r="F52" s="114">
        <v>500</v>
      </c>
      <c r="G52" s="114">
        <v>487</v>
      </c>
      <c r="H52" s="114">
        <v>497</v>
      </c>
      <c r="I52" s="140">
        <v>484</v>
      </c>
      <c r="J52" s="115">
        <v>6</v>
      </c>
      <c r="K52" s="116">
        <v>1.2396694214876034</v>
      </c>
    </row>
    <row r="53" spans="1:11" ht="14.1" customHeight="1" x14ac:dyDescent="0.2">
      <c r="A53" s="306" t="s">
        <v>277</v>
      </c>
      <c r="B53" s="307" t="s">
        <v>278</v>
      </c>
      <c r="C53" s="308"/>
      <c r="D53" s="113">
        <v>1.1956245230221318</v>
      </c>
      <c r="E53" s="115">
        <v>47</v>
      </c>
      <c r="F53" s="114">
        <v>45</v>
      </c>
      <c r="G53" s="114">
        <v>44</v>
      </c>
      <c r="H53" s="114">
        <v>45</v>
      </c>
      <c r="I53" s="140">
        <v>45</v>
      </c>
      <c r="J53" s="115">
        <v>2</v>
      </c>
      <c r="K53" s="116">
        <v>4.4444444444444446</v>
      </c>
    </row>
    <row r="54" spans="1:11" ht="14.1" customHeight="1" x14ac:dyDescent="0.2">
      <c r="A54" s="306" t="s">
        <v>279</v>
      </c>
      <c r="B54" s="307" t="s">
        <v>280</v>
      </c>
      <c r="C54" s="308"/>
      <c r="D54" s="113">
        <v>10.735181887560417</v>
      </c>
      <c r="E54" s="115">
        <v>422</v>
      </c>
      <c r="F54" s="114">
        <v>433</v>
      </c>
      <c r="G54" s="114">
        <v>424</v>
      </c>
      <c r="H54" s="114">
        <v>432</v>
      </c>
      <c r="I54" s="140">
        <v>420</v>
      </c>
      <c r="J54" s="115">
        <v>2</v>
      </c>
      <c r="K54" s="116">
        <v>0.47619047619047616</v>
      </c>
    </row>
    <row r="55" spans="1:11" ht="14.1" customHeight="1" x14ac:dyDescent="0.2">
      <c r="A55" s="306">
        <v>72</v>
      </c>
      <c r="B55" s="307" t="s">
        <v>281</v>
      </c>
      <c r="C55" s="308"/>
      <c r="D55" s="113">
        <v>1.602645637242432</v>
      </c>
      <c r="E55" s="115">
        <v>63</v>
      </c>
      <c r="F55" s="114">
        <v>60</v>
      </c>
      <c r="G55" s="114">
        <v>60</v>
      </c>
      <c r="H55" s="114">
        <v>63</v>
      </c>
      <c r="I55" s="140">
        <v>60</v>
      </c>
      <c r="J55" s="115">
        <v>3</v>
      </c>
      <c r="K55" s="116">
        <v>5</v>
      </c>
    </row>
    <row r="56" spans="1:11" ht="14.1" customHeight="1" x14ac:dyDescent="0.2">
      <c r="A56" s="306" t="s">
        <v>282</v>
      </c>
      <c r="B56" s="307" t="s">
        <v>283</v>
      </c>
      <c r="C56" s="308"/>
      <c r="D56" s="113">
        <v>0.15263291783261257</v>
      </c>
      <c r="E56" s="115">
        <v>6</v>
      </c>
      <c r="F56" s="114">
        <v>4</v>
      </c>
      <c r="G56" s="114">
        <v>5</v>
      </c>
      <c r="H56" s="114">
        <v>4</v>
      </c>
      <c r="I56" s="140" t="s">
        <v>513</v>
      </c>
      <c r="J56" s="115" t="s">
        <v>513</v>
      </c>
      <c r="K56" s="116" t="s">
        <v>513</v>
      </c>
    </row>
    <row r="57" spans="1:11" ht="14.1" customHeight="1" x14ac:dyDescent="0.2">
      <c r="A57" s="306" t="s">
        <v>284</v>
      </c>
      <c r="B57" s="307" t="s">
        <v>285</v>
      </c>
      <c r="C57" s="308"/>
      <c r="D57" s="113">
        <v>1.0429916051895192</v>
      </c>
      <c r="E57" s="115">
        <v>41</v>
      </c>
      <c r="F57" s="114">
        <v>43</v>
      </c>
      <c r="G57" s="114">
        <v>43</v>
      </c>
      <c r="H57" s="114">
        <v>46</v>
      </c>
      <c r="I57" s="140">
        <v>43</v>
      </c>
      <c r="J57" s="115">
        <v>-2</v>
      </c>
      <c r="K57" s="116">
        <v>-4.6511627906976747</v>
      </c>
    </row>
    <row r="58" spans="1:11" ht="14.1" customHeight="1" x14ac:dyDescent="0.2">
      <c r="A58" s="306">
        <v>73</v>
      </c>
      <c r="B58" s="307" t="s">
        <v>286</v>
      </c>
      <c r="C58" s="308"/>
      <c r="D58" s="113">
        <v>0.71228694988552532</v>
      </c>
      <c r="E58" s="115">
        <v>28</v>
      </c>
      <c r="F58" s="114">
        <v>25</v>
      </c>
      <c r="G58" s="114">
        <v>25</v>
      </c>
      <c r="H58" s="114">
        <v>27</v>
      </c>
      <c r="I58" s="140">
        <v>29</v>
      </c>
      <c r="J58" s="115">
        <v>-1</v>
      </c>
      <c r="K58" s="116">
        <v>-3.4482758620689653</v>
      </c>
    </row>
    <row r="59" spans="1:11" ht="14.1" customHeight="1" x14ac:dyDescent="0.2">
      <c r="A59" s="306" t="s">
        <v>287</v>
      </c>
      <c r="B59" s="307" t="s">
        <v>288</v>
      </c>
      <c r="C59" s="308"/>
      <c r="D59" s="113">
        <v>0.50877639277537523</v>
      </c>
      <c r="E59" s="115">
        <v>20</v>
      </c>
      <c r="F59" s="114">
        <v>18</v>
      </c>
      <c r="G59" s="114">
        <v>19</v>
      </c>
      <c r="H59" s="114">
        <v>21</v>
      </c>
      <c r="I59" s="140">
        <v>21</v>
      </c>
      <c r="J59" s="115">
        <v>-1</v>
      </c>
      <c r="K59" s="116">
        <v>-4.7619047619047619</v>
      </c>
    </row>
    <row r="60" spans="1:11" ht="14.1" customHeight="1" x14ac:dyDescent="0.2">
      <c r="A60" s="306">
        <v>81</v>
      </c>
      <c r="B60" s="307" t="s">
        <v>289</v>
      </c>
      <c r="C60" s="308"/>
      <c r="D60" s="113">
        <v>3.0526583566522514</v>
      </c>
      <c r="E60" s="115">
        <v>120</v>
      </c>
      <c r="F60" s="114">
        <v>119</v>
      </c>
      <c r="G60" s="114">
        <v>112</v>
      </c>
      <c r="H60" s="114">
        <v>117</v>
      </c>
      <c r="I60" s="140">
        <v>112</v>
      </c>
      <c r="J60" s="115">
        <v>8</v>
      </c>
      <c r="K60" s="116">
        <v>7.1428571428571432</v>
      </c>
    </row>
    <row r="61" spans="1:11" ht="14.1" customHeight="1" x14ac:dyDescent="0.2">
      <c r="A61" s="306" t="s">
        <v>290</v>
      </c>
      <c r="B61" s="307" t="s">
        <v>291</v>
      </c>
      <c r="C61" s="308"/>
      <c r="D61" s="113">
        <v>1.1701857033833629</v>
      </c>
      <c r="E61" s="115">
        <v>46</v>
      </c>
      <c r="F61" s="114">
        <v>50</v>
      </c>
      <c r="G61" s="114">
        <v>49</v>
      </c>
      <c r="H61" s="114">
        <v>53</v>
      </c>
      <c r="I61" s="140">
        <v>54</v>
      </c>
      <c r="J61" s="115">
        <v>-8</v>
      </c>
      <c r="K61" s="116">
        <v>-14.814814814814815</v>
      </c>
    </row>
    <row r="62" spans="1:11" ht="14.1" customHeight="1" x14ac:dyDescent="0.2">
      <c r="A62" s="306" t="s">
        <v>292</v>
      </c>
      <c r="B62" s="307" t="s">
        <v>293</v>
      </c>
      <c r="C62" s="308"/>
      <c r="D62" s="113">
        <v>0.8903586873569066</v>
      </c>
      <c r="E62" s="115">
        <v>35</v>
      </c>
      <c r="F62" s="114">
        <v>30</v>
      </c>
      <c r="G62" s="114">
        <v>26</v>
      </c>
      <c r="H62" s="114">
        <v>26</v>
      </c>
      <c r="I62" s="140">
        <v>23</v>
      </c>
      <c r="J62" s="115">
        <v>12</v>
      </c>
      <c r="K62" s="116">
        <v>52.173913043478258</v>
      </c>
    </row>
    <row r="63" spans="1:11" ht="14.1" customHeight="1" x14ac:dyDescent="0.2">
      <c r="A63" s="306"/>
      <c r="B63" s="307" t="s">
        <v>294</v>
      </c>
      <c r="C63" s="308"/>
      <c r="D63" s="113">
        <v>0.83948104807936907</v>
      </c>
      <c r="E63" s="115">
        <v>33</v>
      </c>
      <c r="F63" s="114">
        <v>29</v>
      </c>
      <c r="G63" s="114">
        <v>25</v>
      </c>
      <c r="H63" s="114">
        <v>25</v>
      </c>
      <c r="I63" s="140">
        <v>22</v>
      </c>
      <c r="J63" s="115">
        <v>11</v>
      </c>
      <c r="K63" s="116">
        <v>50</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0.8903586873569066</v>
      </c>
      <c r="E65" s="115">
        <v>35</v>
      </c>
      <c r="F65" s="114">
        <v>33</v>
      </c>
      <c r="G65" s="114">
        <v>30</v>
      </c>
      <c r="H65" s="114">
        <v>32</v>
      </c>
      <c r="I65" s="140">
        <v>29</v>
      </c>
      <c r="J65" s="115">
        <v>6</v>
      </c>
      <c r="K65" s="116">
        <v>20.689655172413794</v>
      </c>
    </row>
    <row r="66" spans="1:11" ht="14.1" customHeight="1" x14ac:dyDescent="0.2">
      <c r="A66" s="306">
        <v>82</v>
      </c>
      <c r="B66" s="307" t="s">
        <v>299</v>
      </c>
      <c r="C66" s="308"/>
      <c r="D66" s="113">
        <v>4.0956499618417705</v>
      </c>
      <c r="E66" s="115">
        <v>161</v>
      </c>
      <c r="F66" s="114">
        <v>160</v>
      </c>
      <c r="G66" s="114">
        <v>155</v>
      </c>
      <c r="H66" s="114">
        <v>167</v>
      </c>
      <c r="I66" s="140">
        <v>161</v>
      </c>
      <c r="J66" s="115">
        <v>0</v>
      </c>
      <c r="K66" s="116">
        <v>0</v>
      </c>
    </row>
    <row r="67" spans="1:11" ht="14.1" customHeight="1" x14ac:dyDescent="0.2">
      <c r="A67" s="306" t="s">
        <v>300</v>
      </c>
      <c r="B67" s="307" t="s">
        <v>301</v>
      </c>
      <c r="C67" s="308"/>
      <c r="D67" s="113">
        <v>2.111422030017807</v>
      </c>
      <c r="E67" s="115">
        <v>83</v>
      </c>
      <c r="F67" s="114">
        <v>80</v>
      </c>
      <c r="G67" s="114">
        <v>81</v>
      </c>
      <c r="H67" s="114">
        <v>85</v>
      </c>
      <c r="I67" s="140">
        <v>81</v>
      </c>
      <c r="J67" s="115">
        <v>2</v>
      </c>
      <c r="K67" s="116">
        <v>2.4691358024691357</v>
      </c>
    </row>
    <row r="68" spans="1:11" ht="14.1" customHeight="1" x14ac:dyDescent="0.2">
      <c r="A68" s="306" t="s">
        <v>302</v>
      </c>
      <c r="B68" s="307" t="s">
        <v>303</v>
      </c>
      <c r="C68" s="308"/>
      <c r="D68" s="113">
        <v>1.4245738997710506</v>
      </c>
      <c r="E68" s="115">
        <v>56</v>
      </c>
      <c r="F68" s="114">
        <v>56</v>
      </c>
      <c r="G68" s="114">
        <v>50</v>
      </c>
      <c r="H68" s="114">
        <v>56</v>
      </c>
      <c r="I68" s="140">
        <v>54</v>
      </c>
      <c r="J68" s="115">
        <v>2</v>
      </c>
      <c r="K68" s="116">
        <v>3.7037037037037037</v>
      </c>
    </row>
    <row r="69" spans="1:11" ht="14.1" customHeight="1" x14ac:dyDescent="0.2">
      <c r="A69" s="306">
        <v>83</v>
      </c>
      <c r="B69" s="307" t="s">
        <v>304</v>
      </c>
      <c r="C69" s="308"/>
      <c r="D69" s="113">
        <v>2.7728313406257952</v>
      </c>
      <c r="E69" s="115">
        <v>109</v>
      </c>
      <c r="F69" s="114">
        <v>101</v>
      </c>
      <c r="G69" s="114">
        <v>95</v>
      </c>
      <c r="H69" s="114">
        <v>104</v>
      </c>
      <c r="I69" s="140">
        <v>100</v>
      </c>
      <c r="J69" s="115">
        <v>9</v>
      </c>
      <c r="K69" s="116">
        <v>9</v>
      </c>
    </row>
    <row r="70" spans="1:11" ht="14.1" customHeight="1" x14ac:dyDescent="0.2">
      <c r="A70" s="306" t="s">
        <v>305</v>
      </c>
      <c r="B70" s="307" t="s">
        <v>306</v>
      </c>
      <c r="C70" s="308"/>
      <c r="D70" s="113">
        <v>1.7552785550750445</v>
      </c>
      <c r="E70" s="115">
        <v>69</v>
      </c>
      <c r="F70" s="114">
        <v>63</v>
      </c>
      <c r="G70" s="114">
        <v>61</v>
      </c>
      <c r="H70" s="114">
        <v>66</v>
      </c>
      <c r="I70" s="140">
        <v>63</v>
      </c>
      <c r="J70" s="115">
        <v>6</v>
      </c>
      <c r="K70" s="116">
        <v>9.5238095238095237</v>
      </c>
    </row>
    <row r="71" spans="1:11" ht="14.1" customHeight="1" x14ac:dyDescent="0.2">
      <c r="A71" s="306"/>
      <c r="B71" s="307" t="s">
        <v>307</v>
      </c>
      <c r="C71" s="308"/>
      <c r="D71" s="113">
        <v>1.0429916051895192</v>
      </c>
      <c r="E71" s="115">
        <v>41</v>
      </c>
      <c r="F71" s="114">
        <v>41</v>
      </c>
      <c r="G71" s="114">
        <v>39</v>
      </c>
      <c r="H71" s="114">
        <v>45</v>
      </c>
      <c r="I71" s="140">
        <v>42</v>
      </c>
      <c r="J71" s="115">
        <v>-1</v>
      </c>
      <c r="K71" s="116">
        <v>-2.3809523809523809</v>
      </c>
    </row>
    <row r="72" spans="1:11" ht="14.1" customHeight="1" x14ac:dyDescent="0.2">
      <c r="A72" s="306">
        <v>84</v>
      </c>
      <c r="B72" s="307" t="s">
        <v>308</v>
      </c>
      <c r="C72" s="308"/>
      <c r="D72" s="113">
        <v>1.2973798015772069</v>
      </c>
      <c r="E72" s="115">
        <v>51</v>
      </c>
      <c r="F72" s="114">
        <v>44</v>
      </c>
      <c r="G72" s="114">
        <v>40</v>
      </c>
      <c r="H72" s="114">
        <v>52</v>
      </c>
      <c r="I72" s="140">
        <v>52</v>
      </c>
      <c r="J72" s="115">
        <v>-1</v>
      </c>
      <c r="K72" s="116">
        <v>-1.9230769230769231</v>
      </c>
    </row>
    <row r="73" spans="1:11" ht="14.1" customHeight="1" x14ac:dyDescent="0.2">
      <c r="A73" s="306" t="s">
        <v>309</v>
      </c>
      <c r="B73" s="307" t="s">
        <v>310</v>
      </c>
      <c r="C73" s="308"/>
      <c r="D73" s="113">
        <v>0.15263291783261257</v>
      </c>
      <c r="E73" s="115">
        <v>6</v>
      </c>
      <c r="F73" s="114">
        <v>3</v>
      </c>
      <c r="G73" s="114">
        <v>3</v>
      </c>
      <c r="H73" s="114">
        <v>13</v>
      </c>
      <c r="I73" s="140">
        <v>13</v>
      </c>
      <c r="J73" s="115">
        <v>-7</v>
      </c>
      <c r="K73" s="116">
        <v>-53.846153846153847</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0.22894937674891885</v>
      </c>
      <c r="E77" s="115">
        <v>9</v>
      </c>
      <c r="F77" s="114">
        <v>8</v>
      </c>
      <c r="G77" s="114">
        <v>8</v>
      </c>
      <c r="H77" s="114">
        <v>7</v>
      </c>
      <c r="I77" s="140">
        <v>6</v>
      </c>
      <c r="J77" s="115">
        <v>3</v>
      </c>
      <c r="K77" s="116">
        <v>50</v>
      </c>
    </row>
    <row r="78" spans="1:11" ht="14.1" customHeight="1" x14ac:dyDescent="0.2">
      <c r="A78" s="306">
        <v>93</v>
      </c>
      <c r="B78" s="307" t="s">
        <v>317</v>
      </c>
      <c r="C78" s="308"/>
      <c r="D78" s="113" t="s">
        <v>513</v>
      </c>
      <c r="E78" s="115" t="s">
        <v>513</v>
      </c>
      <c r="F78" s="114">
        <v>6</v>
      </c>
      <c r="G78" s="114">
        <v>6</v>
      </c>
      <c r="H78" s="114">
        <v>7</v>
      </c>
      <c r="I78" s="140">
        <v>8</v>
      </c>
      <c r="J78" s="115" t="s">
        <v>513</v>
      </c>
      <c r="K78" s="116" t="s">
        <v>513</v>
      </c>
    </row>
    <row r="79" spans="1:11" ht="14.1" customHeight="1" x14ac:dyDescent="0.2">
      <c r="A79" s="306">
        <v>94</v>
      </c>
      <c r="B79" s="307" t="s">
        <v>318</v>
      </c>
      <c r="C79" s="308"/>
      <c r="D79" s="113">
        <v>0.45789875349783771</v>
      </c>
      <c r="E79" s="115">
        <v>18</v>
      </c>
      <c r="F79" s="114">
        <v>18</v>
      </c>
      <c r="G79" s="114">
        <v>17</v>
      </c>
      <c r="H79" s="114">
        <v>16</v>
      </c>
      <c r="I79" s="140">
        <v>16</v>
      </c>
      <c r="J79" s="115">
        <v>2</v>
      </c>
      <c r="K79" s="116">
        <v>12.5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4.477232256423302</v>
      </c>
      <c r="E81" s="143">
        <v>176</v>
      </c>
      <c r="F81" s="144">
        <v>181</v>
      </c>
      <c r="G81" s="144">
        <v>178</v>
      </c>
      <c r="H81" s="144">
        <v>194</v>
      </c>
      <c r="I81" s="145">
        <v>185</v>
      </c>
      <c r="J81" s="143">
        <v>-9</v>
      </c>
      <c r="K81" s="146">
        <v>-4.8648648648648649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1252</v>
      </c>
      <c r="G12" s="536">
        <v>1045</v>
      </c>
      <c r="H12" s="536">
        <v>1852</v>
      </c>
      <c r="I12" s="536">
        <v>1083</v>
      </c>
      <c r="J12" s="537">
        <v>1394</v>
      </c>
      <c r="K12" s="538">
        <v>-142</v>
      </c>
      <c r="L12" s="349">
        <v>-10.18651362984218</v>
      </c>
    </row>
    <row r="13" spans="1:17" s="110" customFormat="1" ht="15" customHeight="1" x14ac:dyDescent="0.2">
      <c r="A13" s="350" t="s">
        <v>344</v>
      </c>
      <c r="B13" s="351" t="s">
        <v>345</v>
      </c>
      <c r="C13" s="347"/>
      <c r="D13" s="347"/>
      <c r="E13" s="348"/>
      <c r="F13" s="536">
        <v>701</v>
      </c>
      <c r="G13" s="536">
        <v>533</v>
      </c>
      <c r="H13" s="536">
        <v>927</v>
      </c>
      <c r="I13" s="536">
        <v>660</v>
      </c>
      <c r="J13" s="537">
        <v>728</v>
      </c>
      <c r="K13" s="538">
        <v>-27</v>
      </c>
      <c r="L13" s="349">
        <v>-3.7087912087912089</v>
      </c>
    </row>
    <row r="14" spans="1:17" s="110" customFormat="1" ht="22.5" customHeight="1" x14ac:dyDescent="0.2">
      <c r="A14" s="350"/>
      <c r="B14" s="351" t="s">
        <v>346</v>
      </c>
      <c r="C14" s="347"/>
      <c r="D14" s="347"/>
      <c r="E14" s="348"/>
      <c r="F14" s="536">
        <v>551</v>
      </c>
      <c r="G14" s="536">
        <v>512</v>
      </c>
      <c r="H14" s="536">
        <v>925</v>
      </c>
      <c r="I14" s="536">
        <v>423</v>
      </c>
      <c r="J14" s="537">
        <v>666</v>
      </c>
      <c r="K14" s="538">
        <v>-115</v>
      </c>
      <c r="L14" s="349">
        <v>-17.267267267267268</v>
      </c>
    </row>
    <row r="15" spans="1:17" s="110" customFormat="1" ht="15" customHeight="1" x14ac:dyDescent="0.2">
      <c r="A15" s="350" t="s">
        <v>347</v>
      </c>
      <c r="B15" s="351" t="s">
        <v>108</v>
      </c>
      <c r="C15" s="347"/>
      <c r="D15" s="347"/>
      <c r="E15" s="348"/>
      <c r="F15" s="536">
        <v>273</v>
      </c>
      <c r="G15" s="536">
        <v>274</v>
      </c>
      <c r="H15" s="536">
        <v>950</v>
      </c>
      <c r="I15" s="536">
        <v>251</v>
      </c>
      <c r="J15" s="537">
        <v>308</v>
      </c>
      <c r="K15" s="538">
        <v>-35</v>
      </c>
      <c r="L15" s="349">
        <v>-11.363636363636363</v>
      </c>
    </row>
    <row r="16" spans="1:17" s="110" customFormat="1" ht="15" customHeight="1" x14ac:dyDescent="0.2">
      <c r="A16" s="350"/>
      <c r="B16" s="351" t="s">
        <v>109</v>
      </c>
      <c r="C16" s="347"/>
      <c r="D16" s="347"/>
      <c r="E16" s="348"/>
      <c r="F16" s="536">
        <v>858</v>
      </c>
      <c r="G16" s="536">
        <v>698</v>
      </c>
      <c r="H16" s="536">
        <v>817</v>
      </c>
      <c r="I16" s="536">
        <v>737</v>
      </c>
      <c r="J16" s="537">
        <v>958</v>
      </c>
      <c r="K16" s="538">
        <v>-100</v>
      </c>
      <c r="L16" s="349">
        <v>-10.438413361169102</v>
      </c>
    </row>
    <row r="17" spans="1:12" s="110" customFormat="1" ht="15" customHeight="1" x14ac:dyDescent="0.2">
      <c r="A17" s="350"/>
      <c r="B17" s="351" t="s">
        <v>110</v>
      </c>
      <c r="C17" s="347"/>
      <c r="D17" s="347"/>
      <c r="E17" s="348"/>
      <c r="F17" s="536">
        <v>111</v>
      </c>
      <c r="G17" s="536">
        <v>69</v>
      </c>
      <c r="H17" s="536">
        <v>73</v>
      </c>
      <c r="I17" s="536">
        <v>88</v>
      </c>
      <c r="J17" s="537">
        <v>115</v>
      </c>
      <c r="K17" s="538">
        <v>-4</v>
      </c>
      <c r="L17" s="349">
        <v>-3.4782608695652173</v>
      </c>
    </row>
    <row r="18" spans="1:12" s="110" customFormat="1" ht="15" customHeight="1" x14ac:dyDescent="0.2">
      <c r="A18" s="350"/>
      <c r="B18" s="351" t="s">
        <v>111</v>
      </c>
      <c r="C18" s="347"/>
      <c r="D18" s="347"/>
      <c r="E18" s="348"/>
      <c r="F18" s="536">
        <v>10</v>
      </c>
      <c r="G18" s="536">
        <v>4</v>
      </c>
      <c r="H18" s="536">
        <v>12</v>
      </c>
      <c r="I18" s="536">
        <v>7</v>
      </c>
      <c r="J18" s="537">
        <v>13</v>
      </c>
      <c r="K18" s="538">
        <v>-3</v>
      </c>
      <c r="L18" s="349">
        <v>-23.076923076923077</v>
      </c>
    </row>
    <row r="19" spans="1:12" s="110" customFormat="1" ht="15" customHeight="1" x14ac:dyDescent="0.2">
      <c r="A19" s="118" t="s">
        <v>113</v>
      </c>
      <c r="B19" s="119" t="s">
        <v>181</v>
      </c>
      <c r="C19" s="347"/>
      <c r="D19" s="347"/>
      <c r="E19" s="348"/>
      <c r="F19" s="536">
        <v>856</v>
      </c>
      <c r="G19" s="536">
        <v>655</v>
      </c>
      <c r="H19" s="536">
        <v>1454</v>
      </c>
      <c r="I19" s="536">
        <v>748</v>
      </c>
      <c r="J19" s="537">
        <v>936</v>
      </c>
      <c r="K19" s="538">
        <v>-80</v>
      </c>
      <c r="L19" s="349">
        <v>-8.5470085470085468</v>
      </c>
    </row>
    <row r="20" spans="1:12" s="110" customFormat="1" ht="15" customHeight="1" x14ac:dyDescent="0.2">
      <c r="A20" s="118"/>
      <c r="B20" s="119" t="s">
        <v>182</v>
      </c>
      <c r="C20" s="347"/>
      <c r="D20" s="347"/>
      <c r="E20" s="348"/>
      <c r="F20" s="536">
        <v>396</v>
      </c>
      <c r="G20" s="536">
        <v>390</v>
      </c>
      <c r="H20" s="536">
        <v>398</v>
      </c>
      <c r="I20" s="536">
        <v>335</v>
      </c>
      <c r="J20" s="537">
        <v>458</v>
      </c>
      <c r="K20" s="538">
        <v>-62</v>
      </c>
      <c r="L20" s="349">
        <v>-13.537117903930131</v>
      </c>
    </row>
    <row r="21" spans="1:12" s="110" customFormat="1" ht="15" customHeight="1" x14ac:dyDescent="0.2">
      <c r="A21" s="118" t="s">
        <v>113</v>
      </c>
      <c r="B21" s="119" t="s">
        <v>116</v>
      </c>
      <c r="C21" s="347"/>
      <c r="D21" s="347"/>
      <c r="E21" s="348"/>
      <c r="F21" s="536">
        <v>848</v>
      </c>
      <c r="G21" s="536">
        <v>709</v>
      </c>
      <c r="H21" s="536">
        <v>1412</v>
      </c>
      <c r="I21" s="536">
        <v>731</v>
      </c>
      <c r="J21" s="537">
        <v>1026</v>
      </c>
      <c r="K21" s="538">
        <v>-178</v>
      </c>
      <c r="L21" s="349">
        <v>-17.348927875243664</v>
      </c>
    </row>
    <row r="22" spans="1:12" s="110" customFormat="1" ht="15" customHeight="1" x14ac:dyDescent="0.2">
      <c r="A22" s="118"/>
      <c r="B22" s="119" t="s">
        <v>117</v>
      </c>
      <c r="C22" s="347"/>
      <c r="D22" s="347"/>
      <c r="E22" s="348"/>
      <c r="F22" s="536">
        <v>404</v>
      </c>
      <c r="G22" s="536">
        <v>334</v>
      </c>
      <c r="H22" s="536">
        <v>438</v>
      </c>
      <c r="I22" s="536">
        <v>351</v>
      </c>
      <c r="J22" s="537">
        <v>367</v>
      </c>
      <c r="K22" s="538">
        <v>37</v>
      </c>
      <c r="L22" s="349">
        <v>10.081743869209809</v>
      </c>
    </row>
    <row r="23" spans="1:12" s="110" customFormat="1" ht="15" customHeight="1" x14ac:dyDescent="0.2">
      <c r="A23" s="352" t="s">
        <v>347</v>
      </c>
      <c r="B23" s="353" t="s">
        <v>193</v>
      </c>
      <c r="C23" s="354"/>
      <c r="D23" s="354"/>
      <c r="E23" s="355"/>
      <c r="F23" s="539">
        <v>27</v>
      </c>
      <c r="G23" s="539">
        <v>59</v>
      </c>
      <c r="H23" s="539">
        <v>612</v>
      </c>
      <c r="I23" s="539">
        <v>16</v>
      </c>
      <c r="J23" s="540">
        <v>52</v>
      </c>
      <c r="K23" s="541">
        <v>-25</v>
      </c>
      <c r="L23" s="356">
        <v>-48.07692307692308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33.700000000000003</v>
      </c>
      <c r="G25" s="542">
        <v>34</v>
      </c>
      <c r="H25" s="542">
        <v>34.200000000000003</v>
      </c>
      <c r="I25" s="542">
        <v>31.5</v>
      </c>
      <c r="J25" s="542">
        <v>31</v>
      </c>
      <c r="K25" s="543" t="s">
        <v>349</v>
      </c>
      <c r="L25" s="364">
        <v>2.7000000000000028</v>
      </c>
    </row>
    <row r="26" spans="1:12" s="110" customFormat="1" ht="15" customHeight="1" x14ac:dyDescent="0.2">
      <c r="A26" s="365" t="s">
        <v>105</v>
      </c>
      <c r="B26" s="366" t="s">
        <v>345</v>
      </c>
      <c r="C26" s="362"/>
      <c r="D26" s="362"/>
      <c r="E26" s="363"/>
      <c r="F26" s="542">
        <v>33.1</v>
      </c>
      <c r="G26" s="542">
        <v>28.9</v>
      </c>
      <c r="H26" s="542">
        <v>32.4</v>
      </c>
      <c r="I26" s="542">
        <v>30.2</v>
      </c>
      <c r="J26" s="544">
        <v>33.1</v>
      </c>
      <c r="K26" s="543" t="s">
        <v>349</v>
      </c>
      <c r="L26" s="364">
        <v>0</v>
      </c>
    </row>
    <row r="27" spans="1:12" s="110" customFormat="1" ht="15" customHeight="1" x14ac:dyDescent="0.2">
      <c r="A27" s="365"/>
      <c r="B27" s="366" t="s">
        <v>346</v>
      </c>
      <c r="C27" s="362"/>
      <c r="D27" s="362"/>
      <c r="E27" s="363"/>
      <c r="F27" s="542">
        <v>34.4</v>
      </c>
      <c r="G27" s="542">
        <v>39.4</v>
      </c>
      <c r="H27" s="542">
        <v>36.299999999999997</v>
      </c>
      <c r="I27" s="542">
        <v>33.6</v>
      </c>
      <c r="J27" s="542">
        <v>28.6</v>
      </c>
      <c r="K27" s="543" t="s">
        <v>349</v>
      </c>
      <c r="L27" s="364">
        <v>5.7999999999999972</v>
      </c>
    </row>
    <row r="28" spans="1:12" s="110" customFormat="1" ht="15" customHeight="1" x14ac:dyDescent="0.2">
      <c r="A28" s="365" t="s">
        <v>113</v>
      </c>
      <c r="B28" s="366" t="s">
        <v>108</v>
      </c>
      <c r="C28" s="362"/>
      <c r="D28" s="362"/>
      <c r="E28" s="363"/>
      <c r="F28" s="542">
        <v>46.5</v>
      </c>
      <c r="G28" s="542">
        <v>50</v>
      </c>
      <c r="H28" s="542">
        <v>42</v>
      </c>
      <c r="I28" s="542">
        <v>44.2</v>
      </c>
      <c r="J28" s="542">
        <v>47.3</v>
      </c>
      <c r="K28" s="543" t="s">
        <v>349</v>
      </c>
      <c r="L28" s="364">
        <v>-0.79999999999999716</v>
      </c>
    </row>
    <row r="29" spans="1:12" s="110" customFormat="1" ht="11.25" x14ac:dyDescent="0.2">
      <c r="A29" s="365"/>
      <c r="B29" s="366" t="s">
        <v>109</v>
      </c>
      <c r="C29" s="362"/>
      <c r="D29" s="362"/>
      <c r="E29" s="363"/>
      <c r="F29" s="542">
        <v>31.6</v>
      </c>
      <c r="G29" s="542">
        <v>28.9</v>
      </c>
      <c r="H29" s="542">
        <v>31.2</v>
      </c>
      <c r="I29" s="542">
        <v>28.5</v>
      </c>
      <c r="J29" s="544">
        <v>27.8</v>
      </c>
      <c r="K29" s="543" t="s">
        <v>349</v>
      </c>
      <c r="L29" s="364">
        <v>3.8000000000000007</v>
      </c>
    </row>
    <row r="30" spans="1:12" s="110" customFormat="1" ht="15" customHeight="1" x14ac:dyDescent="0.2">
      <c r="A30" s="365"/>
      <c r="B30" s="366" t="s">
        <v>110</v>
      </c>
      <c r="C30" s="362"/>
      <c r="D30" s="362"/>
      <c r="E30" s="363"/>
      <c r="F30" s="542">
        <v>21.6</v>
      </c>
      <c r="G30" s="542">
        <v>34.799999999999997</v>
      </c>
      <c r="H30" s="542">
        <v>25.4</v>
      </c>
      <c r="I30" s="542">
        <v>23.9</v>
      </c>
      <c r="J30" s="542">
        <v>18.3</v>
      </c>
      <c r="K30" s="543" t="s">
        <v>349</v>
      </c>
      <c r="L30" s="364">
        <v>3.3000000000000007</v>
      </c>
    </row>
    <row r="31" spans="1:12" s="110" customFormat="1" ht="15" customHeight="1" x14ac:dyDescent="0.2">
      <c r="A31" s="365"/>
      <c r="B31" s="366" t="s">
        <v>111</v>
      </c>
      <c r="C31" s="362"/>
      <c r="D31" s="362"/>
      <c r="E31" s="363"/>
      <c r="F31" s="542">
        <v>30</v>
      </c>
      <c r="G31" s="542">
        <v>50</v>
      </c>
      <c r="H31" s="542">
        <v>41.7</v>
      </c>
      <c r="I31" s="542">
        <v>14.3</v>
      </c>
      <c r="J31" s="542">
        <v>46.2</v>
      </c>
      <c r="K31" s="543" t="s">
        <v>349</v>
      </c>
      <c r="L31" s="364">
        <v>-16.200000000000003</v>
      </c>
    </row>
    <row r="32" spans="1:12" s="110" customFormat="1" ht="15" customHeight="1" x14ac:dyDescent="0.2">
      <c r="A32" s="367" t="s">
        <v>113</v>
      </c>
      <c r="B32" s="368" t="s">
        <v>181</v>
      </c>
      <c r="C32" s="362"/>
      <c r="D32" s="362"/>
      <c r="E32" s="363"/>
      <c r="F32" s="542">
        <v>35.6</v>
      </c>
      <c r="G32" s="542">
        <v>31.6</v>
      </c>
      <c r="H32" s="542">
        <v>33.6</v>
      </c>
      <c r="I32" s="542">
        <v>32.9</v>
      </c>
      <c r="J32" s="544">
        <v>30.2</v>
      </c>
      <c r="K32" s="543" t="s">
        <v>349</v>
      </c>
      <c r="L32" s="364">
        <v>5.4000000000000021</v>
      </c>
    </row>
    <row r="33" spans="1:12" s="110" customFormat="1" ht="15" customHeight="1" x14ac:dyDescent="0.2">
      <c r="A33" s="367"/>
      <c r="B33" s="368" t="s">
        <v>182</v>
      </c>
      <c r="C33" s="362"/>
      <c r="D33" s="362"/>
      <c r="E33" s="363"/>
      <c r="F33" s="542">
        <v>29.7</v>
      </c>
      <c r="G33" s="542">
        <v>37.6</v>
      </c>
      <c r="H33" s="542">
        <v>35.299999999999997</v>
      </c>
      <c r="I33" s="542">
        <v>28.4</v>
      </c>
      <c r="J33" s="542">
        <v>32.5</v>
      </c>
      <c r="K33" s="543" t="s">
        <v>349</v>
      </c>
      <c r="L33" s="364">
        <v>-2.8000000000000007</v>
      </c>
    </row>
    <row r="34" spans="1:12" s="369" customFormat="1" ht="15" customHeight="1" x14ac:dyDescent="0.2">
      <c r="A34" s="367" t="s">
        <v>113</v>
      </c>
      <c r="B34" s="368" t="s">
        <v>116</v>
      </c>
      <c r="C34" s="362"/>
      <c r="D34" s="362"/>
      <c r="E34" s="363"/>
      <c r="F34" s="542">
        <v>27.6</v>
      </c>
      <c r="G34" s="542">
        <v>32.6</v>
      </c>
      <c r="H34" s="542">
        <v>31.9</v>
      </c>
      <c r="I34" s="542">
        <v>29.1</v>
      </c>
      <c r="J34" s="542">
        <v>26.8</v>
      </c>
      <c r="K34" s="543" t="s">
        <v>349</v>
      </c>
      <c r="L34" s="364">
        <v>0.80000000000000071</v>
      </c>
    </row>
    <row r="35" spans="1:12" s="369" customFormat="1" ht="11.25" x14ac:dyDescent="0.2">
      <c r="A35" s="370"/>
      <c r="B35" s="371" t="s">
        <v>117</v>
      </c>
      <c r="C35" s="372"/>
      <c r="D35" s="372"/>
      <c r="E35" s="373"/>
      <c r="F35" s="545">
        <v>46.1</v>
      </c>
      <c r="G35" s="545">
        <v>36.799999999999997</v>
      </c>
      <c r="H35" s="545">
        <v>39.6</v>
      </c>
      <c r="I35" s="545">
        <v>36.5</v>
      </c>
      <c r="J35" s="546">
        <v>42.2</v>
      </c>
      <c r="K35" s="547" t="s">
        <v>349</v>
      </c>
      <c r="L35" s="374">
        <v>3.8999999999999986</v>
      </c>
    </row>
    <row r="36" spans="1:12" s="369" customFormat="1" ht="15.95" customHeight="1" x14ac:dyDescent="0.2">
      <c r="A36" s="375" t="s">
        <v>350</v>
      </c>
      <c r="B36" s="376"/>
      <c r="C36" s="377"/>
      <c r="D36" s="376"/>
      <c r="E36" s="378"/>
      <c r="F36" s="548">
        <v>1218</v>
      </c>
      <c r="G36" s="548">
        <v>976</v>
      </c>
      <c r="H36" s="548">
        <v>1197</v>
      </c>
      <c r="I36" s="548">
        <v>1061</v>
      </c>
      <c r="J36" s="548">
        <v>1334</v>
      </c>
      <c r="K36" s="549">
        <v>-116</v>
      </c>
      <c r="L36" s="380">
        <v>-8.695652173913043</v>
      </c>
    </row>
    <row r="37" spans="1:12" s="369" customFormat="1" ht="15.95" customHeight="1" x14ac:dyDescent="0.2">
      <c r="A37" s="381"/>
      <c r="B37" s="382" t="s">
        <v>113</v>
      </c>
      <c r="C37" s="382" t="s">
        <v>351</v>
      </c>
      <c r="D37" s="382"/>
      <c r="E37" s="383"/>
      <c r="F37" s="548">
        <v>410</v>
      </c>
      <c r="G37" s="548">
        <v>332</v>
      </c>
      <c r="H37" s="548">
        <v>409</v>
      </c>
      <c r="I37" s="548">
        <v>334</v>
      </c>
      <c r="J37" s="548">
        <v>413</v>
      </c>
      <c r="K37" s="549">
        <v>-3</v>
      </c>
      <c r="L37" s="380">
        <v>-0.72639225181598066</v>
      </c>
    </row>
    <row r="38" spans="1:12" s="369" customFormat="1" ht="15.95" customHeight="1" x14ac:dyDescent="0.2">
      <c r="A38" s="381"/>
      <c r="B38" s="384" t="s">
        <v>105</v>
      </c>
      <c r="C38" s="384" t="s">
        <v>106</v>
      </c>
      <c r="D38" s="385"/>
      <c r="E38" s="383"/>
      <c r="F38" s="548">
        <v>683</v>
      </c>
      <c r="G38" s="548">
        <v>501</v>
      </c>
      <c r="H38" s="548">
        <v>646</v>
      </c>
      <c r="I38" s="548">
        <v>653</v>
      </c>
      <c r="J38" s="550">
        <v>704</v>
      </c>
      <c r="K38" s="549">
        <v>-21</v>
      </c>
      <c r="L38" s="380">
        <v>-2.9829545454545454</v>
      </c>
    </row>
    <row r="39" spans="1:12" s="369" customFormat="1" ht="15.95" customHeight="1" x14ac:dyDescent="0.2">
      <c r="A39" s="381"/>
      <c r="B39" s="385"/>
      <c r="C39" s="382" t="s">
        <v>352</v>
      </c>
      <c r="D39" s="385"/>
      <c r="E39" s="383"/>
      <c r="F39" s="548">
        <v>226</v>
      </c>
      <c r="G39" s="548">
        <v>145</v>
      </c>
      <c r="H39" s="548">
        <v>209</v>
      </c>
      <c r="I39" s="548">
        <v>197</v>
      </c>
      <c r="J39" s="548">
        <v>233</v>
      </c>
      <c r="K39" s="549">
        <v>-7</v>
      </c>
      <c r="L39" s="380">
        <v>-3.0042918454935621</v>
      </c>
    </row>
    <row r="40" spans="1:12" s="369" customFormat="1" ht="15.95" customHeight="1" x14ac:dyDescent="0.2">
      <c r="A40" s="381"/>
      <c r="B40" s="384"/>
      <c r="C40" s="384" t="s">
        <v>107</v>
      </c>
      <c r="D40" s="385"/>
      <c r="E40" s="383"/>
      <c r="F40" s="548">
        <v>535</v>
      </c>
      <c r="G40" s="548">
        <v>475</v>
      </c>
      <c r="H40" s="548">
        <v>551</v>
      </c>
      <c r="I40" s="548">
        <v>408</v>
      </c>
      <c r="J40" s="548">
        <v>630</v>
      </c>
      <c r="K40" s="549">
        <v>-95</v>
      </c>
      <c r="L40" s="380">
        <v>-15.079365079365079</v>
      </c>
    </row>
    <row r="41" spans="1:12" s="369" customFormat="1" ht="24" customHeight="1" x14ac:dyDescent="0.2">
      <c r="A41" s="381"/>
      <c r="B41" s="385"/>
      <c r="C41" s="382" t="s">
        <v>352</v>
      </c>
      <c r="D41" s="385"/>
      <c r="E41" s="383"/>
      <c r="F41" s="548">
        <v>184</v>
      </c>
      <c r="G41" s="548">
        <v>187</v>
      </c>
      <c r="H41" s="548">
        <v>200</v>
      </c>
      <c r="I41" s="548">
        <v>137</v>
      </c>
      <c r="J41" s="550">
        <v>180</v>
      </c>
      <c r="K41" s="549">
        <v>4</v>
      </c>
      <c r="L41" s="380">
        <v>2.2222222222222223</v>
      </c>
    </row>
    <row r="42" spans="1:12" s="110" customFormat="1" ht="15" customHeight="1" x14ac:dyDescent="0.2">
      <c r="A42" s="381"/>
      <c r="B42" s="384" t="s">
        <v>113</v>
      </c>
      <c r="C42" s="384" t="s">
        <v>353</v>
      </c>
      <c r="D42" s="385"/>
      <c r="E42" s="383"/>
      <c r="F42" s="548">
        <v>243</v>
      </c>
      <c r="G42" s="548">
        <v>212</v>
      </c>
      <c r="H42" s="548">
        <v>355</v>
      </c>
      <c r="I42" s="548">
        <v>233</v>
      </c>
      <c r="J42" s="548">
        <v>262</v>
      </c>
      <c r="K42" s="549">
        <v>-19</v>
      </c>
      <c r="L42" s="380">
        <v>-7.2519083969465647</v>
      </c>
    </row>
    <row r="43" spans="1:12" s="110" customFormat="1" ht="15" customHeight="1" x14ac:dyDescent="0.2">
      <c r="A43" s="381"/>
      <c r="B43" s="385"/>
      <c r="C43" s="382" t="s">
        <v>352</v>
      </c>
      <c r="D43" s="385"/>
      <c r="E43" s="383"/>
      <c r="F43" s="548">
        <v>113</v>
      </c>
      <c r="G43" s="548">
        <v>106</v>
      </c>
      <c r="H43" s="548">
        <v>149</v>
      </c>
      <c r="I43" s="548">
        <v>103</v>
      </c>
      <c r="J43" s="548">
        <v>124</v>
      </c>
      <c r="K43" s="549">
        <v>-11</v>
      </c>
      <c r="L43" s="380">
        <v>-8.870967741935484</v>
      </c>
    </row>
    <row r="44" spans="1:12" s="110" customFormat="1" ht="15" customHeight="1" x14ac:dyDescent="0.2">
      <c r="A44" s="381"/>
      <c r="B44" s="384"/>
      <c r="C44" s="366" t="s">
        <v>109</v>
      </c>
      <c r="D44" s="385"/>
      <c r="E44" s="383"/>
      <c r="F44" s="548">
        <v>854</v>
      </c>
      <c r="G44" s="548">
        <v>691</v>
      </c>
      <c r="H44" s="548">
        <v>759</v>
      </c>
      <c r="I44" s="548">
        <v>733</v>
      </c>
      <c r="J44" s="550">
        <v>944</v>
      </c>
      <c r="K44" s="549">
        <v>-90</v>
      </c>
      <c r="L44" s="380">
        <v>-9.5338983050847457</v>
      </c>
    </row>
    <row r="45" spans="1:12" s="110" customFormat="1" ht="15" customHeight="1" x14ac:dyDescent="0.2">
      <c r="A45" s="381"/>
      <c r="B45" s="385"/>
      <c r="C45" s="382" t="s">
        <v>352</v>
      </c>
      <c r="D45" s="385"/>
      <c r="E45" s="383"/>
      <c r="F45" s="548">
        <v>270</v>
      </c>
      <c r="G45" s="548">
        <v>200</v>
      </c>
      <c r="H45" s="548">
        <v>237</v>
      </c>
      <c r="I45" s="548">
        <v>209</v>
      </c>
      <c r="J45" s="548">
        <v>262</v>
      </c>
      <c r="K45" s="549">
        <v>8</v>
      </c>
      <c r="L45" s="380">
        <v>3.053435114503817</v>
      </c>
    </row>
    <row r="46" spans="1:12" s="110" customFormat="1" ht="15" customHeight="1" x14ac:dyDescent="0.2">
      <c r="A46" s="381"/>
      <c r="B46" s="384"/>
      <c r="C46" s="366" t="s">
        <v>110</v>
      </c>
      <c r="D46" s="385"/>
      <c r="E46" s="383"/>
      <c r="F46" s="548">
        <v>111</v>
      </c>
      <c r="G46" s="548">
        <v>69</v>
      </c>
      <c r="H46" s="548">
        <v>71</v>
      </c>
      <c r="I46" s="548">
        <v>88</v>
      </c>
      <c r="J46" s="548">
        <v>115</v>
      </c>
      <c r="K46" s="549">
        <v>-4</v>
      </c>
      <c r="L46" s="380">
        <v>-3.4782608695652173</v>
      </c>
    </row>
    <row r="47" spans="1:12" s="110" customFormat="1" ht="15" customHeight="1" x14ac:dyDescent="0.2">
      <c r="A47" s="381"/>
      <c r="B47" s="385"/>
      <c r="C47" s="382" t="s">
        <v>352</v>
      </c>
      <c r="D47" s="385"/>
      <c r="E47" s="383"/>
      <c r="F47" s="548">
        <v>24</v>
      </c>
      <c r="G47" s="548" t="s">
        <v>513</v>
      </c>
      <c r="H47" s="548">
        <v>18</v>
      </c>
      <c r="I47" s="548" t="s">
        <v>513</v>
      </c>
      <c r="J47" s="550">
        <v>21</v>
      </c>
      <c r="K47" s="549">
        <v>3</v>
      </c>
      <c r="L47" s="380">
        <v>14.285714285714286</v>
      </c>
    </row>
    <row r="48" spans="1:12" s="110" customFormat="1" ht="15" customHeight="1" x14ac:dyDescent="0.2">
      <c r="A48" s="381"/>
      <c r="B48" s="385"/>
      <c r="C48" s="366" t="s">
        <v>111</v>
      </c>
      <c r="D48" s="386"/>
      <c r="E48" s="387"/>
      <c r="F48" s="548">
        <v>10</v>
      </c>
      <c r="G48" s="548">
        <v>4</v>
      </c>
      <c r="H48" s="548">
        <v>12</v>
      </c>
      <c r="I48" s="548">
        <v>7</v>
      </c>
      <c r="J48" s="548">
        <v>13</v>
      </c>
      <c r="K48" s="549">
        <v>-3</v>
      </c>
      <c r="L48" s="380">
        <v>-23.076923076923077</v>
      </c>
    </row>
    <row r="49" spans="1:12" s="110" customFormat="1" ht="15" customHeight="1" x14ac:dyDescent="0.2">
      <c r="A49" s="381"/>
      <c r="B49" s="385"/>
      <c r="C49" s="382" t="s">
        <v>352</v>
      </c>
      <c r="D49" s="385"/>
      <c r="E49" s="383"/>
      <c r="F49" s="548">
        <v>3</v>
      </c>
      <c r="G49" s="548" t="s">
        <v>513</v>
      </c>
      <c r="H49" s="548">
        <v>5</v>
      </c>
      <c r="I49" s="548" t="s">
        <v>513</v>
      </c>
      <c r="J49" s="548">
        <v>6</v>
      </c>
      <c r="K49" s="549">
        <v>-3</v>
      </c>
      <c r="L49" s="380">
        <v>-50</v>
      </c>
    </row>
    <row r="50" spans="1:12" s="110" customFormat="1" ht="15" customHeight="1" x14ac:dyDescent="0.2">
      <c r="A50" s="381"/>
      <c r="B50" s="384" t="s">
        <v>113</v>
      </c>
      <c r="C50" s="382" t="s">
        <v>181</v>
      </c>
      <c r="D50" s="385"/>
      <c r="E50" s="383"/>
      <c r="F50" s="548">
        <v>824</v>
      </c>
      <c r="G50" s="548" t="s">
        <v>513</v>
      </c>
      <c r="H50" s="548">
        <v>815</v>
      </c>
      <c r="I50" s="548" t="s">
        <v>513</v>
      </c>
      <c r="J50" s="550">
        <v>882</v>
      </c>
      <c r="K50" s="549">
        <v>-58</v>
      </c>
      <c r="L50" s="380">
        <v>-6.5759637188208613</v>
      </c>
    </row>
    <row r="51" spans="1:12" s="110" customFormat="1" ht="15" customHeight="1" x14ac:dyDescent="0.2">
      <c r="A51" s="381"/>
      <c r="B51" s="385"/>
      <c r="C51" s="382" t="s">
        <v>352</v>
      </c>
      <c r="D51" s="385"/>
      <c r="E51" s="383"/>
      <c r="F51" s="548">
        <v>293</v>
      </c>
      <c r="G51" s="548">
        <v>186</v>
      </c>
      <c r="H51" s="548">
        <v>274</v>
      </c>
      <c r="I51" s="548">
        <v>239</v>
      </c>
      <c r="J51" s="548">
        <v>266</v>
      </c>
      <c r="K51" s="549">
        <v>27</v>
      </c>
      <c r="L51" s="380">
        <v>10.150375939849624</v>
      </c>
    </row>
    <row r="52" spans="1:12" s="110" customFormat="1" ht="15" customHeight="1" x14ac:dyDescent="0.2">
      <c r="A52" s="381"/>
      <c r="B52" s="384"/>
      <c r="C52" s="382" t="s">
        <v>182</v>
      </c>
      <c r="D52" s="385"/>
      <c r="E52" s="383"/>
      <c r="F52" s="548">
        <v>394</v>
      </c>
      <c r="G52" s="548">
        <v>388</v>
      </c>
      <c r="H52" s="548">
        <v>382</v>
      </c>
      <c r="I52" s="548">
        <v>335</v>
      </c>
      <c r="J52" s="548">
        <v>452</v>
      </c>
      <c r="K52" s="549">
        <v>-58</v>
      </c>
      <c r="L52" s="380">
        <v>-12.831858407079647</v>
      </c>
    </row>
    <row r="53" spans="1:12" s="269" customFormat="1" ht="11.25" customHeight="1" x14ac:dyDescent="0.2">
      <c r="A53" s="381"/>
      <c r="B53" s="385"/>
      <c r="C53" s="382" t="s">
        <v>352</v>
      </c>
      <c r="D53" s="385"/>
      <c r="E53" s="383"/>
      <c r="F53" s="548">
        <v>117</v>
      </c>
      <c r="G53" s="548">
        <v>146</v>
      </c>
      <c r="H53" s="548">
        <v>135</v>
      </c>
      <c r="I53" s="548">
        <v>95</v>
      </c>
      <c r="J53" s="550">
        <v>147</v>
      </c>
      <c r="K53" s="549">
        <v>-30</v>
      </c>
      <c r="L53" s="380">
        <v>-20.408163265306122</v>
      </c>
    </row>
    <row r="54" spans="1:12" s="151" customFormat="1" ht="12.75" customHeight="1" x14ac:dyDescent="0.2">
      <c r="A54" s="381"/>
      <c r="B54" s="384" t="s">
        <v>113</v>
      </c>
      <c r="C54" s="384" t="s">
        <v>116</v>
      </c>
      <c r="D54" s="385"/>
      <c r="E54" s="383"/>
      <c r="F54" s="548">
        <v>821</v>
      </c>
      <c r="G54" s="548">
        <v>653</v>
      </c>
      <c r="H54" s="548">
        <v>839</v>
      </c>
      <c r="I54" s="548">
        <v>712</v>
      </c>
      <c r="J54" s="548">
        <v>973</v>
      </c>
      <c r="K54" s="549">
        <v>-152</v>
      </c>
      <c r="L54" s="380">
        <v>-15.621788283658788</v>
      </c>
    </row>
    <row r="55" spans="1:12" ht="11.25" x14ac:dyDescent="0.2">
      <c r="A55" s="381"/>
      <c r="B55" s="385"/>
      <c r="C55" s="382" t="s">
        <v>352</v>
      </c>
      <c r="D55" s="385"/>
      <c r="E55" s="383"/>
      <c r="F55" s="548">
        <v>227</v>
      </c>
      <c r="G55" s="548">
        <v>213</v>
      </c>
      <c r="H55" s="548">
        <v>268</v>
      </c>
      <c r="I55" s="548">
        <v>207</v>
      </c>
      <c r="J55" s="548">
        <v>261</v>
      </c>
      <c r="K55" s="549">
        <v>-34</v>
      </c>
      <c r="L55" s="380">
        <v>-13.026819923371647</v>
      </c>
    </row>
    <row r="56" spans="1:12" ht="14.25" customHeight="1" x14ac:dyDescent="0.2">
      <c r="A56" s="381"/>
      <c r="B56" s="385"/>
      <c r="C56" s="384" t="s">
        <v>117</v>
      </c>
      <c r="D56" s="385"/>
      <c r="E56" s="383"/>
      <c r="F56" s="548">
        <v>397</v>
      </c>
      <c r="G56" s="548">
        <v>321</v>
      </c>
      <c r="H56" s="548">
        <v>356</v>
      </c>
      <c r="I56" s="548">
        <v>348</v>
      </c>
      <c r="J56" s="548">
        <v>360</v>
      </c>
      <c r="K56" s="549">
        <v>37</v>
      </c>
      <c r="L56" s="380">
        <v>10.277777777777779</v>
      </c>
    </row>
    <row r="57" spans="1:12" ht="18.75" customHeight="1" x14ac:dyDescent="0.2">
      <c r="A57" s="388"/>
      <c r="B57" s="389"/>
      <c r="C57" s="390" t="s">
        <v>352</v>
      </c>
      <c r="D57" s="389"/>
      <c r="E57" s="391"/>
      <c r="F57" s="551">
        <v>183</v>
      </c>
      <c r="G57" s="552">
        <v>118</v>
      </c>
      <c r="H57" s="552">
        <v>141</v>
      </c>
      <c r="I57" s="552">
        <v>127</v>
      </c>
      <c r="J57" s="552">
        <v>152</v>
      </c>
      <c r="K57" s="553">
        <f t="shared" ref="K57" si="0">IF(OR(F57=".",J57=".")=TRUE,".",IF(OR(F57="*",J57="*")=TRUE,"*",IF(AND(F57="-",J57="-")=TRUE,"-",IF(AND(ISNUMBER(J57),ISNUMBER(F57))=TRUE,IF(F57-J57=0,0,F57-J57),IF(ISNUMBER(F57)=TRUE,F57,-J57)))))</f>
        <v>31</v>
      </c>
      <c r="L57" s="392">
        <f t="shared" ref="L57" si="1">IF(K57 =".",".",IF(K57 ="*","*",IF(K57="-","-",IF(K57=0,0,IF(OR(J57="-",J57=".",F57="-",F57=".")=TRUE,"X",IF(J57=0,"0,0",IF(ABS(K57*100/J57)&gt;250,".X",(K57*100/J57))))))))</f>
        <v>20.394736842105264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1252</v>
      </c>
      <c r="E11" s="114">
        <v>1045</v>
      </c>
      <c r="F11" s="114">
        <v>1852</v>
      </c>
      <c r="G11" s="114">
        <v>1083</v>
      </c>
      <c r="H11" s="140">
        <v>1394</v>
      </c>
      <c r="I11" s="115">
        <v>-142</v>
      </c>
      <c r="J11" s="116">
        <v>-10.18651362984218</v>
      </c>
    </row>
    <row r="12" spans="1:15" s="110" customFormat="1" ht="24.95" customHeight="1" x14ac:dyDescent="0.2">
      <c r="A12" s="193" t="s">
        <v>132</v>
      </c>
      <c r="B12" s="194" t="s">
        <v>133</v>
      </c>
      <c r="C12" s="113">
        <v>0.5591054313099042</v>
      </c>
      <c r="D12" s="115">
        <v>7</v>
      </c>
      <c r="E12" s="114">
        <v>3</v>
      </c>
      <c r="F12" s="114" t="s">
        <v>513</v>
      </c>
      <c r="G12" s="114">
        <v>10</v>
      </c>
      <c r="H12" s="140">
        <v>5</v>
      </c>
      <c r="I12" s="115">
        <v>2</v>
      </c>
      <c r="J12" s="116">
        <v>40</v>
      </c>
    </row>
    <row r="13" spans="1:15" s="110" customFormat="1" ht="24.95" customHeight="1" x14ac:dyDescent="0.2">
      <c r="A13" s="193" t="s">
        <v>134</v>
      </c>
      <c r="B13" s="199" t="s">
        <v>214</v>
      </c>
      <c r="C13" s="113">
        <v>1.3578274760383386</v>
      </c>
      <c r="D13" s="115">
        <v>17</v>
      </c>
      <c r="E13" s="114">
        <v>6</v>
      </c>
      <c r="F13" s="114" t="s">
        <v>513</v>
      </c>
      <c r="G13" s="114">
        <v>7</v>
      </c>
      <c r="H13" s="140">
        <v>11</v>
      </c>
      <c r="I13" s="115">
        <v>6</v>
      </c>
      <c r="J13" s="116">
        <v>54.545454545454547</v>
      </c>
    </row>
    <row r="14" spans="1:15" s="287" customFormat="1" ht="24.95" customHeight="1" x14ac:dyDescent="0.2">
      <c r="A14" s="193" t="s">
        <v>215</v>
      </c>
      <c r="B14" s="199" t="s">
        <v>137</v>
      </c>
      <c r="C14" s="113">
        <v>19.568690095846645</v>
      </c>
      <c r="D14" s="115">
        <v>245</v>
      </c>
      <c r="E14" s="114">
        <v>160</v>
      </c>
      <c r="F14" s="114">
        <v>277</v>
      </c>
      <c r="G14" s="114">
        <v>213</v>
      </c>
      <c r="H14" s="140">
        <v>263</v>
      </c>
      <c r="I14" s="115">
        <v>-18</v>
      </c>
      <c r="J14" s="116">
        <v>-6.8441064638783269</v>
      </c>
      <c r="K14" s="110"/>
      <c r="L14" s="110"/>
      <c r="M14" s="110"/>
      <c r="N14" s="110"/>
      <c r="O14" s="110"/>
    </row>
    <row r="15" spans="1:15" s="110" customFormat="1" ht="24.95" customHeight="1" x14ac:dyDescent="0.2">
      <c r="A15" s="193" t="s">
        <v>216</v>
      </c>
      <c r="B15" s="199" t="s">
        <v>217</v>
      </c>
      <c r="C15" s="113">
        <v>4.7124600638977636</v>
      </c>
      <c r="D15" s="115">
        <v>59</v>
      </c>
      <c r="E15" s="114">
        <v>56</v>
      </c>
      <c r="F15" s="114">
        <v>72</v>
      </c>
      <c r="G15" s="114">
        <v>53</v>
      </c>
      <c r="H15" s="140">
        <v>101</v>
      </c>
      <c r="I15" s="115">
        <v>-42</v>
      </c>
      <c r="J15" s="116">
        <v>-41.584158415841586</v>
      </c>
    </row>
    <row r="16" spans="1:15" s="287" customFormat="1" ht="24.95" customHeight="1" x14ac:dyDescent="0.2">
      <c r="A16" s="193" t="s">
        <v>218</v>
      </c>
      <c r="B16" s="199" t="s">
        <v>141</v>
      </c>
      <c r="C16" s="113">
        <v>13.178913738019169</v>
      </c>
      <c r="D16" s="115">
        <v>165</v>
      </c>
      <c r="E16" s="114">
        <v>93</v>
      </c>
      <c r="F16" s="114">
        <v>188</v>
      </c>
      <c r="G16" s="114">
        <v>152</v>
      </c>
      <c r="H16" s="140">
        <v>147</v>
      </c>
      <c r="I16" s="115">
        <v>18</v>
      </c>
      <c r="J16" s="116">
        <v>12.244897959183673</v>
      </c>
      <c r="K16" s="110"/>
      <c r="L16" s="110"/>
      <c r="M16" s="110"/>
      <c r="N16" s="110"/>
      <c r="O16" s="110"/>
    </row>
    <row r="17" spans="1:15" s="110" customFormat="1" ht="24.95" customHeight="1" x14ac:dyDescent="0.2">
      <c r="A17" s="193" t="s">
        <v>142</v>
      </c>
      <c r="B17" s="199" t="s">
        <v>220</v>
      </c>
      <c r="C17" s="113">
        <v>1.6773162939297124</v>
      </c>
      <c r="D17" s="115">
        <v>21</v>
      </c>
      <c r="E17" s="114">
        <v>11</v>
      </c>
      <c r="F17" s="114">
        <v>17</v>
      </c>
      <c r="G17" s="114">
        <v>8</v>
      </c>
      <c r="H17" s="140">
        <v>15</v>
      </c>
      <c r="I17" s="115">
        <v>6</v>
      </c>
      <c r="J17" s="116">
        <v>40</v>
      </c>
    </row>
    <row r="18" spans="1:15" s="287" customFormat="1" ht="24.95" customHeight="1" x14ac:dyDescent="0.2">
      <c r="A18" s="201" t="s">
        <v>144</v>
      </c>
      <c r="B18" s="202" t="s">
        <v>145</v>
      </c>
      <c r="C18" s="113">
        <v>13.338658146964857</v>
      </c>
      <c r="D18" s="115">
        <v>167</v>
      </c>
      <c r="E18" s="114">
        <v>77</v>
      </c>
      <c r="F18" s="114">
        <v>148</v>
      </c>
      <c r="G18" s="114">
        <v>159</v>
      </c>
      <c r="H18" s="140">
        <v>110</v>
      </c>
      <c r="I18" s="115">
        <v>57</v>
      </c>
      <c r="J18" s="116">
        <v>51.81818181818182</v>
      </c>
      <c r="K18" s="110"/>
      <c r="L18" s="110"/>
      <c r="M18" s="110"/>
      <c r="N18" s="110"/>
      <c r="O18" s="110"/>
    </row>
    <row r="19" spans="1:15" s="110" customFormat="1" ht="24.95" customHeight="1" x14ac:dyDescent="0.2">
      <c r="A19" s="193" t="s">
        <v>146</v>
      </c>
      <c r="B19" s="199" t="s">
        <v>147</v>
      </c>
      <c r="C19" s="113">
        <v>13.817891373801917</v>
      </c>
      <c r="D19" s="115">
        <v>173</v>
      </c>
      <c r="E19" s="114">
        <v>194</v>
      </c>
      <c r="F19" s="114">
        <v>331</v>
      </c>
      <c r="G19" s="114">
        <v>158</v>
      </c>
      <c r="H19" s="140">
        <v>289</v>
      </c>
      <c r="I19" s="115">
        <v>-116</v>
      </c>
      <c r="J19" s="116">
        <v>-40.13840830449827</v>
      </c>
    </row>
    <row r="20" spans="1:15" s="287" customFormat="1" ht="24.95" customHeight="1" x14ac:dyDescent="0.2">
      <c r="A20" s="193" t="s">
        <v>148</v>
      </c>
      <c r="B20" s="199" t="s">
        <v>149</v>
      </c>
      <c r="C20" s="113">
        <v>3.3546325878594248</v>
      </c>
      <c r="D20" s="115">
        <v>42</v>
      </c>
      <c r="E20" s="114">
        <v>46</v>
      </c>
      <c r="F20" s="114">
        <v>44</v>
      </c>
      <c r="G20" s="114">
        <v>52</v>
      </c>
      <c r="H20" s="140">
        <v>60</v>
      </c>
      <c r="I20" s="115">
        <v>-18</v>
      </c>
      <c r="J20" s="116">
        <v>-30</v>
      </c>
      <c r="K20" s="110"/>
      <c r="L20" s="110"/>
      <c r="M20" s="110"/>
      <c r="N20" s="110"/>
      <c r="O20" s="110"/>
    </row>
    <row r="21" spans="1:15" s="110" customFormat="1" ht="24.95" customHeight="1" x14ac:dyDescent="0.2">
      <c r="A21" s="201" t="s">
        <v>150</v>
      </c>
      <c r="B21" s="202" t="s">
        <v>151</v>
      </c>
      <c r="C21" s="113">
        <v>7.7476038338658144</v>
      </c>
      <c r="D21" s="115">
        <v>97</v>
      </c>
      <c r="E21" s="114">
        <v>93</v>
      </c>
      <c r="F21" s="114">
        <v>71</v>
      </c>
      <c r="G21" s="114">
        <v>72</v>
      </c>
      <c r="H21" s="140">
        <v>123</v>
      </c>
      <c r="I21" s="115">
        <v>-26</v>
      </c>
      <c r="J21" s="116">
        <v>-21.13821138211382</v>
      </c>
    </row>
    <row r="22" spans="1:15" s="110" customFormat="1" ht="24.95" customHeight="1" x14ac:dyDescent="0.2">
      <c r="A22" s="201" t="s">
        <v>152</v>
      </c>
      <c r="B22" s="199" t="s">
        <v>153</v>
      </c>
      <c r="C22" s="113">
        <v>0.71884984025559107</v>
      </c>
      <c r="D22" s="115">
        <v>9</v>
      </c>
      <c r="E22" s="114">
        <v>13</v>
      </c>
      <c r="F22" s="114" t="s">
        <v>513</v>
      </c>
      <c r="G22" s="114">
        <v>12</v>
      </c>
      <c r="H22" s="140">
        <v>5</v>
      </c>
      <c r="I22" s="115">
        <v>4</v>
      </c>
      <c r="J22" s="116">
        <v>80</v>
      </c>
    </row>
    <row r="23" spans="1:15" s="110" customFormat="1" ht="24.95" customHeight="1" x14ac:dyDescent="0.2">
      <c r="A23" s="193" t="s">
        <v>154</v>
      </c>
      <c r="B23" s="199" t="s">
        <v>155</v>
      </c>
      <c r="C23" s="113">
        <v>1.0383386581469649</v>
      </c>
      <c r="D23" s="115">
        <v>13</v>
      </c>
      <c r="E23" s="114">
        <v>8</v>
      </c>
      <c r="F23" s="114" t="s">
        <v>513</v>
      </c>
      <c r="G23" s="114">
        <v>9</v>
      </c>
      <c r="H23" s="140">
        <v>13</v>
      </c>
      <c r="I23" s="115">
        <v>0</v>
      </c>
      <c r="J23" s="116">
        <v>0</v>
      </c>
    </row>
    <row r="24" spans="1:15" s="110" customFormat="1" ht="24.95" customHeight="1" x14ac:dyDescent="0.2">
      <c r="A24" s="193" t="s">
        <v>156</v>
      </c>
      <c r="B24" s="199" t="s">
        <v>221</v>
      </c>
      <c r="C24" s="113">
        <v>9.4249201277955272</v>
      </c>
      <c r="D24" s="115">
        <v>118</v>
      </c>
      <c r="E24" s="114">
        <v>105</v>
      </c>
      <c r="F24" s="114">
        <v>470</v>
      </c>
      <c r="G24" s="114">
        <v>104</v>
      </c>
      <c r="H24" s="140">
        <v>162</v>
      </c>
      <c r="I24" s="115">
        <v>-44</v>
      </c>
      <c r="J24" s="116">
        <v>-27.160493827160494</v>
      </c>
    </row>
    <row r="25" spans="1:15" s="110" customFormat="1" ht="24.95" customHeight="1" x14ac:dyDescent="0.2">
      <c r="A25" s="193" t="s">
        <v>222</v>
      </c>
      <c r="B25" s="204" t="s">
        <v>159</v>
      </c>
      <c r="C25" s="113">
        <v>7.1086261980830674</v>
      </c>
      <c r="D25" s="115">
        <v>89</v>
      </c>
      <c r="E25" s="114">
        <v>80</v>
      </c>
      <c r="F25" s="114">
        <v>75</v>
      </c>
      <c r="G25" s="114">
        <v>66</v>
      </c>
      <c r="H25" s="140">
        <v>64</v>
      </c>
      <c r="I25" s="115">
        <v>25</v>
      </c>
      <c r="J25" s="116">
        <v>39.0625</v>
      </c>
    </row>
    <row r="26" spans="1:15" s="110" customFormat="1" ht="24.95" customHeight="1" x14ac:dyDescent="0.2">
      <c r="A26" s="201">
        <v>782.78300000000002</v>
      </c>
      <c r="B26" s="203" t="s">
        <v>160</v>
      </c>
      <c r="C26" s="113">
        <v>4.7124600638977636</v>
      </c>
      <c r="D26" s="115">
        <v>59</v>
      </c>
      <c r="E26" s="114">
        <v>33</v>
      </c>
      <c r="F26" s="114">
        <v>53</v>
      </c>
      <c r="G26" s="114">
        <v>67</v>
      </c>
      <c r="H26" s="140">
        <v>53</v>
      </c>
      <c r="I26" s="115">
        <v>6</v>
      </c>
      <c r="J26" s="116">
        <v>11.320754716981131</v>
      </c>
    </row>
    <row r="27" spans="1:15" s="110" customFormat="1" ht="24.95" customHeight="1" x14ac:dyDescent="0.2">
      <c r="A27" s="193" t="s">
        <v>161</v>
      </c>
      <c r="B27" s="199" t="s">
        <v>162</v>
      </c>
      <c r="C27" s="113">
        <v>1.1980830670926517</v>
      </c>
      <c r="D27" s="115">
        <v>15</v>
      </c>
      <c r="E27" s="114">
        <v>10</v>
      </c>
      <c r="F27" s="114">
        <v>36</v>
      </c>
      <c r="G27" s="114">
        <v>19</v>
      </c>
      <c r="H27" s="140">
        <v>15</v>
      </c>
      <c r="I27" s="115">
        <v>0</v>
      </c>
      <c r="J27" s="116">
        <v>0</v>
      </c>
    </row>
    <row r="28" spans="1:15" s="110" customFormat="1" ht="24.95" customHeight="1" x14ac:dyDescent="0.2">
      <c r="A28" s="193" t="s">
        <v>163</v>
      </c>
      <c r="B28" s="199" t="s">
        <v>164</v>
      </c>
      <c r="C28" s="113">
        <v>1.5175718849840256</v>
      </c>
      <c r="D28" s="115">
        <v>19</v>
      </c>
      <c r="E28" s="114">
        <v>20</v>
      </c>
      <c r="F28" s="114">
        <v>44</v>
      </c>
      <c r="G28" s="114">
        <v>12</v>
      </c>
      <c r="H28" s="140">
        <v>18</v>
      </c>
      <c r="I28" s="115">
        <v>1</v>
      </c>
      <c r="J28" s="116">
        <v>5.5555555555555554</v>
      </c>
    </row>
    <row r="29" spans="1:15" s="110" customFormat="1" ht="24.95" customHeight="1" x14ac:dyDescent="0.2">
      <c r="A29" s="193">
        <v>86</v>
      </c>
      <c r="B29" s="199" t="s">
        <v>165</v>
      </c>
      <c r="C29" s="113">
        <v>4.4728434504792336</v>
      </c>
      <c r="D29" s="115">
        <v>56</v>
      </c>
      <c r="E29" s="114">
        <v>78</v>
      </c>
      <c r="F29" s="114">
        <v>75</v>
      </c>
      <c r="G29" s="114">
        <v>36</v>
      </c>
      <c r="H29" s="140">
        <v>63</v>
      </c>
      <c r="I29" s="115">
        <v>-7</v>
      </c>
      <c r="J29" s="116">
        <v>-11.111111111111111</v>
      </c>
    </row>
    <row r="30" spans="1:15" s="110" customFormat="1" ht="24.95" customHeight="1" x14ac:dyDescent="0.2">
      <c r="A30" s="193">
        <v>87.88</v>
      </c>
      <c r="B30" s="204" t="s">
        <v>166</v>
      </c>
      <c r="C30" s="113">
        <v>7.2683706070287544</v>
      </c>
      <c r="D30" s="115">
        <v>91</v>
      </c>
      <c r="E30" s="114">
        <v>83</v>
      </c>
      <c r="F30" s="114">
        <v>144</v>
      </c>
      <c r="G30" s="114">
        <v>70</v>
      </c>
      <c r="H30" s="140">
        <v>96</v>
      </c>
      <c r="I30" s="115">
        <v>-5</v>
      </c>
      <c r="J30" s="116">
        <v>-5.208333333333333</v>
      </c>
    </row>
    <row r="31" spans="1:15" s="110" customFormat="1" ht="24.95" customHeight="1" x14ac:dyDescent="0.2">
      <c r="A31" s="193" t="s">
        <v>167</v>
      </c>
      <c r="B31" s="199" t="s">
        <v>168</v>
      </c>
      <c r="C31" s="113">
        <v>2.7955271565495208</v>
      </c>
      <c r="D31" s="115">
        <v>35</v>
      </c>
      <c r="E31" s="114">
        <v>36</v>
      </c>
      <c r="F31" s="114">
        <v>40</v>
      </c>
      <c r="G31" s="114">
        <v>17</v>
      </c>
      <c r="H31" s="140">
        <v>44</v>
      </c>
      <c r="I31" s="115">
        <v>-9</v>
      </c>
      <c r="J31" s="116">
        <v>-20.454545454545453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0.5591054313099042</v>
      </c>
      <c r="D34" s="115">
        <v>7</v>
      </c>
      <c r="E34" s="114">
        <v>3</v>
      </c>
      <c r="F34" s="114" t="s">
        <v>513</v>
      </c>
      <c r="G34" s="114">
        <v>10</v>
      </c>
      <c r="H34" s="140">
        <v>5</v>
      </c>
      <c r="I34" s="115">
        <v>2</v>
      </c>
      <c r="J34" s="116">
        <v>40</v>
      </c>
    </row>
    <row r="35" spans="1:10" s="110" customFormat="1" ht="24.95" customHeight="1" x14ac:dyDescent="0.2">
      <c r="A35" s="292" t="s">
        <v>171</v>
      </c>
      <c r="B35" s="293" t="s">
        <v>172</v>
      </c>
      <c r="C35" s="113">
        <v>34.265175718849839</v>
      </c>
      <c r="D35" s="115">
        <v>429</v>
      </c>
      <c r="E35" s="114">
        <v>243</v>
      </c>
      <c r="F35" s="114" t="s">
        <v>513</v>
      </c>
      <c r="G35" s="114">
        <v>379</v>
      </c>
      <c r="H35" s="140">
        <v>384</v>
      </c>
      <c r="I35" s="115">
        <v>45</v>
      </c>
      <c r="J35" s="116">
        <v>11.71875</v>
      </c>
    </row>
    <row r="36" spans="1:10" s="110" customFormat="1" ht="24.95" customHeight="1" x14ac:dyDescent="0.2">
      <c r="A36" s="294" t="s">
        <v>173</v>
      </c>
      <c r="B36" s="295" t="s">
        <v>174</v>
      </c>
      <c r="C36" s="125">
        <v>65.175718849840251</v>
      </c>
      <c r="D36" s="143">
        <v>816</v>
      </c>
      <c r="E36" s="144">
        <v>799</v>
      </c>
      <c r="F36" s="144">
        <v>1412</v>
      </c>
      <c r="G36" s="144">
        <v>694</v>
      </c>
      <c r="H36" s="145">
        <v>1005</v>
      </c>
      <c r="I36" s="143">
        <v>-189</v>
      </c>
      <c r="J36" s="146">
        <v>-18.805970149253731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1252</v>
      </c>
      <c r="F11" s="264">
        <v>1045</v>
      </c>
      <c r="G11" s="264">
        <v>1852</v>
      </c>
      <c r="H11" s="264">
        <v>1083</v>
      </c>
      <c r="I11" s="265">
        <v>1394</v>
      </c>
      <c r="J11" s="263">
        <v>-142</v>
      </c>
      <c r="K11" s="266">
        <v>-10.18651362984218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26.517571884984026</v>
      </c>
      <c r="E13" s="115">
        <v>332</v>
      </c>
      <c r="F13" s="114">
        <v>263</v>
      </c>
      <c r="G13" s="114">
        <v>349</v>
      </c>
      <c r="H13" s="114">
        <v>322</v>
      </c>
      <c r="I13" s="140">
        <v>354</v>
      </c>
      <c r="J13" s="115">
        <v>-22</v>
      </c>
      <c r="K13" s="116">
        <v>-6.2146892655367232</v>
      </c>
    </row>
    <row r="14" spans="1:15" ht="15.95" customHeight="1" x14ac:dyDescent="0.2">
      <c r="A14" s="306" t="s">
        <v>230</v>
      </c>
      <c r="B14" s="307"/>
      <c r="C14" s="308"/>
      <c r="D14" s="113">
        <v>55.750798722044728</v>
      </c>
      <c r="E14" s="115">
        <v>698</v>
      </c>
      <c r="F14" s="114">
        <v>588</v>
      </c>
      <c r="G14" s="114">
        <v>1281</v>
      </c>
      <c r="H14" s="114">
        <v>560</v>
      </c>
      <c r="I14" s="140">
        <v>799</v>
      </c>
      <c r="J14" s="115">
        <v>-101</v>
      </c>
      <c r="K14" s="116">
        <v>-12.640801001251564</v>
      </c>
    </row>
    <row r="15" spans="1:15" ht="15.95" customHeight="1" x14ac:dyDescent="0.2">
      <c r="A15" s="306" t="s">
        <v>231</v>
      </c>
      <c r="B15" s="307"/>
      <c r="C15" s="308"/>
      <c r="D15" s="113">
        <v>8.1469648562300314</v>
      </c>
      <c r="E15" s="115">
        <v>102</v>
      </c>
      <c r="F15" s="114">
        <v>104</v>
      </c>
      <c r="G15" s="114">
        <v>113</v>
      </c>
      <c r="H15" s="114">
        <v>97</v>
      </c>
      <c r="I15" s="140">
        <v>98</v>
      </c>
      <c r="J15" s="115">
        <v>4</v>
      </c>
      <c r="K15" s="116">
        <v>4.0816326530612246</v>
      </c>
    </row>
    <row r="16" spans="1:15" ht="15.95" customHeight="1" x14ac:dyDescent="0.2">
      <c r="A16" s="306" t="s">
        <v>232</v>
      </c>
      <c r="B16" s="307"/>
      <c r="C16" s="308"/>
      <c r="D16" s="113">
        <v>9.4249201277955272</v>
      </c>
      <c r="E16" s="115">
        <v>118</v>
      </c>
      <c r="F16" s="114">
        <v>89</v>
      </c>
      <c r="G16" s="114">
        <v>103</v>
      </c>
      <c r="H16" s="114">
        <v>100</v>
      </c>
      <c r="I16" s="140">
        <v>136</v>
      </c>
      <c r="J16" s="115">
        <v>-18</v>
      </c>
      <c r="K16" s="116">
        <v>-13.235294117647058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t="s">
        <v>513</v>
      </c>
      <c r="G18" s="114" t="s">
        <v>513</v>
      </c>
      <c r="H18" s="114">
        <v>8</v>
      </c>
      <c r="I18" s="140">
        <v>3</v>
      </c>
      <c r="J18" s="115" t="s">
        <v>513</v>
      </c>
      <c r="K18" s="116" t="s">
        <v>513</v>
      </c>
    </row>
    <row r="19" spans="1:11" ht="14.1" customHeight="1" x14ac:dyDescent="0.2">
      <c r="A19" s="306" t="s">
        <v>235</v>
      </c>
      <c r="B19" s="307" t="s">
        <v>236</v>
      </c>
      <c r="C19" s="308"/>
      <c r="D19" s="113" t="s">
        <v>513</v>
      </c>
      <c r="E19" s="115" t="s">
        <v>513</v>
      </c>
      <c r="F19" s="114">
        <v>0</v>
      </c>
      <c r="G19" s="114" t="s">
        <v>513</v>
      </c>
      <c r="H19" s="114">
        <v>8</v>
      </c>
      <c r="I19" s="140" t="s">
        <v>513</v>
      </c>
      <c r="J19" s="115" t="s">
        <v>513</v>
      </c>
      <c r="K19" s="116" t="s">
        <v>513</v>
      </c>
    </row>
    <row r="20" spans="1:11" ht="14.1" customHeight="1" x14ac:dyDescent="0.2">
      <c r="A20" s="306">
        <v>12</v>
      </c>
      <c r="B20" s="307" t="s">
        <v>237</v>
      </c>
      <c r="C20" s="308"/>
      <c r="D20" s="113">
        <v>2.7156549520766773</v>
      </c>
      <c r="E20" s="115">
        <v>34</v>
      </c>
      <c r="F20" s="114">
        <v>8</v>
      </c>
      <c r="G20" s="114">
        <v>25</v>
      </c>
      <c r="H20" s="114">
        <v>18</v>
      </c>
      <c r="I20" s="140">
        <v>38</v>
      </c>
      <c r="J20" s="115">
        <v>-4</v>
      </c>
      <c r="K20" s="116">
        <v>-10.526315789473685</v>
      </c>
    </row>
    <row r="21" spans="1:11" ht="14.1" customHeight="1" x14ac:dyDescent="0.2">
      <c r="A21" s="306">
        <v>21</v>
      </c>
      <c r="B21" s="307" t="s">
        <v>238</v>
      </c>
      <c r="C21" s="308"/>
      <c r="D21" s="113">
        <v>0.63897763578274758</v>
      </c>
      <c r="E21" s="115">
        <v>8</v>
      </c>
      <c r="F21" s="114">
        <v>15</v>
      </c>
      <c r="G21" s="114">
        <v>7</v>
      </c>
      <c r="H21" s="114">
        <v>10</v>
      </c>
      <c r="I21" s="140">
        <v>17</v>
      </c>
      <c r="J21" s="115">
        <v>-9</v>
      </c>
      <c r="K21" s="116">
        <v>-52.941176470588232</v>
      </c>
    </row>
    <row r="22" spans="1:11" ht="14.1" customHeight="1" x14ac:dyDescent="0.2">
      <c r="A22" s="306">
        <v>22</v>
      </c>
      <c r="B22" s="307" t="s">
        <v>239</v>
      </c>
      <c r="C22" s="308"/>
      <c r="D22" s="113">
        <v>3.9137380191693292</v>
      </c>
      <c r="E22" s="115">
        <v>49</v>
      </c>
      <c r="F22" s="114">
        <v>15</v>
      </c>
      <c r="G22" s="114">
        <v>22</v>
      </c>
      <c r="H22" s="114">
        <v>32</v>
      </c>
      <c r="I22" s="140">
        <v>33</v>
      </c>
      <c r="J22" s="115">
        <v>16</v>
      </c>
      <c r="K22" s="116">
        <v>48.484848484848484</v>
      </c>
    </row>
    <row r="23" spans="1:11" ht="14.1" customHeight="1" x14ac:dyDescent="0.2">
      <c r="A23" s="306">
        <v>23</v>
      </c>
      <c r="B23" s="307" t="s">
        <v>240</v>
      </c>
      <c r="C23" s="308"/>
      <c r="D23" s="113">
        <v>0.87859424920127793</v>
      </c>
      <c r="E23" s="115">
        <v>11</v>
      </c>
      <c r="F23" s="114">
        <v>13</v>
      </c>
      <c r="G23" s="114">
        <v>17</v>
      </c>
      <c r="H23" s="114">
        <v>8</v>
      </c>
      <c r="I23" s="140">
        <v>48</v>
      </c>
      <c r="J23" s="115">
        <v>-37</v>
      </c>
      <c r="K23" s="116">
        <v>-77.083333333333329</v>
      </c>
    </row>
    <row r="24" spans="1:11" ht="14.1" customHeight="1" x14ac:dyDescent="0.2">
      <c r="A24" s="306">
        <v>24</v>
      </c>
      <c r="B24" s="307" t="s">
        <v>241</v>
      </c>
      <c r="C24" s="308"/>
      <c r="D24" s="113">
        <v>3.8338658146964857</v>
      </c>
      <c r="E24" s="115">
        <v>48</v>
      </c>
      <c r="F24" s="114">
        <v>28</v>
      </c>
      <c r="G24" s="114">
        <v>71</v>
      </c>
      <c r="H24" s="114">
        <v>66</v>
      </c>
      <c r="I24" s="140">
        <v>59</v>
      </c>
      <c r="J24" s="115">
        <v>-11</v>
      </c>
      <c r="K24" s="116">
        <v>-18.64406779661017</v>
      </c>
    </row>
    <row r="25" spans="1:11" ht="14.1" customHeight="1" x14ac:dyDescent="0.2">
      <c r="A25" s="306">
        <v>25</v>
      </c>
      <c r="B25" s="307" t="s">
        <v>242</v>
      </c>
      <c r="C25" s="308"/>
      <c r="D25" s="113">
        <v>5.1118210862619806</v>
      </c>
      <c r="E25" s="115">
        <v>64</v>
      </c>
      <c r="F25" s="114">
        <v>36</v>
      </c>
      <c r="G25" s="114">
        <v>104</v>
      </c>
      <c r="H25" s="114">
        <v>42</v>
      </c>
      <c r="I25" s="140">
        <v>65</v>
      </c>
      <c r="J25" s="115">
        <v>-1</v>
      </c>
      <c r="K25" s="116">
        <v>-1.5384615384615385</v>
      </c>
    </row>
    <row r="26" spans="1:11" ht="14.1" customHeight="1" x14ac:dyDescent="0.2">
      <c r="A26" s="306">
        <v>26</v>
      </c>
      <c r="B26" s="307" t="s">
        <v>243</v>
      </c>
      <c r="C26" s="308"/>
      <c r="D26" s="113">
        <v>5.9105431309904155</v>
      </c>
      <c r="E26" s="115">
        <v>74</v>
      </c>
      <c r="F26" s="114">
        <v>24</v>
      </c>
      <c r="G26" s="114">
        <v>41</v>
      </c>
      <c r="H26" s="114">
        <v>20</v>
      </c>
      <c r="I26" s="140">
        <v>34</v>
      </c>
      <c r="J26" s="115">
        <v>40</v>
      </c>
      <c r="K26" s="116">
        <v>117.64705882352941</v>
      </c>
    </row>
    <row r="27" spans="1:11" ht="14.1" customHeight="1" x14ac:dyDescent="0.2">
      <c r="A27" s="306">
        <v>27</v>
      </c>
      <c r="B27" s="307" t="s">
        <v>244</v>
      </c>
      <c r="C27" s="308"/>
      <c r="D27" s="113">
        <v>1.9169329073482428</v>
      </c>
      <c r="E27" s="115">
        <v>24</v>
      </c>
      <c r="F27" s="114">
        <v>19</v>
      </c>
      <c r="G27" s="114">
        <v>17</v>
      </c>
      <c r="H27" s="114">
        <v>25</v>
      </c>
      <c r="I27" s="140">
        <v>23</v>
      </c>
      <c r="J27" s="115">
        <v>1</v>
      </c>
      <c r="K27" s="116">
        <v>4.3478260869565215</v>
      </c>
    </row>
    <row r="28" spans="1:11" ht="14.1" customHeight="1" x14ac:dyDescent="0.2">
      <c r="A28" s="306">
        <v>28</v>
      </c>
      <c r="B28" s="307" t="s">
        <v>245</v>
      </c>
      <c r="C28" s="308"/>
      <c r="D28" s="113">
        <v>0.23961661341853036</v>
      </c>
      <c r="E28" s="115">
        <v>3</v>
      </c>
      <c r="F28" s="114">
        <v>4</v>
      </c>
      <c r="G28" s="114" t="s">
        <v>513</v>
      </c>
      <c r="H28" s="114">
        <v>0</v>
      </c>
      <c r="I28" s="140">
        <v>3</v>
      </c>
      <c r="J28" s="115">
        <v>0</v>
      </c>
      <c r="K28" s="116">
        <v>0</v>
      </c>
    </row>
    <row r="29" spans="1:11" ht="14.1" customHeight="1" x14ac:dyDescent="0.2">
      <c r="A29" s="306">
        <v>29</v>
      </c>
      <c r="B29" s="307" t="s">
        <v>246</v>
      </c>
      <c r="C29" s="308"/>
      <c r="D29" s="113">
        <v>3.9137380191693292</v>
      </c>
      <c r="E29" s="115">
        <v>49</v>
      </c>
      <c r="F29" s="114">
        <v>49</v>
      </c>
      <c r="G29" s="114">
        <v>58</v>
      </c>
      <c r="H29" s="114">
        <v>54</v>
      </c>
      <c r="I29" s="140">
        <v>73</v>
      </c>
      <c r="J29" s="115">
        <v>-24</v>
      </c>
      <c r="K29" s="116">
        <v>-32.876712328767127</v>
      </c>
    </row>
    <row r="30" spans="1:11" ht="14.1" customHeight="1" x14ac:dyDescent="0.2">
      <c r="A30" s="306" t="s">
        <v>247</v>
      </c>
      <c r="B30" s="307" t="s">
        <v>248</v>
      </c>
      <c r="C30" s="308"/>
      <c r="D30" s="113">
        <v>1.5175718849840256</v>
      </c>
      <c r="E30" s="115">
        <v>19</v>
      </c>
      <c r="F30" s="114">
        <v>16</v>
      </c>
      <c r="G30" s="114">
        <v>30</v>
      </c>
      <c r="H30" s="114">
        <v>17</v>
      </c>
      <c r="I30" s="140">
        <v>27</v>
      </c>
      <c r="J30" s="115">
        <v>-8</v>
      </c>
      <c r="K30" s="116">
        <v>-29.62962962962963</v>
      </c>
    </row>
    <row r="31" spans="1:11" ht="14.1" customHeight="1" x14ac:dyDescent="0.2">
      <c r="A31" s="306" t="s">
        <v>249</v>
      </c>
      <c r="B31" s="307" t="s">
        <v>250</v>
      </c>
      <c r="C31" s="308"/>
      <c r="D31" s="113">
        <v>2.3961661341853033</v>
      </c>
      <c r="E31" s="115">
        <v>30</v>
      </c>
      <c r="F31" s="114">
        <v>33</v>
      </c>
      <c r="G31" s="114">
        <v>28</v>
      </c>
      <c r="H31" s="114">
        <v>37</v>
      </c>
      <c r="I31" s="140">
        <v>46</v>
      </c>
      <c r="J31" s="115">
        <v>-16</v>
      </c>
      <c r="K31" s="116">
        <v>-34.782608695652172</v>
      </c>
    </row>
    <row r="32" spans="1:11" ht="14.1" customHeight="1" x14ac:dyDescent="0.2">
      <c r="A32" s="306">
        <v>31</v>
      </c>
      <c r="B32" s="307" t="s">
        <v>251</v>
      </c>
      <c r="C32" s="308"/>
      <c r="D32" s="113">
        <v>1.8370607028753994</v>
      </c>
      <c r="E32" s="115">
        <v>23</v>
      </c>
      <c r="F32" s="114">
        <v>11</v>
      </c>
      <c r="G32" s="114">
        <v>16</v>
      </c>
      <c r="H32" s="114">
        <v>13</v>
      </c>
      <c r="I32" s="140">
        <v>28</v>
      </c>
      <c r="J32" s="115">
        <v>-5</v>
      </c>
      <c r="K32" s="116">
        <v>-17.857142857142858</v>
      </c>
    </row>
    <row r="33" spans="1:11" ht="14.1" customHeight="1" x14ac:dyDescent="0.2">
      <c r="A33" s="306">
        <v>32</v>
      </c>
      <c r="B33" s="307" t="s">
        <v>252</v>
      </c>
      <c r="C33" s="308"/>
      <c r="D33" s="113">
        <v>7.1884984025559104</v>
      </c>
      <c r="E33" s="115">
        <v>90</v>
      </c>
      <c r="F33" s="114">
        <v>44</v>
      </c>
      <c r="G33" s="114">
        <v>78</v>
      </c>
      <c r="H33" s="114">
        <v>89</v>
      </c>
      <c r="I33" s="140">
        <v>40</v>
      </c>
      <c r="J33" s="115">
        <v>50</v>
      </c>
      <c r="K33" s="116">
        <v>125</v>
      </c>
    </row>
    <row r="34" spans="1:11" ht="14.1" customHeight="1" x14ac:dyDescent="0.2">
      <c r="A34" s="306">
        <v>33</v>
      </c>
      <c r="B34" s="307" t="s">
        <v>253</v>
      </c>
      <c r="C34" s="308"/>
      <c r="D34" s="113">
        <v>1.6773162939297124</v>
      </c>
      <c r="E34" s="115">
        <v>21</v>
      </c>
      <c r="F34" s="114">
        <v>14</v>
      </c>
      <c r="G34" s="114">
        <v>20</v>
      </c>
      <c r="H34" s="114">
        <v>20</v>
      </c>
      <c r="I34" s="140">
        <v>17</v>
      </c>
      <c r="J34" s="115">
        <v>4</v>
      </c>
      <c r="K34" s="116">
        <v>23.529411764705884</v>
      </c>
    </row>
    <row r="35" spans="1:11" ht="14.1" customHeight="1" x14ac:dyDescent="0.2">
      <c r="A35" s="306">
        <v>34</v>
      </c>
      <c r="B35" s="307" t="s">
        <v>254</v>
      </c>
      <c r="C35" s="308"/>
      <c r="D35" s="113">
        <v>2.6357827476038338</v>
      </c>
      <c r="E35" s="115">
        <v>33</v>
      </c>
      <c r="F35" s="114">
        <v>15</v>
      </c>
      <c r="G35" s="114">
        <v>35</v>
      </c>
      <c r="H35" s="114">
        <v>18</v>
      </c>
      <c r="I35" s="140">
        <v>29</v>
      </c>
      <c r="J35" s="115">
        <v>4</v>
      </c>
      <c r="K35" s="116">
        <v>13.793103448275861</v>
      </c>
    </row>
    <row r="36" spans="1:11" ht="14.1" customHeight="1" x14ac:dyDescent="0.2">
      <c r="A36" s="306">
        <v>41</v>
      </c>
      <c r="B36" s="307" t="s">
        <v>255</v>
      </c>
      <c r="C36" s="308"/>
      <c r="D36" s="113" t="s">
        <v>513</v>
      </c>
      <c r="E36" s="115" t="s">
        <v>513</v>
      </c>
      <c r="F36" s="114" t="s">
        <v>513</v>
      </c>
      <c r="G36" s="114">
        <v>0</v>
      </c>
      <c r="H36" s="114" t="s">
        <v>513</v>
      </c>
      <c r="I36" s="140" t="s">
        <v>513</v>
      </c>
      <c r="J36" s="115" t="s">
        <v>513</v>
      </c>
      <c r="K36" s="116" t="s">
        <v>513</v>
      </c>
    </row>
    <row r="37" spans="1:11" ht="14.1" customHeight="1" x14ac:dyDescent="0.2">
      <c r="A37" s="306">
        <v>42</v>
      </c>
      <c r="B37" s="307" t="s">
        <v>256</v>
      </c>
      <c r="C37" s="308"/>
      <c r="D37" s="113">
        <v>0.23961661341853036</v>
      </c>
      <c r="E37" s="115">
        <v>3</v>
      </c>
      <c r="F37" s="114">
        <v>7</v>
      </c>
      <c r="G37" s="114">
        <v>12</v>
      </c>
      <c r="H37" s="114">
        <v>8</v>
      </c>
      <c r="I37" s="140">
        <v>8</v>
      </c>
      <c r="J37" s="115">
        <v>-5</v>
      </c>
      <c r="K37" s="116">
        <v>-62.5</v>
      </c>
    </row>
    <row r="38" spans="1:11" ht="14.1" customHeight="1" x14ac:dyDescent="0.2">
      <c r="A38" s="306">
        <v>43</v>
      </c>
      <c r="B38" s="307" t="s">
        <v>257</v>
      </c>
      <c r="C38" s="308"/>
      <c r="D38" s="113">
        <v>1.5175718849840256</v>
      </c>
      <c r="E38" s="115">
        <v>19</v>
      </c>
      <c r="F38" s="114">
        <v>26</v>
      </c>
      <c r="G38" s="114">
        <v>40</v>
      </c>
      <c r="H38" s="114">
        <v>38</v>
      </c>
      <c r="I38" s="140">
        <v>21</v>
      </c>
      <c r="J38" s="115">
        <v>-2</v>
      </c>
      <c r="K38" s="116">
        <v>-9.5238095238095237</v>
      </c>
    </row>
    <row r="39" spans="1:11" ht="14.1" customHeight="1" x14ac:dyDescent="0.2">
      <c r="A39" s="306">
        <v>51</v>
      </c>
      <c r="B39" s="307" t="s">
        <v>258</v>
      </c>
      <c r="C39" s="308"/>
      <c r="D39" s="113">
        <v>5.2715654952076676</v>
      </c>
      <c r="E39" s="115">
        <v>66</v>
      </c>
      <c r="F39" s="114">
        <v>92</v>
      </c>
      <c r="G39" s="114">
        <v>112</v>
      </c>
      <c r="H39" s="114">
        <v>106</v>
      </c>
      <c r="I39" s="140">
        <v>96</v>
      </c>
      <c r="J39" s="115">
        <v>-30</v>
      </c>
      <c r="K39" s="116">
        <v>-31.25</v>
      </c>
    </row>
    <row r="40" spans="1:11" ht="14.1" customHeight="1" x14ac:dyDescent="0.2">
      <c r="A40" s="306" t="s">
        <v>259</v>
      </c>
      <c r="B40" s="307" t="s">
        <v>260</v>
      </c>
      <c r="C40" s="308"/>
      <c r="D40" s="113">
        <v>5.1118210862619806</v>
      </c>
      <c r="E40" s="115">
        <v>64</v>
      </c>
      <c r="F40" s="114">
        <v>88</v>
      </c>
      <c r="G40" s="114">
        <v>102</v>
      </c>
      <c r="H40" s="114">
        <v>103</v>
      </c>
      <c r="I40" s="140">
        <v>89</v>
      </c>
      <c r="J40" s="115">
        <v>-25</v>
      </c>
      <c r="K40" s="116">
        <v>-28.089887640449437</v>
      </c>
    </row>
    <row r="41" spans="1:11" ht="14.1" customHeight="1" x14ac:dyDescent="0.2">
      <c r="A41" s="306"/>
      <c r="B41" s="307" t="s">
        <v>261</v>
      </c>
      <c r="C41" s="308"/>
      <c r="D41" s="113">
        <v>3.4345047923322682</v>
      </c>
      <c r="E41" s="115">
        <v>43</v>
      </c>
      <c r="F41" s="114">
        <v>60</v>
      </c>
      <c r="G41" s="114">
        <v>75</v>
      </c>
      <c r="H41" s="114">
        <v>60</v>
      </c>
      <c r="I41" s="140">
        <v>53</v>
      </c>
      <c r="J41" s="115">
        <v>-10</v>
      </c>
      <c r="K41" s="116">
        <v>-18.867924528301888</v>
      </c>
    </row>
    <row r="42" spans="1:11" ht="14.1" customHeight="1" x14ac:dyDescent="0.2">
      <c r="A42" s="306">
        <v>52</v>
      </c>
      <c r="B42" s="307" t="s">
        <v>262</v>
      </c>
      <c r="C42" s="308"/>
      <c r="D42" s="113">
        <v>2.3961661341853033</v>
      </c>
      <c r="E42" s="115">
        <v>30</v>
      </c>
      <c r="F42" s="114">
        <v>15</v>
      </c>
      <c r="G42" s="114">
        <v>22</v>
      </c>
      <c r="H42" s="114">
        <v>17</v>
      </c>
      <c r="I42" s="140">
        <v>31</v>
      </c>
      <c r="J42" s="115">
        <v>-1</v>
      </c>
      <c r="K42" s="116">
        <v>-3.225806451612903</v>
      </c>
    </row>
    <row r="43" spans="1:11" ht="14.1" customHeight="1" x14ac:dyDescent="0.2">
      <c r="A43" s="306" t="s">
        <v>263</v>
      </c>
      <c r="B43" s="307" t="s">
        <v>264</v>
      </c>
      <c r="C43" s="308"/>
      <c r="D43" s="113">
        <v>1.7571884984025559</v>
      </c>
      <c r="E43" s="115">
        <v>22</v>
      </c>
      <c r="F43" s="114">
        <v>14</v>
      </c>
      <c r="G43" s="114">
        <v>16</v>
      </c>
      <c r="H43" s="114">
        <v>13</v>
      </c>
      <c r="I43" s="140">
        <v>26</v>
      </c>
      <c r="J43" s="115">
        <v>-4</v>
      </c>
      <c r="K43" s="116">
        <v>-15.384615384615385</v>
      </c>
    </row>
    <row r="44" spans="1:11" ht="14.1" customHeight="1" x14ac:dyDescent="0.2">
      <c r="A44" s="306">
        <v>53</v>
      </c>
      <c r="B44" s="307" t="s">
        <v>265</v>
      </c>
      <c r="C44" s="308"/>
      <c r="D44" s="113">
        <v>1.4376996805111821</v>
      </c>
      <c r="E44" s="115">
        <v>18</v>
      </c>
      <c r="F44" s="114">
        <v>29</v>
      </c>
      <c r="G44" s="114">
        <v>11</v>
      </c>
      <c r="H44" s="114">
        <v>25</v>
      </c>
      <c r="I44" s="140">
        <v>14</v>
      </c>
      <c r="J44" s="115">
        <v>4</v>
      </c>
      <c r="K44" s="116">
        <v>28.571428571428573</v>
      </c>
    </row>
    <row r="45" spans="1:11" ht="14.1" customHeight="1" x14ac:dyDescent="0.2">
      <c r="A45" s="306" t="s">
        <v>266</v>
      </c>
      <c r="B45" s="307" t="s">
        <v>267</v>
      </c>
      <c r="C45" s="308"/>
      <c r="D45" s="113">
        <v>1.4376996805111821</v>
      </c>
      <c r="E45" s="115">
        <v>18</v>
      </c>
      <c r="F45" s="114">
        <v>29</v>
      </c>
      <c r="G45" s="114">
        <v>11</v>
      </c>
      <c r="H45" s="114">
        <v>25</v>
      </c>
      <c r="I45" s="140">
        <v>14</v>
      </c>
      <c r="J45" s="115">
        <v>4</v>
      </c>
      <c r="K45" s="116">
        <v>28.571428571428573</v>
      </c>
    </row>
    <row r="46" spans="1:11" ht="14.1" customHeight="1" x14ac:dyDescent="0.2">
      <c r="A46" s="306">
        <v>54</v>
      </c>
      <c r="B46" s="307" t="s">
        <v>268</v>
      </c>
      <c r="C46" s="308"/>
      <c r="D46" s="113">
        <v>2.2364217252396168</v>
      </c>
      <c r="E46" s="115">
        <v>28</v>
      </c>
      <c r="F46" s="114">
        <v>34</v>
      </c>
      <c r="G46" s="114">
        <v>22</v>
      </c>
      <c r="H46" s="114">
        <v>26</v>
      </c>
      <c r="I46" s="140">
        <v>27</v>
      </c>
      <c r="J46" s="115">
        <v>1</v>
      </c>
      <c r="K46" s="116">
        <v>3.7037037037037037</v>
      </c>
    </row>
    <row r="47" spans="1:11" ht="14.1" customHeight="1" x14ac:dyDescent="0.2">
      <c r="A47" s="306">
        <v>61</v>
      </c>
      <c r="B47" s="307" t="s">
        <v>269</v>
      </c>
      <c r="C47" s="308"/>
      <c r="D47" s="113">
        <v>2.2364217252396168</v>
      </c>
      <c r="E47" s="115">
        <v>28</v>
      </c>
      <c r="F47" s="114">
        <v>32</v>
      </c>
      <c r="G47" s="114">
        <v>40</v>
      </c>
      <c r="H47" s="114">
        <v>25</v>
      </c>
      <c r="I47" s="140">
        <v>27</v>
      </c>
      <c r="J47" s="115">
        <v>1</v>
      </c>
      <c r="K47" s="116">
        <v>3.7037037037037037</v>
      </c>
    </row>
    <row r="48" spans="1:11" ht="14.1" customHeight="1" x14ac:dyDescent="0.2">
      <c r="A48" s="306">
        <v>62</v>
      </c>
      <c r="B48" s="307" t="s">
        <v>270</v>
      </c>
      <c r="C48" s="308"/>
      <c r="D48" s="113">
        <v>7.6677316293929714</v>
      </c>
      <c r="E48" s="115">
        <v>96</v>
      </c>
      <c r="F48" s="114">
        <v>121</v>
      </c>
      <c r="G48" s="114">
        <v>254</v>
      </c>
      <c r="H48" s="114">
        <v>81</v>
      </c>
      <c r="I48" s="140">
        <v>176</v>
      </c>
      <c r="J48" s="115">
        <v>-80</v>
      </c>
      <c r="K48" s="116">
        <v>-45.454545454545453</v>
      </c>
    </row>
    <row r="49" spans="1:11" ht="14.1" customHeight="1" x14ac:dyDescent="0.2">
      <c r="A49" s="306">
        <v>63</v>
      </c>
      <c r="B49" s="307" t="s">
        <v>271</v>
      </c>
      <c r="C49" s="308"/>
      <c r="D49" s="113">
        <v>3.5143769968051117</v>
      </c>
      <c r="E49" s="115">
        <v>44</v>
      </c>
      <c r="F49" s="114">
        <v>50</v>
      </c>
      <c r="G49" s="114">
        <v>48</v>
      </c>
      <c r="H49" s="114">
        <v>35</v>
      </c>
      <c r="I49" s="140">
        <v>57</v>
      </c>
      <c r="J49" s="115">
        <v>-13</v>
      </c>
      <c r="K49" s="116">
        <v>-22.807017543859651</v>
      </c>
    </row>
    <row r="50" spans="1:11" ht="14.1" customHeight="1" x14ac:dyDescent="0.2">
      <c r="A50" s="306" t="s">
        <v>272</v>
      </c>
      <c r="B50" s="307" t="s">
        <v>273</v>
      </c>
      <c r="C50" s="308"/>
      <c r="D50" s="113">
        <v>0.23961661341853036</v>
      </c>
      <c r="E50" s="115">
        <v>3</v>
      </c>
      <c r="F50" s="114">
        <v>4</v>
      </c>
      <c r="G50" s="114">
        <v>3</v>
      </c>
      <c r="H50" s="114">
        <v>3</v>
      </c>
      <c r="I50" s="140" t="s">
        <v>513</v>
      </c>
      <c r="J50" s="115" t="s">
        <v>513</v>
      </c>
      <c r="K50" s="116" t="s">
        <v>513</v>
      </c>
    </row>
    <row r="51" spans="1:11" ht="14.1" customHeight="1" x14ac:dyDescent="0.2">
      <c r="A51" s="306" t="s">
        <v>274</v>
      </c>
      <c r="B51" s="307" t="s">
        <v>275</v>
      </c>
      <c r="C51" s="308"/>
      <c r="D51" s="113">
        <v>3.0351437699680512</v>
      </c>
      <c r="E51" s="115">
        <v>38</v>
      </c>
      <c r="F51" s="114">
        <v>43</v>
      </c>
      <c r="G51" s="114">
        <v>42</v>
      </c>
      <c r="H51" s="114">
        <v>31</v>
      </c>
      <c r="I51" s="140">
        <v>55</v>
      </c>
      <c r="J51" s="115">
        <v>-17</v>
      </c>
      <c r="K51" s="116">
        <v>-30.90909090909091</v>
      </c>
    </row>
    <row r="52" spans="1:11" ht="14.1" customHeight="1" x14ac:dyDescent="0.2">
      <c r="A52" s="306">
        <v>71</v>
      </c>
      <c r="B52" s="307" t="s">
        <v>276</v>
      </c>
      <c r="C52" s="308"/>
      <c r="D52" s="113">
        <v>9.4249201277955272</v>
      </c>
      <c r="E52" s="115">
        <v>118</v>
      </c>
      <c r="F52" s="114">
        <v>85</v>
      </c>
      <c r="G52" s="114">
        <v>151</v>
      </c>
      <c r="H52" s="114">
        <v>92</v>
      </c>
      <c r="I52" s="140">
        <v>136</v>
      </c>
      <c r="J52" s="115">
        <v>-18</v>
      </c>
      <c r="K52" s="116">
        <v>-13.235294117647058</v>
      </c>
    </row>
    <row r="53" spans="1:11" ht="14.1" customHeight="1" x14ac:dyDescent="0.2">
      <c r="A53" s="306" t="s">
        <v>277</v>
      </c>
      <c r="B53" s="307" t="s">
        <v>278</v>
      </c>
      <c r="C53" s="308"/>
      <c r="D53" s="113">
        <v>3.2747603833865813</v>
      </c>
      <c r="E53" s="115">
        <v>41</v>
      </c>
      <c r="F53" s="114">
        <v>31</v>
      </c>
      <c r="G53" s="114">
        <v>66</v>
      </c>
      <c r="H53" s="114">
        <v>29</v>
      </c>
      <c r="I53" s="140">
        <v>49</v>
      </c>
      <c r="J53" s="115">
        <v>-8</v>
      </c>
      <c r="K53" s="116">
        <v>-16.326530612244898</v>
      </c>
    </row>
    <row r="54" spans="1:11" ht="14.1" customHeight="1" x14ac:dyDescent="0.2">
      <c r="A54" s="306" t="s">
        <v>279</v>
      </c>
      <c r="B54" s="307" t="s">
        <v>280</v>
      </c>
      <c r="C54" s="308"/>
      <c r="D54" s="113">
        <v>4.7923322683706067</v>
      </c>
      <c r="E54" s="115">
        <v>60</v>
      </c>
      <c r="F54" s="114">
        <v>40</v>
      </c>
      <c r="G54" s="114">
        <v>71</v>
      </c>
      <c r="H54" s="114">
        <v>52</v>
      </c>
      <c r="I54" s="140">
        <v>67</v>
      </c>
      <c r="J54" s="115">
        <v>-7</v>
      </c>
      <c r="K54" s="116">
        <v>-10.447761194029852</v>
      </c>
    </row>
    <row r="55" spans="1:11" ht="14.1" customHeight="1" x14ac:dyDescent="0.2">
      <c r="A55" s="306">
        <v>72</v>
      </c>
      <c r="B55" s="307" t="s">
        <v>281</v>
      </c>
      <c r="C55" s="308"/>
      <c r="D55" s="113">
        <v>3.2747603833865813</v>
      </c>
      <c r="E55" s="115">
        <v>41</v>
      </c>
      <c r="F55" s="114">
        <v>20</v>
      </c>
      <c r="G55" s="114">
        <v>32</v>
      </c>
      <c r="H55" s="114">
        <v>28</v>
      </c>
      <c r="I55" s="140">
        <v>20</v>
      </c>
      <c r="J55" s="115">
        <v>21</v>
      </c>
      <c r="K55" s="116">
        <v>105</v>
      </c>
    </row>
    <row r="56" spans="1:11" ht="14.1" customHeight="1" x14ac:dyDescent="0.2">
      <c r="A56" s="306" t="s">
        <v>282</v>
      </c>
      <c r="B56" s="307" t="s">
        <v>283</v>
      </c>
      <c r="C56" s="308"/>
      <c r="D56" s="113">
        <v>0.5591054313099042</v>
      </c>
      <c r="E56" s="115">
        <v>7</v>
      </c>
      <c r="F56" s="114">
        <v>5</v>
      </c>
      <c r="G56" s="114">
        <v>12</v>
      </c>
      <c r="H56" s="114">
        <v>5</v>
      </c>
      <c r="I56" s="140" t="s">
        <v>513</v>
      </c>
      <c r="J56" s="115" t="s">
        <v>513</v>
      </c>
      <c r="K56" s="116" t="s">
        <v>513</v>
      </c>
    </row>
    <row r="57" spans="1:11" ht="14.1" customHeight="1" x14ac:dyDescent="0.2">
      <c r="A57" s="306" t="s">
        <v>284</v>
      </c>
      <c r="B57" s="307" t="s">
        <v>285</v>
      </c>
      <c r="C57" s="308"/>
      <c r="D57" s="113">
        <v>1.3578274760383386</v>
      </c>
      <c r="E57" s="115">
        <v>17</v>
      </c>
      <c r="F57" s="114">
        <v>8</v>
      </c>
      <c r="G57" s="114">
        <v>10</v>
      </c>
      <c r="H57" s="114">
        <v>15</v>
      </c>
      <c r="I57" s="140">
        <v>12</v>
      </c>
      <c r="J57" s="115">
        <v>5</v>
      </c>
      <c r="K57" s="116">
        <v>41.666666666666664</v>
      </c>
    </row>
    <row r="58" spans="1:11" ht="14.1" customHeight="1" x14ac:dyDescent="0.2">
      <c r="A58" s="306">
        <v>73</v>
      </c>
      <c r="B58" s="307" t="s">
        <v>286</v>
      </c>
      <c r="C58" s="308"/>
      <c r="D58" s="113">
        <v>0.79872204472843455</v>
      </c>
      <c r="E58" s="115">
        <v>10</v>
      </c>
      <c r="F58" s="114">
        <v>18</v>
      </c>
      <c r="G58" s="114">
        <v>39</v>
      </c>
      <c r="H58" s="114">
        <v>17</v>
      </c>
      <c r="I58" s="140">
        <v>16</v>
      </c>
      <c r="J58" s="115">
        <v>-6</v>
      </c>
      <c r="K58" s="116">
        <v>-37.5</v>
      </c>
    </row>
    <row r="59" spans="1:11" ht="14.1" customHeight="1" x14ac:dyDescent="0.2">
      <c r="A59" s="306" t="s">
        <v>287</v>
      </c>
      <c r="B59" s="307" t="s">
        <v>288</v>
      </c>
      <c r="C59" s="308"/>
      <c r="D59" s="113">
        <v>0.5591054313099042</v>
      </c>
      <c r="E59" s="115">
        <v>7</v>
      </c>
      <c r="F59" s="114">
        <v>12</v>
      </c>
      <c r="G59" s="114">
        <v>19</v>
      </c>
      <c r="H59" s="114">
        <v>12</v>
      </c>
      <c r="I59" s="140">
        <v>8</v>
      </c>
      <c r="J59" s="115">
        <v>-1</v>
      </c>
      <c r="K59" s="116">
        <v>-12.5</v>
      </c>
    </row>
    <row r="60" spans="1:11" ht="14.1" customHeight="1" x14ac:dyDescent="0.2">
      <c r="A60" s="306">
        <v>81</v>
      </c>
      <c r="B60" s="307" t="s">
        <v>289</v>
      </c>
      <c r="C60" s="308"/>
      <c r="D60" s="113">
        <v>6.0702875399361025</v>
      </c>
      <c r="E60" s="115">
        <v>76</v>
      </c>
      <c r="F60" s="114">
        <v>83</v>
      </c>
      <c r="G60" s="114">
        <v>93</v>
      </c>
      <c r="H60" s="114">
        <v>36</v>
      </c>
      <c r="I60" s="140">
        <v>68</v>
      </c>
      <c r="J60" s="115">
        <v>8</v>
      </c>
      <c r="K60" s="116">
        <v>11.764705882352942</v>
      </c>
    </row>
    <row r="61" spans="1:11" ht="14.1" customHeight="1" x14ac:dyDescent="0.2">
      <c r="A61" s="306" t="s">
        <v>290</v>
      </c>
      <c r="B61" s="307" t="s">
        <v>291</v>
      </c>
      <c r="C61" s="308"/>
      <c r="D61" s="113">
        <v>1.6773162939297124</v>
      </c>
      <c r="E61" s="115">
        <v>21</v>
      </c>
      <c r="F61" s="114">
        <v>22</v>
      </c>
      <c r="G61" s="114">
        <v>49</v>
      </c>
      <c r="H61" s="114">
        <v>8</v>
      </c>
      <c r="I61" s="140">
        <v>34</v>
      </c>
      <c r="J61" s="115">
        <v>-13</v>
      </c>
      <c r="K61" s="116">
        <v>-38.235294117647058</v>
      </c>
    </row>
    <row r="62" spans="1:11" ht="14.1" customHeight="1" x14ac:dyDescent="0.2">
      <c r="A62" s="306" t="s">
        <v>292</v>
      </c>
      <c r="B62" s="307" t="s">
        <v>293</v>
      </c>
      <c r="C62" s="308"/>
      <c r="D62" s="113">
        <v>2.3162939297124598</v>
      </c>
      <c r="E62" s="115">
        <v>29</v>
      </c>
      <c r="F62" s="114">
        <v>43</v>
      </c>
      <c r="G62" s="114">
        <v>19</v>
      </c>
      <c r="H62" s="114">
        <v>11</v>
      </c>
      <c r="I62" s="140">
        <v>14</v>
      </c>
      <c r="J62" s="115">
        <v>15</v>
      </c>
      <c r="K62" s="116">
        <v>107.14285714285714</v>
      </c>
    </row>
    <row r="63" spans="1:11" ht="14.1" customHeight="1" x14ac:dyDescent="0.2">
      <c r="A63" s="306"/>
      <c r="B63" s="307" t="s">
        <v>294</v>
      </c>
      <c r="C63" s="308"/>
      <c r="D63" s="113">
        <v>2.1565495207667733</v>
      </c>
      <c r="E63" s="115">
        <v>27</v>
      </c>
      <c r="F63" s="114">
        <v>43</v>
      </c>
      <c r="G63" s="114">
        <v>18</v>
      </c>
      <c r="H63" s="114">
        <v>11</v>
      </c>
      <c r="I63" s="140">
        <v>14</v>
      </c>
      <c r="J63" s="115">
        <v>13</v>
      </c>
      <c r="K63" s="116">
        <v>92.857142857142861</v>
      </c>
    </row>
    <row r="64" spans="1:11" ht="14.1" customHeight="1" x14ac:dyDescent="0.2">
      <c r="A64" s="306" t="s">
        <v>295</v>
      </c>
      <c r="B64" s="307" t="s">
        <v>296</v>
      </c>
      <c r="C64" s="308"/>
      <c r="D64" s="113">
        <v>0.5591054313099042</v>
      </c>
      <c r="E64" s="115">
        <v>7</v>
      </c>
      <c r="F64" s="114">
        <v>6</v>
      </c>
      <c r="G64" s="114">
        <v>10</v>
      </c>
      <c r="H64" s="114">
        <v>6</v>
      </c>
      <c r="I64" s="140">
        <v>6</v>
      </c>
      <c r="J64" s="115">
        <v>1</v>
      </c>
      <c r="K64" s="116">
        <v>16.666666666666668</v>
      </c>
    </row>
    <row r="65" spans="1:11" ht="14.1" customHeight="1" x14ac:dyDescent="0.2">
      <c r="A65" s="306" t="s">
        <v>297</v>
      </c>
      <c r="B65" s="307" t="s">
        <v>298</v>
      </c>
      <c r="C65" s="308"/>
      <c r="D65" s="113">
        <v>0.87859424920127793</v>
      </c>
      <c r="E65" s="115">
        <v>11</v>
      </c>
      <c r="F65" s="114">
        <v>7</v>
      </c>
      <c r="G65" s="114">
        <v>9</v>
      </c>
      <c r="H65" s="114">
        <v>5</v>
      </c>
      <c r="I65" s="140">
        <v>10</v>
      </c>
      <c r="J65" s="115">
        <v>1</v>
      </c>
      <c r="K65" s="116">
        <v>10</v>
      </c>
    </row>
    <row r="66" spans="1:11" ht="14.1" customHeight="1" x14ac:dyDescent="0.2">
      <c r="A66" s="306">
        <v>82</v>
      </c>
      <c r="B66" s="307" t="s">
        <v>299</v>
      </c>
      <c r="C66" s="308"/>
      <c r="D66" s="113">
        <v>4.4728434504792336</v>
      </c>
      <c r="E66" s="115">
        <v>56</v>
      </c>
      <c r="F66" s="114">
        <v>55</v>
      </c>
      <c r="G66" s="114">
        <v>294</v>
      </c>
      <c r="H66" s="114">
        <v>52</v>
      </c>
      <c r="I66" s="140">
        <v>74</v>
      </c>
      <c r="J66" s="115">
        <v>-18</v>
      </c>
      <c r="K66" s="116">
        <v>-24.324324324324323</v>
      </c>
    </row>
    <row r="67" spans="1:11" ht="14.1" customHeight="1" x14ac:dyDescent="0.2">
      <c r="A67" s="306" t="s">
        <v>300</v>
      </c>
      <c r="B67" s="307" t="s">
        <v>301</v>
      </c>
      <c r="C67" s="308"/>
      <c r="D67" s="113">
        <v>2.5559105431309903</v>
      </c>
      <c r="E67" s="115">
        <v>32</v>
      </c>
      <c r="F67" s="114">
        <v>32</v>
      </c>
      <c r="G67" s="114">
        <v>36</v>
      </c>
      <c r="H67" s="114">
        <v>27</v>
      </c>
      <c r="I67" s="140">
        <v>23</v>
      </c>
      <c r="J67" s="115">
        <v>9</v>
      </c>
      <c r="K67" s="116">
        <v>39.130434782608695</v>
      </c>
    </row>
    <row r="68" spans="1:11" ht="14.1" customHeight="1" x14ac:dyDescent="0.2">
      <c r="A68" s="306" t="s">
        <v>302</v>
      </c>
      <c r="B68" s="307" t="s">
        <v>303</v>
      </c>
      <c r="C68" s="308"/>
      <c r="D68" s="113">
        <v>0.95846645367412142</v>
      </c>
      <c r="E68" s="115">
        <v>12</v>
      </c>
      <c r="F68" s="114">
        <v>12</v>
      </c>
      <c r="G68" s="114">
        <v>14</v>
      </c>
      <c r="H68" s="114">
        <v>11</v>
      </c>
      <c r="I68" s="140">
        <v>31</v>
      </c>
      <c r="J68" s="115">
        <v>-19</v>
      </c>
      <c r="K68" s="116">
        <v>-61.29032258064516</v>
      </c>
    </row>
    <row r="69" spans="1:11" ht="14.1" customHeight="1" x14ac:dyDescent="0.2">
      <c r="A69" s="306">
        <v>83</v>
      </c>
      <c r="B69" s="307" t="s">
        <v>304</v>
      </c>
      <c r="C69" s="308"/>
      <c r="D69" s="113">
        <v>4.6325878594249197</v>
      </c>
      <c r="E69" s="115">
        <v>58</v>
      </c>
      <c r="F69" s="114">
        <v>59</v>
      </c>
      <c r="G69" s="114">
        <v>117</v>
      </c>
      <c r="H69" s="114">
        <v>40</v>
      </c>
      <c r="I69" s="140">
        <v>67</v>
      </c>
      <c r="J69" s="115">
        <v>-9</v>
      </c>
      <c r="K69" s="116">
        <v>-13.432835820895523</v>
      </c>
    </row>
    <row r="70" spans="1:11" ht="14.1" customHeight="1" x14ac:dyDescent="0.2">
      <c r="A70" s="306" t="s">
        <v>305</v>
      </c>
      <c r="B70" s="307" t="s">
        <v>306</v>
      </c>
      <c r="C70" s="308"/>
      <c r="D70" s="113">
        <v>2.7955271565495208</v>
      </c>
      <c r="E70" s="115">
        <v>35</v>
      </c>
      <c r="F70" s="114">
        <v>37</v>
      </c>
      <c r="G70" s="114">
        <v>98</v>
      </c>
      <c r="H70" s="114">
        <v>28</v>
      </c>
      <c r="I70" s="140">
        <v>48</v>
      </c>
      <c r="J70" s="115">
        <v>-13</v>
      </c>
      <c r="K70" s="116">
        <v>-27.083333333333332</v>
      </c>
    </row>
    <row r="71" spans="1:11" ht="14.1" customHeight="1" x14ac:dyDescent="0.2">
      <c r="A71" s="306"/>
      <c r="B71" s="307" t="s">
        <v>307</v>
      </c>
      <c r="C71" s="308"/>
      <c r="D71" s="113">
        <v>1.2779552715654952</v>
      </c>
      <c r="E71" s="115">
        <v>16</v>
      </c>
      <c r="F71" s="114">
        <v>20</v>
      </c>
      <c r="G71" s="114">
        <v>70</v>
      </c>
      <c r="H71" s="114">
        <v>9</v>
      </c>
      <c r="I71" s="140">
        <v>17</v>
      </c>
      <c r="J71" s="115">
        <v>-1</v>
      </c>
      <c r="K71" s="116">
        <v>-5.882352941176471</v>
      </c>
    </row>
    <row r="72" spans="1:11" ht="14.1" customHeight="1" x14ac:dyDescent="0.2">
      <c r="A72" s="306">
        <v>84</v>
      </c>
      <c r="B72" s="307" t="s">
        <v>308</v>
      </c>
      <c r="C72" s="308"/>
      <c r="D72" s="113">
        <v>0.79872204472843455</v>
      </c>
      <c r="E72" s="115">
        <v>10</v>
      </c>
      <c r="F72" s="114">
        <v>8</v>
      </c>
      <c r="G72" s="114">
        <v>21</v>
      </c>
      <c r="H72" s="114" t="s">
        <v>513</v>
      </c>
      <c r="I72" s="140">
        <v>12</v>
      </c>
      <c r="J72" s="115">
        <v>-2</v>
      </c>
      <c r="K72" s="116">
        <v>-16.666666666666668</v>
      </c>
    </row>
    <row r="73" spans="1:11" ht="14.1" customHeight="1" x14ac:dyDescent="0.2">
      <c r="A73" s="306" t="s">
        <v>309</v>
      </c>
      <c r="B73" s="307" t="s">
        <v>310</v>
      </c>
      <c r="C73" s="308"/>
      <c r="D73" s="113">
        <v>0.5591054313099042</v>
      </c>
      <c r="E73" s="115">
        <v>7</v>
      </c>
      <c r="F73" s="114">
        <v>3</v>
      </c>
      <c r="G73" s="114">
        <v>11</v>
      </c>
      <c r="H73" s="114" t="s">
        <v>513</v>
      </c>
      <c r="I73" s="140">
        <v>6</v>
      </c>
      <c r="J73" s="115">
        <v>1</v>
      </c>
      <c r="K73" s="116">
        <v>16.666666666666668</v>
      </c>
    </row>
    <row r="74" spans="1:11" ht="14.1" customHeight="1" x14ac:dyDescent="0.2">
      <c r="A74" s="306" t="s">
        <v>311</v>
      </c>
      <c r="B74" s="307" t="s">
        <v>312</v>
      </c>
      <c r="C74" s="308"/>
      <c r="D74" s="113" t="s">
        <v>513</v>
      </c>
      <c r="E74" s="115" t="s">
        <v>513</v>
      </c>
      <c r="F74" s="114" t="s">
        <v>513</v>
      </c>
      <c r="G74" s="114" t="s">
        <v>513</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v>0</v>
      </c>
      <c r="H76" s="114">
        <v>0</v>
      </c>
      <c r="I76" s="140" t="s">
        <v>513</v>
      </c>
      <c r="J76" s="115" t="s">
        <v>513</v>
      </c>
      <c r="K76" s="116" t="s">
        <v>513</v>
      </c>
    </row>
    <row r="77" spans="1:11" ht="14.1" customHeight="1" x14ac:dyDescent="0.2">
      <c r="A77" s="306">
        <v>92</v>
      </c>
      <c r="B77" s="307" t="s">
        <v>316</v>
      </c>
      <c r="C77" s="308"/>
      <c r="D77" s="113">
        <v>0.87859424920127793</v>
      </c>
      <c r="E77" s="115">
        <v>11</v>
      </c>
      <c r="F77" s="114">
        <v>11</v>
      </c>
      <c r="G77" s="114">
        <v>13</v>
      </c>
      <c r="H77" s="114">
        <v>24</v>
      </c>
      <c r="I77" s="140">
        <v>17</v>
      </c>
      <c r="J77" s="115">
        <v>-6</v>
      </c>
      <c r="K77" s="116">
        <v>-35.294117647058826</v>
      </c>
    </row>
    <row r="78" spans="1:11" ht="14.1" customHeight="1" x14ac:dyDescent="0.2">
      <c r="A78" s="306">
        <v>93</v>
      </c>
      <c r="B78" s="307" t="s">
        <v>317</v>
      </c>
      <c r="C78" s="308"/>
      <c r="D78" s="113" t="s">
        <v>513</v>
      </c>
      <c r="E78" s="115" t="s">
        <v>513</v>
      </c>
      <c r="F78" s="114">
        <v>0</v>
      </c>
      <c r="G78" s="114">
        <v>7</v>
      </c>
      <c r="H78" s="114" t="s">
        <v>513</v>
      </c>
      <c r="I78" s="140">
        <v>7</v>
      </c>
      <c r="J78" s="115" t="s">
        <v>513</v>
      </c>
      <c r="K78" s="116" t="s">
        <v>513</v>
      </c>
    </row>
    <row r="79" spans="1:11" ht="14.1" customHeight="1" x14ac:dyDescent="0.2">
      <c r="A79" s="306">
        <v>94</v>
      </c>
      <c r="B79" s="307" t="s">
        <v>318</v>
      </c>
      <c r="C79" s="308"/>
      <c r="D79" s="113" t="s">
        <v>513</v>
      </c>
      <c r="E79" s="115" t="s">
        <v>513</v>
      </c>
      <c r="F79" s="114">
        <v>0</v>
      </c>
      <c r="G79" s="114">
        <v>0</v>
      </c>
      <c r="H79" s="114">
        <v>0</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6</v>
      </c>
      <c r="H81" s="144">
        <v>4</v>
      </c>
      <c r="I81" s="145">
        <v>7</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1165</v>
      </c>
      <c r="E11" s="114">
        <v>1148</v>
      </c>
      <c r="F11" s="114">
        <v>1528</v>
      </c>
      <c r="G11" s="114">
        <v>1054</v>
      </c>
      <c r="H11" s="140">
        <v>1386</v>
      </c>
      <c r="I11" s="115">
        <v>-221</v>
      </c>
      <c r="J11" s="116">
        <v>-15.945165945165945</v>
      </c>
    </row>
    <row r="12" spans="1:15" s="110" customFormat="1" ht="24.95" customHeight="1" x14ac:dyDescent="0.2">
      <c r="A12" s="193" t="s">
        <v>132</v>
      </c>
      <c r="B12" s="194" t="s">
        <v>133</v>
      </c>
      <c r="C12" s="113">
        <v>0.34334763948497854</v>
      </c>
      <c r="D12" s="115">
        <v>4</v>
      </c>
      <c r="E12" s="114">
        <v>6</v>
      </c>
      <c r="F12" s="114">
        <v>6</v>
      </c>
      <c r="G12" s="114">
        <v>8</v>
      </c>
      <c r="H12" s="140">
        <v>0</v>
      </c>
      <c r="I12" s="115">
        <v>4</v>
      </c>
      <c r="J12" s="116" t="s">
        <v>514</v>
      </c>
    </row>
    <row r="13" spans="1:15" s="110" customFormat="1" ht="24.95" customHeight="1" x14ac:dyDescent="0.2">
      <c r="A13" s="193" t="s">
        <v>134</v>
      </c>
      <c r="B13" s="199" t="s">
        <v>214</v>
      </c>
      <c r="C13" s="113">
        <v>0.85836909871244638</v>
      </c>
      <c r="D13" s="115">
        <v>10</v>
      </c>
      <c r="E13" s="114">
        <v>8</v>
      </c>
      <c r="F13" s="114">
        <v>16</v>
      </c>
      <c r="G13" s="114">
        <v>5</v>
      </c>
      <c r="H13" s="140">
        <v>9</v>
      </c>
      <c r="I13" s="115">
        <v>1</v>
      </c>
      <c r="J13" s="116">
        <v>11.111111111111111</v>
      </c>
    </row>
    <row r="14" spans="1:15" s="287" customFormat="1" ht="24.95" customHeight="1" x14ac:dyDescent="0.2">
      <c r="A14" s="193" t="s">
        <v>215</v>
      </c>
      <c r="B14" s="199" t="s">
        <v>137</v>
      </c>
      <c r="C14" s="113">
        <v>18.025751072961373</v>
      </c>
      <c r="D14" s="115">
        <v>210</v>
      </c>
      <c r="E14" s="114">
        <v>200</v>
      </c>
      <c r="F14" s="114">
        <v>208</v>
      </c>
      <c r="G14" s="114">
        <v>256</v>
      </c>
      <c r="H14" s="140">
        <v>272</v>
      </c>
      <c r="I14" s="115">
        <v>-62</v>
      </c>
      <c r="J14" s="116">
        <v>-22.794117647058822</v>
      </c>
      <c r="K14" s="110"/>
      <c r="L14" s="110"/>
      <c r="M14" s="110"/>
      <c r="N14" s="110"/>
      <c r="O14" s="110"/>
    </row>
    <row r="15" spans="1:15" s="110" customFormat="1" ht="24.95" customHeight="1" x14ac:dyDescent="0.2">
      <c r="A15" s="193" t="s">
        <v>216</v>
      </c>
      <c r="B15" s="199" t="s">
        <v>217</v>
      </c>
      <c r="C15" s="113">
        <v>5.1502145922746783</v>
      </c>
      <c r="D15" s="115">
        <v>60</v>
      </c>
      <c r="E15" s="114">
        <v>56</v>
      </c>
      <c r="F15" s="114">
        <v>52</v>
      </c>
      <c r="G15" s="114">
        <v>100</v>
      </c>
      <c r="H15" s="140">
        <v>105</v>
      </c>
      <c r="I15" s="115">
        <v>-45</v>
      </c>
      <c r="J15" s="116">
        <v>-42.857142857142854</v>
      </c>
    </row>
    <row r="16" spans="1:15" s="287" customFormat="1" ht="24.95" customHeight="1" x14ac:dyDescent="0.2">
      <c r="A16" s="193" t="s">
        <v>218</v>
      </c>
      <c r="B16" s="199" t="s">
        <v>141</v>
      </c>
      <c r="C16" s="113">
        <v>11.502145922746781</v>
      </c>
      <c r="D16" s="115">
        <v>134</v>
      </c>
      <c r="E16" s="114">
        <v>124</v>
      </c>
      <c r="F16" s="114">
        <v>147</v>
      </c>
      <c r="G16" s="114">
        <v>147</v>
      </c>
      <c r="H16" s="140">
        <v>157</v>
      </c>
      <c r="I16" s="115">
        <v>-23</v>
      </c>
      <c r="J16" s="116">
        <v>-14.64968152866242</v>
      </c>
      <c r="K16" s="110"/>
      <c r="L16" s="110"/>
      <c r="M16" s="110"/>
      <c r="N16" s="110"/>
      <c r="O16" s="110"/>
    </row>
    <row r="17" spans="1:15" s="110" customFormat="1" ht="24.95" customHeight="1" x14ac:dyDescent="0.2">
      <c r="A17" s="193" t="s">
        <v>142</v>
      </c>
      <c r="B17" s="199" t="s">
        <v>220</v>
      </c>
      <c r="C17" s="113">
        <v>1.3733905579399142</v>
      </c>
      <c r="D17" s="115">
        <v>16</v>
      </c>
      <c r="E17" s="114">
        <v>20</v>
      </c>
      <c r="F17" s="114">
        <v>9</v>
      </c>
      <c r="G17" s="114">
        <v>9</v>
      </c>
      <c r="H17" s="140">
        <v>10</v>
      </c>
      <c r="I17" s="115">
        <v>6</v>
      </c>
      <c r="J17" s="116">
        <v>60</v>
      </c>
    </row>
    <row r="18" spans="1:15" s="287" customFormat="1" ht="24.95" customHeight="1" x14ac:dyDescent="0.2">
      <c r="A18" s="201" t="s">
        <v>144</v>
      </c>
      <c r="B18" s="202" t="s">
        <v>145</v>
      </c>
      <c r="C18" s="113">
        <v>8.5836909871244629</v>
      </c>
      <c r="D18" s="115">
        <v>100</v>
      </c>
      <c r="E18" s="114">
        <v>119</v>
      </c>
      <c r="F18" s="114">
        <v>94</v>
      </c>
      <c r="G18" s="114">
        <v>74</v>
      </c>
      <c r="H18" s="140">
        <v>92</v>
      </c>
      <c r="I18" s="115">
        <v>8</v>
      </c>
      <c r="J18" s="116">
        <v>8.695652173913043</v>
      </c>
      <c r="K18" s="110"/>
      <c r="L18" s="110"/>
      <c r="M18" s="110"/>
      <c r="N18" s="110"/>
      <c r="O18" s="110"/>
    </row>
    <row r="19" spans="1:15" s="110" customFormat="1" ht="24.95" customHeight="1" x14ac:dyDescent="0.2">
      <c r="A19" s="193" t="s">
        <v>146</v>
      </c>
      <c r="B19" s="199" t="s">
        <v>147</v>
      </c>
      <c r="C19" s="113">
        <v>19.399141630901287</v>
      </c>
      <c r="D19" s="115">
        <v>226</v>
      </c>
      <c r="E19" s="114">
        <v>214</v>
      </c>
      <c r="F19" s="114">
        <v>268</v>
      </c>
      <c r="G19" s="114">
        <v>155</v>
      </c>
      <c r="H19" s="140">
        <v>334</v>
      </c>
      <c r="I19" s="115">
        <v>-108</v>
      </c>
      <c r="J19" s="116">
        <v>-32.335329341317369</v>
      </c>
    </row>
    <row r="20" spans="1:15" s="287" customFormat="1" ht="24.95" customHeight="1" x14ac:dyDescent="0.2">
      <c r="A20" s="193" t="s">
        <v>148</v>
      </c>
      <c r="B20" s="199" t="s">
        <v>149</v>
      </c>
      <c r="C20" s="113">
        <v>2.8326180257510729</v>
      </c>
      <c r="D20" s="115">
        <v>33</v>
      </c>
      <c r="E20" s="114">
        <v>51</v>
      </c>
      <c r="F20" s="114">
        <v>35</v>
      </c>
      <c r="G20" s="114">
        <v>59</v>
      </c>
      <c r="H20" s="140">
        <v>69</v>
      </c>
      <c r="I20" s="115">
        <v>-36</v>
      </c>
      <c r="J20" s="116">
        <v>-52.173913043478258</v>
      </c>
      <c r="K20" s="110"/>
      <c r="L20" s="110"/>
      <c r="M20" s="110"/>
      <c r="N20" s="110"/>
      <c r="O20" s="110"/>
    </row>
    <row r="21" spans="1:15" s="110" customFormat="1" ht="24.95" customHeight="1" x14ac:dyDescent="0.2">
      <c r="A21" s="201" t="s">
        <v>150</v>
      </c>
      <c r="B21" s="202" t="s">
        <v>151</v>
      </c>
      <c r="C21" s="113">
        <v>7.4678111587982832</v>
      </c>
      <c r="D21" s="115">
        <v>87</v>
      </c>
      <c r="E21" s="114">
        <v>65</v>
      </c>
      <c r="F21" s="114">
        <v>86</v>
      </c>
      <c r="G21" s="114">
        <v>90</v>
      </c>
      <c r="H21" s="140">
        <v>84</v>
      </c>
      <c r="I21" s="115">
        <v>3</v>
      </c>
      <c r="J21" s="116">
        <v>3.5714285714285716</v>
      </c>
    </row>
    <row r="22" spans="1:15" s="110" customFormat="1" ht="24.95" customHeight="1" x14ac:dyDescent="0.2">
      <c r="A22" s="201" t="s">
        <v>152</v>
      </c>
      <c r="B22" s="199" t="s">
        <v>153</v>
      </c>
      <c r="C22" s="113">
        <v>0.85836909871244638</v>
      </c>
      <c r="D22" s="115">
        <v>10</v>
      </c>
      <c r="E22" s="114">
        <v>10</v>
      </c>
      <c r="F22" s="114">
        <v>10</v>
      </c>
      <c r="G22" s="114">
        <v>11</v>
      </c>
      <c r="H22" s="140">
        <v>7</v>
      </c>
      <c r="I22" s="115">
        <v>3</v>
      </c>
      <c r="J22" s="116">
        <v>42.857142857142854</v>
      </c>
    </row>
    <row r="23" spans="1:15" s="110" customFormat="1" ht="24.95" customHeight="1" x14ac:dyDescent="0.2">
      <c r="A23" s="193" t="s">
        <v>154</v>
      </c>
      <c r="B23" s="199" t="s">
        <v>155</v>
      </c>
      <c r="C23" s="113">
        <v>1.4592274678111588</v>
      </c>
      <c r="D23" s="115">
        <v>17</v>
      </c>
      <c r="E23" s="114">
        <v>7</v>
      </c>
      <c r="F23" s="114">
        <v>17</v>
      </c>
      <c r="G23" s="114">
        <v>6</v>
      </c>
      <c r="H23" s="140">
        <v>23</v>
      </c>
      <c r="I23" s="115">
        <v>-6</v>
      </c>
      <c r="J23" s="116">
        <v>-26.086956521739129</v>
      </c>
    </row>
    <row r="24" spans="1:15" s="110" customFormat="1" ht="24.95" customHeight="1" x14ac:dyDescent="0.2">
      <c r="A24" s="193" t="s">
        <v>156</v>
      </c>
      <c r="B24" s="199" t="s">
        <v>221</v>
      </c>
      <c r="C24" s="113">
        <v>9.9570815450643781</v>
      </c>
      <c r="D24" s="115">
        <v>116</v>
      </c>
      <c r="E24" s="114">
        <v>122</v>
      </c>
      <c r="F24" s="114">
        <v>306</v>
      </c>
      <c r="G24" s="114">
        <v>104</v>
      </c>
      <c r="H24" s="140">
        <v>165</v>
      </c>
      <c r="I24" s="115">
        <v>-49</v>
      </c>
      <c r="J24" s="116">
        <v>-29.696969696969695</v>
      </c>
    </row>
    <row r="25" spans="1:15" s="110" customFormat="1" ht="24.95" customHeight="1" x14ac:dyDescent="0.2">
      <c r="A25" s="193" t="s">
        <v>222</v>
      </c>
      <c r="B25" s="204" t="s">
        <v>159</v>
      </c>
      <c r="C25" s="113">
        <v>5.836909871244635</v>
      </c>
      <c r="D25" s="115">
        <v>68</v>
      </c>
      <c r="E25" s="114">
        <v>98</v>
      </c>
      <c r="F25" s="114">
        <v>51</v>
      </c>
      <c r="G25" s="114">
        <v>47</v>
      </c>
      <c r="H25" s="140">
        <v>42</v>
      </c>
      <c r="I25" s="115">
        <v>26</v>
      </c>
      <c r="J25" s="116">
        <v>61.904761904761905</v>
      </c>
    </row>
    <row r="26" spans="1:15" s="110" customFormat="1" ht="24.95" customHeight="1" x14ac:dyDescent="0.2">
      <c r="A26" s="201">
        <v>782.78300000000002</v>
      </c>
      <c r="B26" s="203" t="s">
        <v>160</v>
      </c>
      <c r="C26" s="113">
        <v>4.2060085836909868</v>
      </c>
      <c r="D26" s="115">
        <v>49</v>
      </c>
      <c r="E26" s="114">
        <v>50</v>
      </c>
      <c r="F26" s="114">
        <v>61</v>
      </c>
      <c r="G26" s="114">
        <v>71</v>
      </c>
      <c r="H26" s="140">
        <v>50</v>
      </c>
      <c r="I26" s="115">
        <v>-1</v>
      </c>
      <c r="J26" s="116">
        <v>-2</v>
      </c>
    </row>
    <row r="27" spans="1:15" s="110" customFormat="1" ht="24.95" customHeight="1" x14ac:dyDescent="0.2">
      <c r="A27" s="193" t="s">
        <v>161</v>
      </c>
      <c r="B27" s="199" t="s">
        <v>162</v>
      </c>
      <c r="C27" s="113">
        <v>1.8025751072961373</v>
      </c>
      <c r="D27" s="115">
        <v>21</v>
      </c>
      <c r="E27" s="114">
        <v>10</v>
      </c>
      <c r="F27" s="114">
        <v>27</v>
      </c>
      <c r="G27" s="114">
        <v>13</v>
      </c>
      <c r="H27" s="140">
        <v>24</v>
      </c>
      <c r="I27" s="115">
        <v>-3</v>
      </c>
      <c r="J27" s="116">
        <v>-12.5</v>
      </c>
    </row>
    <row r="28" spans="1:15" s="110" customFormat="1" ht="24.95" customHeight="1" x14ac:dyDescent="0.2">
      <c r="A28" s="193" t="s">
        <v>163</v>
      </c>
      <c r="B28" s="199" t="s">
        <v>164</v>
      </c>
      <c r="C28" s="113">
        <v>1.6309012875536482</v>
      </c>
      <c r="D28" s="115">
        <v>19</v>
      </c>
      <c r="E28" s="114">
        <v>13</v>
      </c>
      <c r="F28" s="114">
        <v>66</v>
      </c>
      <c r="G28" s="114">
        <v>8</v>
      </c>
      <c r="H28" s="140">
        <v>17</v>
      </c>
      <c r="I28" s="115">
        <v>2</v>
      </c>
      <c r="J28" s="116">
        <v>11.764705882352942</v>
      </c>
    </row>
    <row r="29" spans="1:15" s="110" customFormat="1" ht="24.95" customHeight="1" x14ac:dyDescent="0.2">
      <c r="A29" s="193">
        <v>86</v>
      </c>
      <c r="B29" s="199" t="s">
        <v>165</v>
      </c>
      <c r="C29" s="113">
        <v>7.4678111587982832</v>
      </c>
      <c r="D29" s="115">
        <v>87</v>
      </c>
      <c r="E29" s="114">
        <v>70</v>
      </c>
      <c r="F29" s="114">
        <v>77</v>
      </c>
      <c r="G29" s="114">
        <v>41</v>
      </c>
      <c r="H29" s="140">
        <v>72</v>
      </c>
      <c r="I29" s="115">
        <v>15</v>
      </c>
      <c r="J29" s="116">
        <v>20.833333333333332</v>
      </c>
    </row>
    <row r="30" spans="1:15" s="110" customFormat="1" ht="24.95" customHeight="1" x14ac:dyDescent="0.2">
      <c r="A30" s="193">
        <v>87.88</v>
      </c>
      <c r="B30" s="204" t="s">
        <v>166</v>
      </c>
      <c r="C30" s="113">
        <v>6.437768240343348</v>
      </c>
      <c r="D30" s="115">
        <v>75</v>
      </c>
      <c r="E30" s="114">
        <v>72</v>
      </c>
      <c r="F30" s="114">
        <v>152</v>
      </c>
      <c r="G30" s="114">
        <v>88</v>
      </c>
      <c r="H30" s="140">
        <v>79</v>
      </c>
      <c r="I30" s="115">
        <v>-4</v>
      </c>
      <c r="J30" s="116">
        <v>-5.0632911392405067</v>
      </c>
    </row>
    <row r="31" spans="1:15" s="110" customFormat="1" ht="24.95" customHeight="1" x14ac:dyDescent="0.2">
      <c r="A31" s="193" t="s">
        <v>167</v>
      </c>
      <c r="B31" s="199" t="s">
        <v>168</v>
      </c>
      <c r="C31" s="113">
        <v>2.8326180257510729</v>
      </c>
      <c r="D31" s="115">
        <v>33</v>
      </c>
      <c r="E31" s="114">
        <v>33</v>
      </c>
      <c r="F31" s="114">
        <v>48</v>
      </c>
      <c r="G31" s="114">
        <v>18</v>
      </c>
      <c r="H31" s="140">
        <v>47</v>
      </c>
      <c r="I31" s="115">
        <v>-14</v>
      </c>
      <c r="J31" s="116">
        <v>-29.787234042553191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0.34334763948497854</v>
      </c>
      <c r="D34" s="115">
        <v>4</v>
      </c>
      <c r="E34" s="114">
        <v>6</v>
      </c>
      <c r="F34" s="114">
        <v>6</v>
      </c>
      <c r="G34" s="114">
        <v>8</v>
      </c>
      <c r="H34" s="140">
        <v>0</v>
      </c>
      <c r="I34" s="115">
        <v>4</v>
      </c>
      <c r="J34" s="116" t="s">
        <v>514</v>
      </c>
    </row>
    <row r="35" spans="1:10" s="110" customFormat="1" ht="24.95" customHeight="1" x14ac:dyDescent="0.2">
      <c r="A35" s="292" t="s">
        <v>171</v>
      </c>
      <c r="B35" s="293" t="s">
        <v>172</v>
      </c>
      <c r="C35" s="113">
        <v>27.467811158798284</v>
      </c>
      <c r="D35" s="115">
        <v>320</v>
      </c>
      <c r="E35" s="114">
        <v>327</v>
      </c>
      <c r="F35" s="114">
        <v>318</v>
      </c>
      <c r="G35" s="114">
        <v>335</v>
      </c>
      <c r="H35" s="140">
        <v>373</v>
      </c>
      <c r="I35" s="115">
        <v>-53</v>
      </c>
      <c r="J35" s="116">
        <v>-14.20911528150134</v>
      </c>
    </row>
    <row r="36" spans="1:10" s="110" customFormat="1" ht="24.95" customHeight="1" x14ac:dyDescent="0.2">
      <c r="A36" s="294" t="s">
        <v>173</v>
      </c>
      <c r="B36" s="295" t="s">
        <v>174</v>
      </c>
      <c r="C36" s="125">
        <v>72.188841201716741</v>
      </c>
      <c r="D36" s="143">
        <v>841</v>
      </c>
      <c r="E36" s="144">
        <v>815</v>
      </c>
      <c r="F36" s="144">
        <v>1204</v>
      </c>
      <c r="G36" s="144">
        <v>711</v>
      </c>
      <c r="H36" s="145">
        <v>1013</v>
      </c>
      <c r="I36" s="143">
        <v>-172</v>
      </c>
      <c r="J36" s="146">
        <v>-16.979269496544916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1165</v>
      </c>
      <c r="F11" s="264">
        <v>1148</v>
      </c>
      <c r="G11" s="264">
        <v>1528</v>
      </c>
      <c r="H11" s="264">
        <v>1054</v>
      </c>
      <c r="I11" s="265">
        <v>1386</v>
      </c>
      <c r="J11" s="263">
        <v>-221</v>
      </c>
      <c r="K11" s="266">
        <v>-15.945165945165945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23.605150214592275</v>
      </c>
      <c r="E13" s="115">
        <v>275</v>
      </c>
      <c r="F13" s="114">
        <v>319</v>
      </c>
      <c r="G13" s="114">
        <v>354</v>
      </c>
      <c r="H13" s="114">
        <v>288</v>
      </c>
      <c r="I13" s="140">
        <v>309</v>
      </c>
      <c r="J13" s="115">
        <v>-34</v>
      </c>
      <c r="K13" s="116">
        <v>-11.003236245954692</v>
      </c>
    </row>
    <row r="14" spans="1:17" ht="15.95" customHeight="1" x14ac:dyDescent="0.2">
      <c r="A14" s="306" t="s">
        <v>230</v>
      </c>
      <c r="B14" s="307"/>
      <c r="C14" s="308"/>
      <c r="D14" s="113">
        <v>59.313304721030043</v>
      </c>
      <c r="E14" s="115">
        <v>691</v>
      </c>
      <c r="F14" s="114">
        <v>668</v>
      </c>
      <c r="G14" s="114">
        <v>955</v>
      </c>
      <c r="H14" s="114">
        <v>627</v>
      </c>
      <c r="I14" s="140">
        <v>855</v>
      </c>
      <c r="J14" s="115">
        <v>-164</v>
      </c>
      <c r="K14" s="116">
        <v>-19.181286549707604</v>
      </c>
    </row>
    <row r="15" spans="1:17" ht="15.95" customHeight="1" x14ac:dyDescent="0.2">
      <c r="A15" s="306" t="s">
        <v>231</v>
      </c>
      <c r="B15" s="307"/>
      <c r="C15" s="308"/>
      <c r="D15" s="113">
        <v>9.0987124463519322</v>
      </c>
      <c r="E15" s="115">
        <v>106</v>
      </c>
      <c r="F15" s="114">
        <v>81</v>
      </c>
      <c r="G15" s="114">
        <v>89</v>
      </c>
      <c r="H15" s="114">
        <v>69</v>
      </c>
      <c r="I15" s="140">
        <v>93</v>
      </c>
      <c r="J15" s="115">
        <v>13</v>
      </c>
      <c r="K15" s="116">
        <v>13.978494623655914</v>
      </c>
    </row>
    <row r="16" spans="1:17" ht="15.95" customHeight="1" x14ac:dyDescent="0.2">
      <c r="A16" s="306" t="s">
        <v>232</v>
      </c>
      <c r="B16" s="307"/>
      <c r="C16" s="308"/>
      <c r="D16" s="113">
        <v>7.6394849785407724</v>
      </c>
      <c r="E16" s="115">
        <v>89</v>
      </c>
      <c r="F16" s="114">
        <v>77</v>
      </c>
      <c r="G16" s="114">
        <v>127</v>
      </c>
      <c r="H16" s="114">
        <v>63</v>
      </c>
      <c r="I16" s="140">
        <v>123</v>
      </c>
      <c r="J16" s="115">
        <v>-34</v>
      </c>
      <c r="K16" s="116">
        <v>-27.642276422764226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0.42918454935622319</v>
      </c>
      <c r="E18" s="115">
        <v>5</v>
      </c>
      <c r="F18" s="114" t="s">
        <v>513</v>
      </c>
      <c r="G18" s="114">
        <v>3</v>
      </c>
      <c r="H18" s="114">
        <v>7</v>
      </c>
      <c r="I18" s="140" t="s">
        <v>513</v>
      </c>
      <c r="J18" s="115" t="s">
        <v>513</v>
      </c>
      <c r="K18" s="116" t="s">
        <v>513</v>
      </c>
    </row>
    <row r="19" spans="1:11" ht="14.1" customHeight="1" x14ac:dyDescent="0.2">
      <c r="A19" s="306" t="s">
        <v>235</v>
      </c>
      <c r="B19" s="307" t="s">
        <v>236</v>
      </c>
      <c r="C19" s="308"/>
      <c r="D19" s="113" t="s">
        <v>513</v>
      </c>
      <c r="E19" s="115" t="s">
        <v>513</v>
      </c>
      <c r="F19" s="114" t="s">
        <v>513</v>
      </c>
      <c r="G19" s="114">
        <v>3</v>
      </c>
      <c r="H19" s="114">
        <v>7</v>
      </c>
      <c r="I19" s="140">
        <v>0</v>
      </c>
      <c r="J19" s="115" t="s">
        <v>513</v>
      </c>
      <c r="K19" s="116" t="s">
        <v>513</v>
      </c>
    </row>
    <row r="20" spans="1:11" ht="14.1" customHeight="1" x14ac:dyDescent="0.2">
      <c r="A20" s="306">
        <v>12</v>
      </c>
      <c r="B20" s="307" t="s">
        <v>237</v>
      </c>
      <c r="C20" s="308"/>
      <c r="D20" s="113">
        <v>1.2875536480686696</v>
      </c>
      <c r="E20" s="115">
        <v>15</v>
      </c>
      <c r="F20" s="114">
        <v>44</v>
      </c>
      <c r="G20" s="114">
        <v>18</v>
      </c>
      <c r="H20" s="114">
        <v>8</v>
      </c>
      <c r="I20" s="140">
        <v>18</v>
      </c>
      <c r="J20" s="115">
        <v>-3</v>
      </c>
      <c r="K20" s="116">
        <v>-16.666666666666668</v>
      </c>
    </row>
    <row r="21" spans="1:11" ht="14.1" customHeight="1" x14ac:dyDescent="0.2">
      <c r="A21" s="306">
        <v>21</v>
      </c>
      <c r="B21" s="307" t="s">
        <v>238</v>
      </c>
      <c r="C21" s="308"/>
      <c r="D21" s="113" t="s">
        <v>513</v>
      </c>
      <c r="E21" s="115" t="s">
        <v>513</v>
      </c>
      <c r="F21" s="114">
        <v>16</v>
      </c>
      <c r="G21" s="114">
        <v>4</v>
      </c>
      <c r="H21" s="114">
        <v>5</v>
      </c>
      <c r="I21" s="140">
        <v>6</v>
      </c>
      <c r="J21" s="115" t="s">
        <v>513</v>
      </c>
      <c r="K21" s="116" t="s">
        <v>513</v>
      </c>
    </row>
    <row r="22" spans="1:11" ht="14.1" customHeight="1" x14ac:dyDescent="0.2">
      <c r="A22" s="306">
        <v>22</v>
      </c>
      <c r="B22" s="307" t="s">
        <v>239</v>
      </c>
      <c r="C22" s="308"/>
      <c r="D22" s="113">
        <v>2.2317596566523603</v>
      </c>
      <c r="E22" s="115">
        <v>26</v>
      </c>
      <c r="F22" s="114">
        <v>25</v>
      </c>
      <c r="G22" s="114">
        <v>27</v>
      </c>
      <c r="H22" s="114">
        <v>35</v>
      </c>
      <c r="I22" s="140">
        <v>31</v>
      </c>
      <c r="J22" s="115">
        <v>-5</v>
      </c>
      <c r="K22" s="116">
        <v>-16.129032258064516</v>
      </c>
    </row>
    <row r="23" spans="1:11" ht="14.1" customHeight="1" x14ac:dyDescent="0.2">
      <c r="A23" s="306">
        <v>23</v>
      </c>
      <c r="B23" s="307" t="s">
        <v>240</v>
      </c>
      <c r="C23" s="308"/>
      <c r="D23" s="113">
        <v>1.3733905579399142</v>
      </c>
      <c r="E23" s="115">
        <v>16</v>
      </c>
      <c r="F23" s="114">
        <v>13</v>
      </c>
      <c r="G23" s="114">
        <v>15</v>
      </c>
      <c r="H23" s="114">
        <v>30</v>
      </c>
      <c r="I23" s="140">
        <v>55</v>
      </c>
      <c r="J23" s="115">
        <v>-39</v>
      </c>
      <c r="K23" s="116">
        <v>-70.909090909090907</v>
      </c>
    </row>
    <row r="24" spans="1:11" ht="14.1" customHeight="1" x14ac:dyDescent="0.2">
      <c r="A24" s="306">
        <v>24</v>
      </c>
      <c r="B24" s="307" t="s">
        <v>241</v>
      </c>
      <c r="C24" s="308"/>
      <c r="D24" s="113">
        <v>4.377682403433476</v>
      </c>
      <c r="E24" s="115">
        <v>51</v>
      </c>
      <c r="F24" s="114">
        <v>57</v>
      </c>
      <c r="G24" s="114">
        <v>58</v>
      </c>
      <c r="H24" s="114">
        <v>61</v>
      </c>
      <c r="I24" s="140">
        <v>65</v>
      </c>
      <c r="J24" s="115">
        <v>-14</v>
      </c>
      <c r="K24" s="116">
        <v>-21.53846153846154</v>
      </c>
    </row>
    <row r="25" spans="1:11" ht="14.1" customHeight="1" x14ac:dyDescent="0.2">
      <c r="A25" s="306">
        <v>25</v>
      </c>
      <c r="B25" s="307" t="s">
        <v>242</v>
      </c>
      <c r="C25" s="308"/>
      <c r="D25" s="113">
        <v>6.5236051502145926</v>
      </c>
      <c r="E25" s="115">
        <v>76</v>
      </c>
      <c r="F25" s="114">
        <v>50</v>
      </c>
      <c r="G25" s="114">
        <v>71</v>
      </c>
      <c r="H25" s="114">
        <v>40</v>
      </c>
      <c r="I25" s="140">
        <v>65</v>
      </c>
      <c r="J25" s="115">
        <v>11</v>
      </c>
      <c r="K25" s="116">
        <v>16.923076923076923</v>
      </c>
    </row>
    <row r="26" spans="1:11" ht="14.1" customHeight="1" x14ac:dyDescent="0.2">
      <c r="A26" s="306">
        <v>26</v>
      </c>
      <c r="B26" s="307" t="s">
        <v>243</v>
      </c>
      <c r="C26" s="308"/>
      <c r="D26" s="113">
        <v>3.0042918454935621</v>
      </c>
      <c r="E26" s="115">
        <v>35</v>
      </c>
      <c r="F26" s="114">
        <v>22</v>
      </c>
      <c r="G26" s="114">
        <v>34</v>
      </c>
      <c r="H26" s="114">
        <v>38</v>
      </c>
      <c r="I26" s="140">
        <v>47</v>
      </c>
      <c r="J26" s="115">
        <v>-12</v>
      </c>
      <c r="K26" s="116">
        <v>-25.531914893617021</v>
      </c>
    </row>
    <row r="27" spans="1:11" ht="14.1" customHeight="1" x14ac:dyDescent="0.2">
      <c r="A27" s="306">
        <v>27</v>
      </c>
      <c r="B27" s="307" t="s">
        <v>244</v>
      </c>
      <c r="C27" s="308"/>
      <c r="D27" s="113">
        <v>1.8884120171673819</v>
      </c>
      <c r="E27" s="115">
        <v>22</v>
      </c>
      <c r="F27" s="114">
        <v>10</v>
      </c>
      <c r="G27" s="114">
        <v>21</v>
      </c>
      <c r="H27" s="114">
        <v>23</v>
      </c>
      <c r="I27" s="140">
        <v>30</v>
      </c>
      <c r="J27" s="115">
        <v>-8</v>
      </c>
      <c r="K27" s="116">
        <v>-26.666666666666668</v>
      </c>
    </row>
    <row r="28" spans="1:11" ht="14.1" customHeight="1" x14ac:dyDescent="0.2">
      <c r="A28" s="306">
        <v>28</v>
      </c>
      <c r="B28" s="307" t="s">
        <v>245</v>
      </c>
      <c r="C28" s="308"/>
      <c r="D28" s="113">
        <v>0.42918454935622319</v>
      </c>
      <c r="E28" s="115">
        <v>5</v>
      </c>
      <c r="F28" s="114" t="s">
        <v>513</v>
      </c>
      <c r="G28" s="114">
        <v>3</v>
      </c>
      <c r="H28" s="114" t="s">
        <v>513</v>
      </c>
      <c r="I28" s="140" t="s">
        <v>513</v>
      </c>
      <c r="J28" s="115" t="s">
        <v>513</v>
      </c>
      <c r="K28" s="116" t="s">
        <v>513</v>
      </c>
    </row>
    <row r="29" spans="1:11" ht="14.1" customHeight="1" x14ac:dyDescent="0.2">
      <c r="A29" s="306">
        <v>29</v>
      </c>
      <c r="B29" s="307" t="s">
        <v>246</v>
      </c>
      <c r="C29" s="308"/>
      <c r="D29" s="113">
        <v>4.2060085836909868</v>
      </c>
      <c r="E29" s="115">
        <v>49</v>
      </c>
      <c r="F29" s="114">
        <v>41</v>
      </c>
      <c r="G29" s="114">
        <v>41</v>
      </c>
      <c r="H29" s="114">
        <v>61</v>
      </c>
      <c r="I29" s="140">
        <v>45</v>
      </c>
      <c r="J29" s="115">
        <v>4</v>
      </c>
      <c r="K29" s="116">
        <v>8.8888888888888893</v>
      </c>
    </row>
    <row r="30" spans="1:11" ht="14.1" customHeight="1" x14ac:dyDescent="0.2">
      <c r="A30" s="306" t="s">
        <v>247</v>
      </c>
      <c r="B30" s="307" t="s">
        <v>248</v>
      </c>
      <c r="C30" s="308"/>
      <c r="D30" s="113">
        <v>1.4592274678111588</v>
      </c>
      <c r="E30" s="115">
        <v>17</v>
      </c>
      <c r="F30" s="114">
        <v>19</v>
      </c>
      <c r="G30" s="114">
        <v>11</v>
      </c>
      <c r="H30" s="114">
        <v>23</v>
      </c>
      <c r="I30" s="140">
        <v>20</v>
      </c>
      <c r="J30" s="115">
        <v>-3</v>
      </c>
      <c r="K30" s="116">
        <v>-15</v>
      </c>
    </row>
    <row r="31" spans="1:11" ht="14.1" customHeight="1" x14ac:dyDescent="0.2">
      <c r="A31" s="306" t="s">
        <v>249</v>
      </c>
      <c r="B31" s="307" t="s">
        <v>250</v>
      </c>
      <c r="C31" s="308"/>
      <c r="D31" s="113">
        <v>2.7467811158798283</v>
      </c>
      <c r="E31" s="115">
        <v>32</v>
      </c>
      <c r="F31" s="114">
        <v>22</v>
      </c>
      <c r="G31" s="114">
        <v>30</v>
      </c>
      <c r="H31" s="114">
        <v>38</v>
      </c>
      <c r="I31" s="140">
        <v>25</v>
      </c>
      <c r="J31" s="115">
        <v>7</v>
      </c>
      <c r="K31" s="116">
        <v>28</v>
      </c>
    </row>
    <row r="32" spans="1:11" ht="14.1" customHeight="1" x14ac:dyDescent="0.2">
      <c r="A32" s="306">
        <v>31</v>
      </c>
      <c r="B32" s="307" t="s">
        <v>251</v>
      </c>
      <c r="C32" s="308"/>
      <c r="D32" s="113">
        <v>0.51502145922746778</v>
      </c>
      <c r="E32" s="115">
        <v>6</v>
      </c>
      <c r="F32" s="114">
        <v>10</v>
      </c>
      <c r="G32" s="114">
        <v>10</v>
      </c>
      <c r="H32" s="114">
        <v>5</v>
      </c>
      <c r="I32" s="140">
        <v>30</v>
      </c>
      <c r="J32" s="115">
        <v>-24</v>
      </c>
      <c r="K32" s="116">
        <v>-80</v>
      </c>
    </row>
    <row r="33" spans="1:11" ht="14.1" customHeight="1" x14ac:dyDescent="0.2">
      <c r="A33" s="306">
        <v>32</v>
      </c>
      <c r="B33" s="307" t="s">
        <v>252</v>
      </c>
      <c r="C33" s="308"/>
      <c r="D33" s="113">
        <v>3.7768240343347639</v>
      </c>
      <c r="E33" s="115">
        <v>44</v>
      </c>
      <c r="F33" s="114">
        <v>81</v>
      </c>
      <c r="G33" s="114">
        <v>51</v>
      </c>
      <c r="H33" s="114">
        <v>33</v>
      </c>
      <c r="I33" s="140">
        <v>36</v>
      </c>
      <c r="J33" s="115">
        <v>8</v>
      </c>
      <c r="K33" s="116">
        <v>22.222222222222221</v>
      </c>
    </row>
    <row r="34" spans="1:11" ht="14.1" customHeight="1" x14ac:dyDescent="0.2">
      <c r="A34" s="306">
        <v>33</v>
      </c>
      <c r="B34" s="307" t="s">
        <v>253</v>
      </c>
      <c r="C34" s="308"/>
      <c r="D34" s="113">
        <v>1.1158798283261802</v>
      </c>
      <c r="E34" s="115">
        <v>13</v>
      </c>
      <c r="F34" s="114">
        <v>20</v>
      </c>
      <c r="G34" s="114">
        <v>14</v>
      </c>
      <c r="H34" s="114">
        <v>15</v>
      </c>
      <c r="I34" s="140">
        <v>19</v>
      </c>
      <c r="J34" s="115">
        <v>-6</v>
      </c>
      <c r="K34" s="116">
        <v>-31.578947368421051</v>
      </c>
    </row>
    <row r="35" spans="1:11" ht="14.1" customHeight="1" x14ac:dyDescent="0.2">
      <c r="A35" s="306">
        <v>34</v>
      </c>
      <c r="B35" s="307" t="s">
        <v>254</v>
      </c>
      <c r="C35" s="308"/>
      <c r="D35" s="113">
        <v>3.6909871244635193</v>
      </c>
      <c r="E35" s="115">
        <v>43</v>
      </c>
      <c r="F35" s="114">
        <v>16</v>
      </c>
      <c r="G35" s="114">
        <v>23</v>
      </c>
      <c r="H35" s="114">
        <v>23</v>
      </c>
      <c r="I35" s="140">
        <v>25</v>
      </c>
      <c r="J35" s="115">
        <v>18</v>
      </c>
      <c r="K35" s="116">
        <v>72</v>
      </c>
    </row>
    <row r="36" spans="1:11" ht="14.1" customHeight="1" x14ac:dyDescent="0.2">
      <c r="A36" s="306">
        <v>41</v>
      </c>
      <c r="B36" s="307" t="s">
        <v>255</v>
      </c>
      <c r="C36" s="308"/>
      <c r="D36" s="113">
        <v>0.34334763948497854</v>
      </c>
      <c r="E36" s="115">
        <v>4</v>
      </c>
      <c r="F36" s="114" t="s">
        <v>513</v>
      </c>
      <c r="G36" s="114">
        <v>0</v>
      </c>
      <c r="H36" s="114">
        <v>0</v>
      </c>
      <c r="I36" s="140">
        <v>4</v>
      </c>
      <c r="J36" s="115">
        <v>0</v>
      </c>
      <c r="K36" s="116">
        <v>0</v>
      </c>
    </row>
    <row r="37" spans="1:11" ht="14.1" customHeight="1" x14ac:dyDescent="0.2">
      <c r="A37" s="306">
        <v>42</v>
      </c>
      <c r="B37" s="307" t="s">
        <v>256</v>
      </c>
      <c r="C37" s="308"/>
      <c r="D37" s="113">
        <v>0.25751072961373389</v>
      </c>
      <c r="E37" s="115">
        <v>3</v>
      </c>
      <c r="F37" s="114">
        <v>9</v>
      </c>
      <c r="G37" s="114">
        <v>6</v>
      </c>
      <c r="H37" s="114" t="s">
        <v>513</v>
      </c>
      <c r="I37" s="140" t="s">
        <v>513</v>
      </c>
      <c r="J37" s="115" t="s">
        <v>513</v>
      </c>
      <c r="K37" s="116" t="s">
        <v>513</v>
      </c>
    </row>
    <row r="38" spans="1:11" ht="14.1" customHeight="1" x14ac:dyDescent="0.2">
      <c r="A38" s="306">
        <v>43</v>
      </c>
      <c r="B38" s="307" t="s">
        <v>257</v>
      </c>
      <c r="C38" s="308"/>
      <c r="D38" s="113">
        <v>1.2875536480686696</v>
      </c>
      <c r="E38" s="115">
        <v>15</v>
      </c>
      <c r="F38" s="114">
        <v>17</v>
      </c>
      <c r="G38" s="114">
        <v>53</v>
      </c>
      <c r="H38" s="114">
        <v>15</v>
      </c>
      <c r="I38" s="140">
        <v>9</v>
      </c>
      <c r="J38" s="115">
        <v>6</v>
      </c>
      <c r="K38" s="116">
        <v>66.666666666666671</v>
      </c>
    </row>
    <row r="39" spans="1:11" ht="14.1" customHeight="1" x14ac:dyDescent="0.2">
      <c r="A39" s="306">
        <v>51</v>
      </c>
      <c r="B39" s="307" t="s">
        <v>258</v>
      </c>
      <c r="C39" s="308"/>
      <c r="D39" s="113">
        <v>7.6394849785407724</v>
      </c>
      <c r="E39" s="115">
        <v>89</v>
      </c>
      <c r="F39" s="114">
        <v>107</v>
      </c>
      <c r="G39" s="114">
        <v>84</v>
      </c>
      <c r="H39" s="114">
        <v>113</v>
      </c>
      <c r="I39" s="140">
        <v>89</v>
      </c>
      <c r="J39" s="115">
        <v>0</v>
      </c>
      <c r="K39" s="116">
        <v>0</v>
      </c>
    </row>
    <row r="40" spans="1:11" ht="14.1" customHeight="1" x14ac:dyDescent="0.2">
      <c r="A40" s="306" t="s">
        <v>259</v>
      </c>
      <c r="B40" s="307" t="s">
        <v>260</v>
      </c>
      <c r="C40" s="308"/>
      <c r="D40" s="113">
        <v>6.866952789699571</v>
      </c>
      <c r="E40" s="115">
        <v>80</v>
      </c>
      <c r="F40" s="114">
        <v>99</v>
      </c>
      <c r="G40" s="114">
        <v>83</v>
      </c>
      <c r="H40" s="114">
        <v>110</v>
      </c>
      <c r="I40" s="140">
        <v>85</v>
      </c>
      <c r="J40" s="115">
        <v>-5</v>
      </c>
      <c r="K40" s="116">
        <v>-5.882352941176471</v>
      </c>
    </row>
    <row r="41" spans="1:11" ht="14.1" customHeight="1" x14ac:dyDescent="0.2">
      <c r="A41" s="306"/>
      <c r="B41" s="307" t="s">
        <v>261</v>
      </c>
      <c r="C41" s="308"/>
      <c r="D41" s="113">
        <v>5.2360515021459229</v>
      </c>
      <c r="E41" s="115">
        <v>61</v>
      </c>
      <c r="F41" s="114">
        <v>73</v>
      </c>
      <c r="G41" s="114">
        <v>61</v>
      </c>
      <c r="H41" s="114">
        <v>66</v>
      </c>
      <c r="I41" s="140">
        <v>49</v>
      </c>
      <c r="J41" s="115">
        <v>12</v>
      </c>
      <c r="K41" s="116">
        <v>24.489795918367346</v>
      </c>
    </row>
    <row r="42" spans="1:11" ht="14.1" customHeight="1" x14ac:dyDescent="0.2">
      <c r="A42" s="306">
        <v>52</v>
      </c>
      <c r="B42" s="307" t="s">
        <v>262</v>
      </c>
      <c r="C42" s="308"/>
      <c r="D42" s="113">
        <v>2.3175965665236054</v>
      </c>
      <c r="E42" s="115">
        <v>27</v>
      </c>
      <c r="F42" s="114">
        <v>19</v>
      </c>
      <c r="G42" s="114">
        <v>24</v>
      </c>
      <c r="H42" s="114">
        <v>23</v>
      </c>
      <c r="I42" s="140">
        <v>44</v>
      </c>
      <c r="J42" s="115">
        <v>-17</v>
      </c>
      <c r="K42" s="116">
        <v>-38.636363636363633</v>
      </c>
    </row>
    <row r="43" spans="1:11" ht="14.1" customHeight="1" x14ac:dyDescent="0.2">
      <c r="A43" s="306" t="s">
        <v>263</v>
      </c>
      <c r="B43" s="307" t="s">
        <v>264</v>
      </c>
      <c r="C43" s="308"/>
      <c r="D43" s="113">
        <v>1.5450643776824033</v>
      </c>
      <c r="E43" s="115">
        <v>18</v>
      </c>
      <c r="F43" s="114">
        <v>17</v>
      </c>
      <c r="G43" s="114">
        <v>19</v>
      </c>
      <c r="H43" s="114">
        <v>21</v>
      </c>
      <c r="I43" s="140">
        <v>39</v>
      </c>
      <c r="J43" s="115">
        <v>-21</v>
      </c>
      <c r="K43" s="116">
        <v>-53.846153846153847</v>
      </c>
    </row>
    <row r="44" spans="1:11" ht="14.1" customHeight="1" x14ac:dyDescent="0.2">
      <c r="A44" s="306">
        <v>53</v>
      </c>
      <c r="B44" s="307" t="s">
        <v>265</v>
      </c>
      <c r="C44" s="308"/>
      <c r="D44" s="113">
        <v>1.201716738197425</v>
      </c>
      <c r="E44" s="115">
        <v>14</v>
      </c>
      <c r="F44" s="114">
        <v>20</v>
      </c>
      <c r="G44" s="114">
        <v>18</v>
      </c>
      <c r="H44" s="114">
        <v>14</v>
      </c>
      <c r="I44" s="140">
        <v>9</v>
      </c>
      <c r="J44" s="115">
        <v>5</v>
      </c>
      <c r="K44" s="116">
        <v>55.555555555555557</v>
      </c>
    </row>
    <row r="45" spans="1:11" ht="14.1" customHeight="1" x14ac:dyDescent="0.2">
      <c r="A45" s="306" t="s">
        <v>266</v>
      </c>
      <c r="B45" s="307" t="s">
        <v>267</v>
      </c>
      <c r="C45" s="308"/>
      <c r="D45" s="113">
        <v>1.201716738197425</v>
      </c>
      <c r="E45" s="115">
        <v>14</v>
      </c>
      <c r="F45" s="114">
        <v>19</v>
      </c>
      <c r="G45" s="114">
        <v>17</v>
      </c>
      <c r="H45" s="114">
        <v>14</v>
      </c>
      <c r="I45" s="140">
        <v>8</v>
      </c>
      <c r="J45" s="115">
        <v>6</v>
      </c>
      <c r="K45" s="116">
        <v>75</v>
      </c>
    </row>
    <row r="46" spans="1:11" ht="14.1" customHeight="1" x14ac:dyDescent="0.2">
      <c r="A46" s="306">
        <v>54</v>
      </c>
      <c r="B46" s="307" t="s">
        <v>268</v>
      </c>
      <c r="C46" s="308"/>
      <c r="D46" s="113">
        <v>2.6609442060085837</v>
      </c>
      <c r="E46" s="115">
        <v>31</v>
      </c>
      <c r="F46" s="114">
        <v>19</v>
      </c>
      <c r="G46" s="114">
        <v>30</v>
      </c>
      <c r="H46" s="114">
        <v>26</v>
      </c>
      <c r="I46" s="140">
        <v>29</v>
      </c>
      <c r="J46" s="115">
        <v>2</v>
      </c>
      <c r="K46" s="116">
        <v>6.8965517241379306</v>
      </c>
    </row>
    <row r="47" spans="1:11" ht="14.1" customHeight="1" x14ac:dyDescent="0.2">
      <c r="A47" s="306">
        <v>61</v>
      </c>
      <c r="B47" s="307" t="s">
        <v>269</v>
      </c>
      <c r="C47" s="308"/>
      <c r="D47" s="113">
        <v>2.9184549356223175</v>
      </c>
      <c r="E47" s="115">
        <v>34</v>
      </c>
      <c r="F47" s="114">
        <v>29</v>
      </c>
      <c r="G47" s="114">
        <v>29</v>
      </c>
      <c r="H47" s="114">
        <v>28</v>
      </c>
      <c r="I47" s="140">
        <v>38</v>
      </c>
      <c r="J47" s="115">
        <v>-4</v>
      </c>
      <c r="K47" s="116">
        <v>-10.526315789473685</v>
      </c>
    </row>
    <row r="48" spans="1:11" ht="14.1" customHeight="1" x14ac:dyDescent="0.2">
      <c r="A48" s="306">
        <v>62</v>
      </c>
      <c r="B48" s="307" t="s">
        <v>270</v>
      </c>
      <c r="C48" s="308"/>
      <c r="D48" s="113">
        <v>8.7553648068669521</v>
      </c>
      <c r="E48" s="115">
        <v>102</v>
      </c>
      <c r="F48" s="114">
        <v>145</v>
      </c>
      <c r="G48" s="114">
        <v>181</v>
      </c>
      <c r="H48" s="114">
        <v>91</v>
      </c>
      <c r="I48" s="140">
        <v>212</v>
      </c>
      <c r="J48" s="115">
        <v>-110</v>
      </c>
      <c r="K48" s="116">
        <v>-51.886792452830186</v>
      </c>
    </row>
    <row r="49" spans="1:11" ht="14.1" customHeight="1" x14ac:dyDescent="0.2">
      <c r="A49" s="306">
        <v>63</v>
      </c>
      <c r="B49" s="307" t="s">
        <v>271</v>
      </c>
      <c r="C49" s="308"/>
      <c r="D49" s="113">
        <v>4.4635193133047206</v>
      </c>
      <c r="E49" s="115">
        <v>52</v>
      </c>
      <c r="F49" s="114">
        <v>46</v>
      </c>
      <c r="G49" s="114">
        <v>56</v>
      </c>
      <c r="H49" s="114">
        <v>56</v>
      </c>
      <c r="I49" s="140">
        <v>48</v>
      </c>
      <c r="J49" s="115">
        <v>4</v>
      </c>
      <c r="K49" s="116">
        <v>8.3333333333333339</v>
      </c>
    </row>
    <row r="50" spans="1:11" ht="14.1" customHeight="1" x14ac:dyDescent="0.2">
      <c r="A50" s="306" t="s">
        <v>272</v>
      </c>
      <c r="B50" s="307" t="s">
        <v>273</v>
      </c>
      <c r="C50" s="308"/>
      <c r="D50" s="113">
        <v>0.25751072961373389</v>
      </c>
      <c r="E50" s="115">
        <v>3</v>
      </c>
      <c r="F50" s="114">
        <v>0</v>
      </c>
      <c r="G50" s="114">
        <v>4</v>
      </c>
      <c r="H50" s="114" t="s">
        <v>513</v>
      </c>
      <c r="I50" s="140" t="s">
        <v>513</v>
      </c>
      <c r="J50" s="115" t="s">
        <v>513</v>
      </c>
      <c r="K50" s="116" t="s">
        <v>513</v>
      </c>
    </row>
    <row r="51" spans="1:11" ht="14.1" customHeight="1" x14ac:dyDescent="0.2">
      <c r="A51" s="306" t="s">
        <v>274</v>
      </c>
      <c r="B51" s="307" t="s">
        <v>275</v>
      </c>
      <c r="C51" s="308"/>
      <c r="D51" s="113">
        <v>3.7768240343347639</v>
      </c>
      <c r="E51" s="115">
        <v>44</v>
      </c>
      <c r="F51" s="114">
        <v>44</v>
      </c>
      <c r="G51" s="114">
        <v>48</v>
      </c>
      <c r="H51" s="114">
        <v>50</v>
      </c>
      <c r="I51" s="140">
        <v>42</v>
      </c>
      <c r="J51" s="115">
        <v>2</v>
      </c>
      <c r="K51" s="116">
        <v>4.7619047619047619</v>
      </c>
    </row>
    <row r="52" spans="1:11" ht="14.1" customHeight="1" x14ac:dyDescent="0.2">
      <c r="A52" s="306">
        <v>71</v>
      </c>
      <c r="B52" s="307" t="s">
        <v>276</v>
      </c>
      <c r="C52" s="308"/>
      <c r="D52" s="113">
        <v>10.128755364806867</v>
      </c>
      <c r="E52" s="115">
        <v>118</v>
      </c>
      <c r="F52" s="114">
        <v>97</v>
      </c>
      <c r="G52" s="114">
        <v>129</v>
      </c>
      <c r="H52" s="114">
        <v>87</v>
      </c>
      <c r="I52" s="140">
        <v>107</v>
      </c>
      <c r="J52" s="115">
        <v>11</v>
      </c>
      <c r="K52" s="116">
        <v>10.280373831775702</v>
      </c>
    </row>
    <row r="53" spans="1:11" ht="14.1" customHeight="1" x14ac:dyDescent="0.2">
      <c r="A53" s="306" t="s">
        <v>277</v>
      </c>
      <c r="B53" s="307" t="s">
        <v>278</v>
      </c>
      <c r="C53" s="308"/>
      <c r="D53" s="113">
        <v>4.377682403433476</v>
      </c>
      <c r="E53" s="115">
        <v>51</v>
      </c>
      <c r="F53" s="114">
        <v>28</v>
      </c>
      <c r="G53" s="114">
        <v>43</v>
      </c>
      <c r="H53" s="114">
        <v>26</v>
      </c>
      <c r="I53" s="140">
        <v>29</v>
      </c>
      <c r="J53" s="115">
        <v>22</v>
      </c>
      <c r="K53" s="116">
        <v>75.862068965517238</v>
      </c>
    </row>
    <row r="54" spans="1:11" ht="14.1" customHeight="1" x14ac:dyDescent="0.2">
      <c r="A54" s="306" t="s">
        <v>279</v>
      </c>
      <c r="B54" s="307" t="s">
        <v>280</v>
      </c>
      <c r="C54" s="308"/>
      <c r="D54" s="113">
        <v>4.6351931330472107</v>
      </c>
      <c r="E54" s="115">
        <v>54</v>
      </c>
      <c r="F54" s="114">
        <v>55</v>
      </c>
      <c r="G54" s="114">
        <v>71</v>
      </c>
      <c r="H54" s="114">
        <v>49</v>
      </c>
      <c r="I54" s="140">
        <v>68</v>
      </c>
      <c r="J54" s="115">
        <v>-14</v>
      </c>
      <c r="K54" s="116">
        <v>-20.588235294117649</v>
      </c>
    </row>
    <row r="55" spans="1:11" ht="14.1" customHeight="1" x14ac:dyDescent="0.2">
      <c r="A55" s="306">
        <v>72</v>
      </c>
      <c r="B55" s="307" t="s">
        <v>281</v>
      </c>
      <c r="C55" s="308"/>
      <c r="D55" s="113">
        <v>3.4334763948497855</v>
      </c>
      <c r="E55" s="115">
        <v>40</v>
      </c>
      <c r="F55" s="114">
        <v>13</v>
      </c>
      <c r="G55" s="114">
        <v>30</v>
      </c>
      <c r="H55" s="114">
        <v>17</v>
      </c>
      <c r="I55" s="140">
        <v>36</v>
      </c>
      <c r="J55" s="115">
        <v>4</v>
      </c>
      <c r="K55" s="116">
        <v>11.111111111111111</v>
      </c>
    </row>
    <row r="56" spans="1:11" ht="14.1" customHeight="1" x14ac:dyDescent="0.2">
      <c r="A56" s="306" t="s">
        <v>282</v>
      </c>
      <c r="B56" s="307" t="s">
        <v>283</v>
      </c>
      <c r="C56" s="308"/>
      <c r="D56" s="113">
        <v>1.1158798283261802</v>
      </c>
      <c r="E56" s="115">
        <v>13</v>
      </c>
      <c r="F56" s="114">
        <v>5</v>
      </c>
      <c r="G56" s="114">
        <v>12</v>
      </c>
      <c r="H56" s="114">
        <v>4</v>
      </c>
      <c r="I56" s="140">
        <v>13</v>
      </c>
      <c r="J56" s="115">
        <v>0</v>
      </c>
      <c r="K56" s="116">
        <v>0</v>
      </c>
    </row>
    <row r="57" spans="1:11" ht="14.1" customHeight="1" x14ac:dyDescent="0.2">
      <c r="A57" s="306" t="s">
        <v>284</v>
      </c>
      <c r="B57" s="307" t="s">
        <v>285</v>
      </c>
      <c r="C57" s="308"/>
      <c r="D57" s="113">
        <v>1.0300429184549356</v>
      </c>
      <c r="E57" s="115">
        <v>12</v>
      </c>
      <c r="F57" s="114">
        <v>4</v>
      </c>
      <c r="G57" s="114">
        <v>8</v>
      </c>
      <c r="H57" s="114">
        <v>9</v>
      </c>
      <c r="I57" s="140">
        <v>17</v>
      </c>
      <c r="J57" s="115">
        <v>-5</v>
      </c>
      <c r="K57" s="116">
        <v>-29.411764705882351</v>
      </c>
    </row>
    <row r="58" spans="1:11" ht="14.1" customHeight="1" x14ac:dyDescent="0.2">
      <c r="A58" s="306">
        <v>73</v>
      </c>
      <c r="B58" s="307" t="s">
        <v>286</v>
      </c>
      <c r="C58" s="308"/>
      <c r="D58" s="113">
        <v>1.8025751072961373</v>
      </c>
      <c r="E58" s="115">
        <v>21</v>
      </c>
      <c r="F58" s="114">
        <v>14</v>
      </c>
      <c r="G58" s="114">
        <v>31</v>
      </c>
      <c r="H58" s="114">
        <v>16</v>
      </c>
      <c r="I58" s="140">
        <v>13</v>
      </c>
      <c r="J58" s="115">
        <v>8</v>
      </c>
      <c r="K58" s="116">
        <v>61.53846153846154</v>
      </c>
    </row>
    <row r="59" spans="1:11" ht="14.1" customHeight="1" x14ac:dyDescent="0.2">
      <c r="A59" s="306" t="s">
        <v>287</v>
      </c>
      <c r="B59" s="307" t="s">
        <v>288</v>
      </c>
      <c r="C59" s="308"/>
      <c r="D59" s="113">
        <v>1.2875536480686696</v>
      </c>
      <c r="E59" s="115">
        <v>15</v>
      </c>
      <c r="F59" s="114">
        <v>4</v>
      </c>
      <c r="G59" s="114">
        <v>18</v>
      </c>
      <c r="H59" s="114">
        <v>8</v>
      </c>
      <c r="I59" s="140">
        <v>6</v>
      </c>
      <c r="J59" s="115">
        <v>9</v>
      </c>
      <c r="K59" s="116">
        <v>150</v>
      </c>
    </row>
    <row r="60" spans="1:11" ht="14.1" customHeight="1" x14ac:dyDescent="0.2">
      <c r="A60" s="306">
        <v>81</v>
      </c>
      <c r="B60" s="307" t="s">
        <v>289</v>
      </c>
      <c r="C60" s="308"/>
      <c r="D60" s="113">
        <v>7.5536480686695278</v>
      </c>
      <c r="E60" s="115">
        <v>88</v>
      </c>
      <c r="F60" s="114">
        <v>82</v>
      </c>
      <c r="G60" s="114">
        <v>91</v>
      </c>
      <c r="H60" s="114">
        <v>55</v>
      </c>
      <c r="I60" s="140">
        <v>82</v>
      </c>
      <c r="J60" s="115">
        <v>6</v>
      </c>
      <c r="K60" s="116">
        <v>7.3170731707317076</v>
      </c>
    </row>
    <row r="61" spans="1:11" ht="14.1" customHeight="1" x14ac:dyDescent="0.2">
      <c r="A61" s="306" t="s">
        <v>290</v>
      </c>
      <c r="B61" s="307" t="s">
        <v>291</v>
      </c>
      <c r="C61" s="308"/>
      <c r="D61" s="113">
        <v>3.0042918454935621</v>
      </c>
      <c r="E61" s="115">
        <v>35</v>
      </c>
      <c r="F61" s="114">
        <v>31</v>
      </c>
      <c r="G61" s="114">
        <v>41</v>
      </c>
      <c r="H61" s="114">
        <v>16</v>
      </c>
      <c r="I61" s="140">
        <v>33</v>
      </c>
      <c r="J61" s="115">
        <v>2</v>
      </c>
      <c r="K61" s="116">
        <v>6.0606060606060606</v>
      </c>
    </row>
    <row r="62" spans="1:11" ht="14.1" customHeight="1" x14ac:dyDescent="0.2">
      <c r="A62" s="306" t="s">
        <v>292</v>
      </c>
      <c r="B62" s="307" t="s">
        <v>293</v>
      </c>
      <c r="C62" s="308"/>
      <c r="D62" s="113">
        <v>2.0600858369098711</v>
      </c>
      <c r="E62" s="115">
        <v>24</v>
      </c>
      <c r="F62" s="114">
        <v>31</v>
      </c>
      <c r="G62" s="114">
        <v>28</v>
      </c>
      <c r="H62" s="114">
        <v>28</v>
      </c>
      <c r="I62" s="140">
        <v>20</v>
      </c>
      <c r="J62" s="115">
        <v>4</v>
      </c>
      <c r="K62" s="116">
        <v>20</v>
      </c>
    </row>
    <row r="63" spans="1:11" ht="14.1" customHeight="1" x14ac:dyDescent="0.2">
      <c r="A63" s="306"/>
      <c r="B63" s="307" t="s">
        <v>294</v>
      </c>
      <c r="C63" s="308"/>
      <c r="D63" s="113">
        <v>2.0600858369098711</v>
      </c>
      <c r="E63" s="115">
        <v>24</v>
      </c>
      <c r="F63" s="114">
        <v>30</v>
      </c>
      <c r="G63" s="114">
        <v>26</v>
      </c>
      <c r="H63" s="114">
        <v>27</v>
      </c>
      <c r="I63" s="140">
        <v>18</v>
      </c>
      <c r="J63" s="115">
        <v>6</v>
      </c>
      <c r="K63" s="116">
        <v>33.333333333333336</v>
      </c>
    </row>
    <row r="64" spans="1:11" ht="14.1" customHeight="1" x14ac:dyDescent="0.2">
      <c r="A64" s="306" t="s">
        <v>295</v>
      </c>
      <c r="B64" s="307" t="s">
        <v>296</v>
      </c>
      <c r="C64" s="308"/>
      <c r="D64" s="113">
        <v>0.77253218884120167</v>
      </c>
      <c r="E64" s="115">
        <v>9</v>
      </c>
      <c r="F64" s="114">
        <v>4</v>
      </c>
      <c r="G64" s="114">
        <v>10</v>
      </c>
      <c r="H64" s="114" t="s">
        <v>513</v>
      </c>
      <c r="I64" s="140">
        <v>10</v>
      </c>
      <c r="J64" s="115">
        <v>-1</v>
      </c>
      <c r="K64" s="116">
        <v>-10</v>
      </c>
    </row>
    <row r="65" spans="1:11" ht="14.1" customHeight="1" x14ac:dyDescent="0.2">
      <c r="A65" s="306" t="s">
        <v>297</v>
      </c>
      <c r="B65" s="307" t="s">
        <v>298</v>
      </c>
      <c r="C65" s="308"/>
      <c r="D65" s="113">
        <v>0.94420600858369097</v>
      </c>
      <c r="E65" s="115">
        <v>11</v>
      </c>
      <c r="F65" s="114">
        <v>5</v>
      </c>
      <c r="G65" s="114">
        <v>3</v>
      </c>
      <c r="H65" s="114">
        <v>7</v>
      </c>
      <c r="I65" s="140">
        <v>12</v>
      </c>
      <c r="J65" s="115">
        <v>-1</v>
      </c>
      <c r="K65" s="116">
        <v>-8.3333333333333339</v>
      </c>
    </row>
    <row r="66" spans="1:11" ht="14.1" customHeight="1" x14ac:dyDescent="0.2">
      <c r="A66" s="306">
        <v>82</v>
      </c>
      <c r="B66" s="307" t="s">
        <v>299</v>
      </c>
      <c r="C66" s="308"/>
      <c r="D66" s="113">
        <v>3.6051502145922747</v>
      </c>
      <c r="E66" s="115">
        <v>42</v>
      </c>
      <c r="F66" s="114">
        <v>73</v>
      </c>
      <c r="G66" s="114">
        <v>208</v>
      </c>
      <c r="H66" s="114">
        <v>51</v>
      </c>
      <c r="I66" s="140">
        <v>100</v>
      </c>
      <c r="J66" s="115">
        <v>-58</v>
      </c>
      <c r="K66" s="116">
        <v>-58</v>
      </c>
    </row>
    <row r="67" spans="1:11" ht="14.1" customHeight="1" x14ac:dyDescent="0.2">
      <c r="A67" s="306" t="s">
        <v>300</v>
      </c>
      <c r="B67" s="307" t="s">
        <v>301</v>
      </c>
      <c r="C67" s="308"/>
      <c r="D67" s="113">
        <v>1.7167381974248928</v>
      </c>
      <c r="E67" s="115">
        <v>20</v>
      </c>
      <c r="F67" s="114">
        <v>27</v>
      </c>
      <c r="G67" s="114">
        <v>44</v>
      </c>
      <c r="H67" s="114">
        <v>24</v>
      </c>
      <c r="I67" s="140">
        <v>22</v>
      </c>
      <c r="J67" s="115">
        <v>-2</v>
      </c>
      <c r="K67" s="116">
        <v>-9.0909090909090917</v>
      </c>
    </row>
    <row r="68" spans="1:11" ht="14.1" customHeight="1" x14ac:dyDescent="0.2">
      <c r="A68" s="306" t="s">
        <v>302</v>
      </c>
      <c r="B68" s="307" t="s">
        <v>303</v>
      </c>
      <c r="C68" s="308"/>
      <c r="D68" s="113">
        <v>0.68669527896995708</v>
      </c>
      <c r="E68" s="115">
        <v>8</v>
      </c>
      <c r="F68" s="114">
        <v>15</v>
      </c>
      <c r="G68" s="114">
        <v>11</v>
      </c>
      <c r="H68" s="114">
        <v>4</v>
      </c>
      <c r="I68" s="140">
        <v>34</v>
      </c>
      <c r="J68" s="115">
        <v>-26</v>
      </c>
      <c r="K68" s="116">
        <v>-76.470588235294116</v>
      </c>
    </row>
    <row r="69" spans="1:11" ht="14.1" customHeight="1" x14ac:dyDescent="0.2">
      <c r="A69" s="306">
        <v>83</v>
      </c>
      <c r="B69" s="307" t="s">
        <v>304</v>
      </c>
      <c r="C69" s="308"/>
      <c r="D69" s="113">
        <v>4.2918454935622314</v>
      </c>
      <c r="E69" s="115">
        <v>50</v>
      </c>
      <c r="F69" s="114">
        <v>28</v>
      </c>
      <c r="G69" s="114">
        <v>111</v>
      </c>
      <c r="H69" s="114">
        <v>40</v>
      </c>
      <c r="I69" s="140">
        <v>52</v>
      </c>
      <c r="J69" s="115">
        <v>-2</v>
      </c>
      <c r="K69" s="116">
        <v>-3.8461538461538463</v>
      </c>
    </row>
    <row r="70" spans="1:11" ht="14.1" customHeight="1" x14ac:dyDescent="0.2">
      <c r="A70" s="306" t="s">
        <v>305</v>
      </c>
      <c r="B70" s="307" t="s">
        <v>306</v>
      </c>
      <c r="C70" s="308"/>
      <c r="D70" s="113">
        <v>2.6609442060085837</v>
      </c>
      <c r="E70" s="115">
        <v>31</v>
      </c>
      <c r="F70" s="114">
        <v>16</v>
      </c>
      <c r="G70" s="114">
        <v>95</v>
      </c>
      <c r="H70" s="114">
        <v>25</v>
      </c>
      <c r="I70" s="140">
        <v>41</v>
      </c>
      <c r="J70" s="115">
        <v>-10</v>
      </c>
      <c r="K70" s="116">
        <v>-24.390243902439025</v>
      </c>
    </row>
    <row r="71" spans="1:11" ht="14.1" customHeight="1" x14ac:dyDescent="0.2">
      <c r="A71" s="306"/>
      <c r="B71" s="307" t="s">
        <v>307</v>
      </c>
      <c r="C71" s="308"/>
      <c r="D71" s="113">
        <v>1.0300429184549356</v>
      </c>
      <c r="E71" s="115">
        <v>12</v>
      </c>
      <c r="F71" s="114">
        <v>7</v>
      </c>
      <c r="G71" s="114">
        <v>70</v>
      </c>
      <c r="H71" s="114">
        <v>16</v>
      </c>
      <c r="I71" s="140">
        <v>25</v>
      </c>
      <c r="J71" s="115">
        <v>-13</v>
      </c>
      <c r="K71" s="116">
        <v>-52</v>
      </c>
    </row>
    <row r="72" spans="1:11" ht="14.1" customHeight="1" x14ac:dyDescent="0.2">
      <c r="A72" s="306">
        <v>84</v>
      </c>
      <c r="B72" s="307" t="s">
        <v>308</v>
      </c>
      <c r="C72" s="308"/>
      <c r="D72" s="113">
        <v>0.85836909871244638</v>
      </c>
      <c r="E72" s="115">
        <v>10</v>
      </c>
      <c r="F72" s="114">
        <v>6</v>
      </c>
      <c r="G72" s="114">
        <v>37</v>
      </c>
      <c r="H72" s="114">
        <v>3</v>
      </c>
      <c r="I72" s="140">
        <v>9</v>
      </c>
      <c r="J72" s="115">
        <v>1</v>
      </c>
      <c r="K72" s="116">
        <v>11.111111111111111</v>
      </c>
    </row>
    <row r="73" spans="1:11" ht="14.1" customHeight="1" x14ac:dyDescent="0.2">
      <c r="A73" s="306" t="s">
        <v>309</v>
      </c>
      <c r="B73" s="307" t="s">
        <v>310</v>
      </c>
      <c r="C73" s="308"/>
      <c r="D73" s="113">
        <v>0.60085836909871249</v>
      </c>
      <c r="E73" s="115">
        <v>7</v>
      </c>
      <c r="F73" s="114">
        <v>0</v>
      </c>
      <c r="G73" s="114">
        <v>21</v>
      </c>
      <c r="H73" s="114" t="s">
        <v>513</v>
      </c>
      <c r="I73" s="140">
        <v>3</v>
      </c>
      <c r="J73" s="115">
        <v>4</v>
      </c>
      <c r="K73" s="116">
        <v>133.33333333333334</v>
      </c>
    </row>
    <row r="74" spans="1:11" ht="14.1" customHeight="1" x14ac:dyDescent="0.2">
      <c r="A74" s="306" t="s">
        <v>311</v>
      </c>
      <c r="B74" s="307" t="s">
        <v>312</v>
      </c>
      <c r="C74" s="308"/>
      <c r="D74" s="113" t="s">
        <v>513</v>
      </c>
      <c r="E74" s="115" t="s">
        <v>513</v>
      </c>
      <c r="F74" s="114" t="s">
        <v>513</v>
      </c>
      <c r="G74" s="114">
        <v>7</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v>3</v>
      </c>
      <c r="H76" s="114">
        <v>5</v>
      </c>
      <c r="I76" s="140" t="s">
        <v>513</v>
      </c>
      <c r="J76" s="115" t="s">
        <v>513</v>
      </c>
      <c r="K76" s="116" t="s">
        <v>513</v>
      </c>
    </row>
    <row r="77" spans="1:11" ht="14.1" customHeight="1" x14ac:dyDescent="0.2">
      <c r="A77" s="306">
        <v>92</v>
      </c>
      <c r="B77" s="307" t="s">
        <v>316</v>
      </c>
      <c r="C77" s="308"/>
      <c r="D77" s="113">
        <v>0.85836909871244638</v>
      </c>
      <c r="E77" s="115">
        <v>10</v>
      </c>
      <c r="F77" s="114">
        <v>11</v>
      </c>
      <c r="G77" s="114">
        <v>8</v>
      </c>
      <c r="H77" s="114">
        <v>15</v>
      </c>
      <c r="I77" s="140">
        <v>9</v>
      </c>
      <c r="J77" s="115">
        <v>1</v>
      </c>
      <c r="K77" s="116">
        <v>11.111111111111111</v>
      </c>
    </row>
    <row r="78" spans="1:11" ht="14.1" customHeight="1" x14ac:dyDescent="0.2">
      <c r="A78" s="306">
        <v>93</v>
      </c>
      <c r="B78" s="307" t="s">
        <v>317</v>
      </c>
      <c r="C78" s="308"/>
      <c r="D78" s="113" t="s">
        <v>513</v>
      </c>
      <c r="E78" s="115" t="s">
        <v>513</v>
      </c>
      <c r="F78" s="114" t="s">
        <v>513</v>
      </c>
      <c r="G78" s="114">
        <v>3</v>
      </c>
      <c r="H78" s="114">
        <v>3</v>
      </c>
      <c r="I78" s="140">
        <v>11</v>
      </c>
      <c r="J78" s="115" t="s">
        <v>513</v>
      </c>
      <c r="K78" s="116" t="s">
        <v>513</v>
      </c>
    </row>
    <row r="79" spans="1:11" ht="14.1" customHeight="1" x14ac:dyDescent="0.2">
      <c r="A79" s="306">
        <v>94</v>
      </c>
      <c r="B79" s="307" t="s">
        <v>318</v>
      </c>
      <c r="C79" s="308"/>
      <c r="D79" s="113">
        <v>0</v>
      </c>
      <c r="E79" s="115">
        <v>0</v>
      </c>
      <c r="F79" s="114">
        <v>0</v>
      </c>
      <c r="G79" s="114">
        <v>0</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0.34334763948497854</v>
      </c>
      <c r="E81" s="143">
        <v>4</v>
      </c>
      <c r="F81" s="144">
        <v>3</v>
      </c>
      <c r="G81" s="144">
        <v>3</v>
      </c>
      <c r="H81" s="144">
        <v>7</v>
      </c>
      <c r="I81" s="145">
        <v>6</v>
      </c>
      <c r="J81" s="143">
        <v>-2</v>
      </c>
      <c r="K81" s="146">
        <v>-33.333333333333336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13017</v>
      </c>
      <c r="C10" s="114">
        <v>6468</v>
      </c>
      <c r="D10" s="114">
        <v>6549</v>
      </c>
      <c r="E10" s="114">
        <v>9928</v>
      </c>
      <c r="F10" s="114">
        <v>2894</v>
      </c>
      <c r="G10" s="114">
        <v>1947</v>
      </c>
      <c r="H10" s="114">
        <v>3349</v>
      </c>
      <c r="I10" s="115">
        <v>3403</v>
      </c>
      <c r="J10" s="114">
        <v>2216</v>
      </c>
      <c r="K10" s="114">
        <v>1187</v>
      </c>
      <c r="L10" s="423">
        <v>970</v>
      </c>
      <c r="M10" s="424">
        <v>882</v>
      </c>
    </row>
    <row r="11" spans="1:13" ht="11.1" customHeight="1" x14ac:dyDescent="0.2">
      <c r="A11" s="422" t="s">
        <v>387</v>
      </c>
      <c r="B11" s="115">
        <v>13233</v>
      </c>
      <c r="C11" s="114">
        <v>6635</v>
      </c>
      <c r="D11" s="114">
        <v>6598</v>
      </c>
      <c r="E11" s="114">
        <v>10111</v>
      </c>
      <c r="F11" s="114">
        <v>2927</v>
      </c>
      <c r="G11" s="114">
        <v>1915</v>
      </c>
      <c r="H11" s="114">
        <v>3421</v>
      </c>
      <c r="I11" s="115">
        <v>3439</v>
      </c>
      <c r="J11" s="114">
        <v>2245</v>
      </c>
      <c r="K11" s="114">
        <v>1194</v>
      </c>
      <c r="L11" s="423">
        <v>974</v>
      </c>
      <c r="M11" s="424">
        <v>820</v>
      </c>
    </row>
    <row r="12" spans="1:13" ht="11.1" customHeight="1" x14ac:dyDescent="0.2">
      <c r="A12" s="422" t="s">
        <v>388</v>
      </c>
      <c r="B12" s="115">
        <v>13628</v>
      </c>
      <c r="C12" s="114">
        <v>6831</v>
      </c>
      <c r="D12" s="114">
        <v>6797</v>
      </c>
      <c r="E12" s="114">
        <v>10460</v>
      </c>
      <c r="F12" s="114">
        <v>2965</v>
      </c>
      <c r="G12" s="114">
        <v>2225</v>
      </c>
      <c r="H12" s="114">
        <v>3484</v>
      </c>
      <c r="I12" s="115">
        <v>3390</v>
      </c>
      <c r="J12" s="114">
        <v>2193</v>
      </c>
      <c r="K12" s="114">
        <v>1197</v>
      </c>
      <c r="L12" s="423">
        <v>1456</v>
      </c>
      <c r="M12" s="424">
        <v>1089</v>
      </c>
    </row>
    <row r="13" spans="1:13" s="110" customFormat="1" ht="11.1" customHeight="1" x14ac:dyDescent="0.2">
      <c r="A13" s="422" t="s">
        <v>389</v>
      </c>
      <c r="B13" s="115">
        <v>13601</v>
      </c>
      <c r="C13" s="114">
        <v>6750</v>
      </c>
      <c r="D13" s="114">
        <v>6851</v>
      </c>
      <c r="E13" s="114">
        <v>10377</v>
      </c>
      <c r="F13" s="114">
        <v>3021</v>
      </c>
      <c r="G13" s="114">
        <v>2174</v>
      </c>
      <c r="H13" s="114">
        <v>3535</v>
      </c>
      <c r="I13" s="115">
        <v>3461</v>
      </c>
      <c r="J13" s="114">
        <v>2206</v>
      </c>
      <c r="K13" s="114">
        <v>1255</v>
      </c>
      <c r="L13" s="423">
        <v>822</v>
      </c>
      <c r="M13" s="424">
        <v>884</v>
      </c>
    </row>
    <row r="14" spans="1:13" ht="15" customHeight="1" x14ac:dyDescent="0.2">
      <c r="A14" s="422" t="s">
        <v>390</v>
      </c>
      <c r="B14" s="115">
        <v>13898</v>
      </c>
      <c r="C14" s="114">
        <v>6871</v>
      </c>
      <c r="D14" s="114">
        <v>7027</v>
      </c>
      <c r="E14" s="114">
        <v>10256</v>
      </c>
      <c r="F14" s="114">
        <v>3454</v>
      </c>
      <c r="G14" s="114">
        <v>2159</v>
      </c>
      <c r="H14" s="114">
        <v>3677</v>
      </c>
      <c r="I14" s="115">
        <v>3588</v>
      </c>
      <c r="J14" s="114">
        <v>2273</v>
      </c>
      <c r="K14" s="114">
        <v>1315</v>
      </c>
      <c r="L14" s="423">
        <v>1144</v>
      </c>
      <c r="M14" s="424">
        <v>1003</v>
      </c>
    </row>
    <row r="15" spans="1:13" ht="11.1" customHeight="1" x14ac:dyDescent="0.2">
      <c r="A15" s="422" t="s">
        <v>387</v>
      </c>
      <c r="B15" s="115">
        <v>14069</v>
      </c>
      <c r="C15" s="114">
        <v>7062</v>
      </c>
      <c r="D15" s="114">
        <v>7007</v>
      </c>
      <c r="E15" s="114">
        <v>10398</v>
      </c>
      <c r="F15" s="114">
        <v>3486</v>
      </c>
      <c r="G15" s="114">
        <v>2115</v>
      </c>
      <c r="H15" s="114">
        <v>3732</v>
      </c>
      <c r="I15" s="115">
        <v>3624</v>
      </c>
      <c r="J15" s="114">
        <v>2262</v>
      </c>
      <c r="K15" s="114">
        <v>1362</v>
      </c>
      <c r="L15" s="423">
        <v>1084</v>
      </c>
      <c r="M15" s="424">
        <v>840</v>
      </c>
    </row>
    <row r="16" spans="1:13" ht="11.1" customHeight="1" x14ac:dyDescent="0.2">
      <c r="A16" s="422" t="s">
        <v>388</v>
      </c>
      <c r="B16" s="115">
        <v>14512</v>
      </c>
      <c r="C16" s="114">
        <v>7275</v>
      </c>
      <c r="D16" s="114">
        <v>7237</v>
      </c>
      <c r="E16" s="114">
        <v>10936</v>
      </c>
      <c r="F16" s="114">
        <v>3569</v>
      </c>
      <c r="G16" s="114">
        <v>2394</v>
      </c>
      <c r="H16" s="114">
        <v>3806</v>
      </c>
      <c r="I16" s="115">
        <v>3592</v>
      </c>
      <c r="J16" s="114">
        <v>2220</v>
      </c>
      <c r="K16" s="114">
        <v>1372</v>
      </c>
      <c r="L16" s="423">
        <v>1622</v>
      </c>
      <c r="M16" s="424">
        <v>1259</v>
      </c>
    </row>
    <row r="17" spans="1:13" s="110" customFormat="1" ht="11.1" customHeight="1" x14ac:dyDescent="0.2">
      <c r="A17" s="422" t="s">
        <v>389</v>
      </c>
      <c r="B17" s="115">
        <v>14364</v>
      </c>
      <c r="C17" s="114">
        <v>7077</v>
      </c>
      <c r="D17" s="114">
        <v>7287</v>
      </c>
      <c r="E17" s="114">
        <v>10772</v>
      </c>
      <c r="F17" s="114">
        <v>3587</v>
      </c>
      <c r="G17" s="114">
        <v>2337</v>
      </c>
      <c r="H17" s="114">
        <v>3842</v>
      </c>
      <c r="I17" s="115">
        <v>3608</v>
      </c>
      <c r="J17" s="114">
        <v>2203</v>
      </c>
      <c r="K17" s="114">
        <v>1405</v>
      </c>
      <c r="L17" s="423">
        <v>863</v>
      </c>
      <c r="M17" s="424">
        <v>1027</v>
      </c>
    </row>
    <row r="18" spans="1:13" ht="15" customHeight="1" x14ac:dyDescent="0.2">
      <c r="A18" s="422" t="s">
        <v>391</v>
      </c>
      <c r="B18" s="115">
        <v>14327</v>
      </c>
      <c r="C18" s="114">
        <v>7025</v>
      </c>
      <c r="D18" s="114">
        <v>7302</v>
      </c>
      <c r="E18" s="114">
        <v>10663</v>
      </c>
      <c r="F18" s="114">
        <v>3655</v>
      </c>
      <c r="G18" s="114">
        <v>2304</v>
      </c>
      <c r="H18" s="114">
        <v>3886</v>
      </c>
      <c r="I18" s="115">
        <v>3581</v>
      </c>
      <c r="J18" s="114">
        <v>2217</v>
      </c>
      <c r="K18" s="114">
        <v>1364</v>
      </c>
      <c r="L18" s="423">
        <v>1234</v>
      </c>
      <c r="M18" s="424">
        <v>1168</v>
      </c>
    </row>
    <row r="19" spans="1:13" ht="11.1" customHeight="1" x14ac:dyDescent="0.2">
      <c r="A19" s="422" t="s">
        <v>387</v>
      </c>
      <c r="B19" s="115">
        <v>14617</v>
      </c>
      <c r="C19" s="114">
        <v>7229</v>
      </c>
      <c r="D19" s="114">
        <v>7388</v>
      </c>
      <c r="E19" s="114">
        <v>10851</v>
      </c>
      <c r="F19" s="114">
        <v>3757</v>
      </c>
      <c r="G19" s="114">
        <v>2279</v>
      </c>
      <c r="H19" s="114">
        <v>4003</v>
      </c>
      <c r="I19" s="115">
        <v>3656</v>
      </c>
      <c r="J19" s="114">
        <v>2231</v>
      </c>
      <c r="K19" s="114">
        <v>1425</v>
      </c>
      <c r="L19" s="423">
        <v>1146</v>
      </c>
      <c r="M19" s="424">
        <v>859</v>
      </c>
    </row>
    <row r="20" spans="1:13" ht="11.1" customHeight="1" x14ac:dyDescent="0.2">
      <c r="A20" s="422" t="s">
        <v>388</v>
      </c>
      <c r="B20" s="115">
        <v>15046</v>
      </c>
      <c r="C20" s="114">
        <v>7457</v>
      </c>
      <c r="D20" s="114">
        <v>7589</v>
      </c>
      <c r="E20" s="114">
        <v>11182</v>
      </c>
      <c r="F20" s="114">
        <v>3861</v>
      </c>
      <c r="G20" s="114">
        <v>2546</v>
      </c>
      <c r="H20" s="114">
        <v>4068</v>
      </c>
      <c r="I20" s="115">
        <v>3643</v>
      </c>
      <c r="J20" s="114">
        <v>2194</v>
      </c>
      <c r="K20" s="114">
        <v>1449</v>
      </c>
      <c r="L20" s="423">
        <v>1837</v>
      </c>
      <c r="M20" s="424">
        <v>1421</v>
      </c>
    </row>
    <row r="21" spans="1:13" s="110" customFormat="1" ht="11.1" customHeight="1" x14ac:dyDescent="0.2">
      <c r="A21" s="422" t="s">
        <v>389</v>
      </c>
      <c r="B21" s="115">
        <v>14883</v>
      </c>
      <c r="C21" s="114">
        <v>7308</v>
      </c>
      <c r="D21" s="114">
        <v>7575</v>
      </c>
      <c r="E21" s="114">
        <v>11055</v>
      </c>
      <c r="F21" s="114">
        <v>3825</v>
      </c>
      <c r="G21" s="114">
        <v>2444</v>
      </c>
      <c r="H21" s="114">
        <v>4102</v>
      </c>
      <c r="I21" s="115">
        <v>3672</v>
      </c>
      <c r="J21" s="114">
        <v>2244</v>
      </c>
      <c r="K21" s="114">
        <v>1428</v>
      </c>
      <c r="L21" s="423">
        <v>905</v>
      </c>
      <c r="M21" s="424">
        <v>1067</v>
      </c>
    </row>
    <row r="22" spans="1:13" ht="15" customHeight="1" x14ac:dyDescent="0.2">
      <c r="A22" s="422" t="s">
        <v>392</v>
      </c>
      <c r="B22" s="115">
        <v>14831</v>
      </c>
      <c r="C22" s="114">
        <v>7269</v>
      </c>
      <c r="D22" s="114">
        <v>7562</v>
      </c>
      <c r="E22" s="114">
        <v>10979</v>
      </c>
      <c r="F22" s="114">
        <v>3843</v>
      </c>
      <c r="G22" s="114">
        <v>2326</v>
      </c>
      <c r="H22" s="114">
        <v>4140</v>
      </c>
      <c r="I22" s="115">
        <v>3674</v>
      </c>
      <c r="J22" s="114">
        <v>2248</v>
      </c>
      <c r="K22" s="114">
        <v>1426</v>
      </c>
      <c r="L22" s="423">
        <v>1085</v>
      </c>
      <c r="M22" s="424">
        <v>1142</v>
      </c>
    </row>
    <row r="23" spans="1:13" ht="11.1" customHeight="1" x14ac:dyDescent="0.2">
      <c r="A23" s="422" t="s">
        <v>387</v>
      </c>
      <c r="B23" s="115">
        <v>14749</v>
      </c>
      <c r="C23" s="114">
        <v>7238</v>
      </c>
      <c r="D23" s="114">
        <v>7511</v>
      </c>
      <c r="E23" s="114">
        <v>10871</v>
      </c>
      <c r="F23" s="114">
        <v>3860</v>
      </c>
      <c r="G23" s="114">
        <v>2237</v>
      </c>
      <c r="H23" s="114">
        <v>4163</v>
      </c>
      <c r="I23" s="115">
        <v>3721</v>
      </c>
      <c r="J23" s="114">
        <v>2248</v>
      </c>
      <c r="K23" s="114">
        <v>1473</v>
      </c>
      <c r="L23" s="423">
        <v>952</v>
      </c>
      <c r="M23" s="424">
        <v>1085</v>
      </c>
    </row>
    <row r="24" spans="1:13" ht="11.1" customHeight="1" x14ac:dyDescent="0.2">
      <c r="A24" s="422" t="s">
        <v>388</v>
      </c>
      <c r="B24" s="115">
        <v>14880</v>
      </c>
      <c r="C24" s="114">
        <v>7315</v>
      </c>
      <c r="D24" s="114">
        <v>7565</v>
      </c>
      <c r="E24" s="114">
        <v>10815</v>
      </c>
      <c r="F24" s="114">
        <v>3858</v>
      </c>
      <c r="G24" s="114">
        <v>2408</v>
      </c>
      <c r="H24" s="114">
        <v>4191</v>
      </c>
      <c r="I24" s="115">
        <v>3657</v>
      </c>
      <c r="J24" s="114">
        <v>2173</v>
      </c>
      <c r="K24" s="114">
        <v>1484</v>
      </c>
      <c r="L24" s="423">
        <v>1589</v>
      </c>
      <c r="M24" s="424">
        <v>1467</v>
      </c>
    </row>
    <row r="25" spans="1:13" s="110" customFormat="1" ht="11.1" customHeight="1" x14ac:dyDescent="0.2">
      <c r="A25" s="422" t="s">
        <v>389</v>
      </c>
      <c r="B25" s="115">
        <v>14710</v>
      </c>
      <c r="C25" s="114">
        <v>7181</v>
      </c>
      <c r="D25" s="114">
        <v>7529</v>
      </c>
      <c r="E25" s="114">
        <v>10609</v>
      </c>
      <c r="F25" s="114">
        <v>3894</v>
      </c>
      <c r="G25" s="114">
        <v>2337</v>
      </c>
      <c r="H25" s="114">
        <v>4211</v>
      </c>
      <c r="I25" s="115">
        <v>3707</v>
      </c>
      <c r="J25" s="114">
        <v>2236</v>
      </c>
      <c r="K25" s="114">
        <v>1471</v>
      </c>
      <c r="L25" s="423">
        <v>774</v>
      </c>
      <c r="M25" s="424">
        <v>956</v>
      </c>
    </row>
    <row r="26" spans="1:13" ht="15" customHeight="1" x14ac:dyDescent="0.2">
      <c r="A26" s="422" t="s">
        <v>393</v>
      </c>
      <c r="B26" s="115">
        <v>14795</v>
      </c>
      <c r="C26" s="114">
        <v>7250</v>
      </c>
      <c r="D26" s="114">
        <v>7545</v>
      </c>
      <c r="E26" s="114">
        <v>10641</v>
      </c>
      <c r="F26" s="114">
        <v>3947</v>
      </c>
      <c r="G26" s="114">
        <v>2274</v>
      </c>
      <c r="H26" s="114">
        <v>4267</v>
      </c>
      <c r="I26" s="115">
        <v>3710</v>
      </c>
      <c r="J26" s="114">
        <v>2232</v>
      </c>
      <c r="K26" s="114">
        <v>1478</v>
      </c>
      <c r="L26" s="423">
        <v>1108</v>
      </c>
      <c r="M26" s="424">
        <v>1059</v>
      </c>
    </row>
    <row r="27" spans="1:13" ht="11.1" customHeight="1" x14ac:dyDescent="0.2">
      <c r="A27" s="422" t="s">
        <v>387</v>
      </c>
      <c r="B27" s="115">
        <v>14944</v>
      </c>
      <c r="C27" s="114">
        <v>7349</v>
      </c>
      <c r="D27" s="114">
        <v>7595</v>
      </c>
      <c r="E27" s="114">
        <v>10734</v>
      </c>
      <c r="F27" s="114">
        <v>4005</v>
      </c>
      <c r="G27" s="114">
        <v>2181</v>
      </c>
      <c r="H27" s="114">
        <v>4386</v>
      </c>
      <c r="I27" s="115">
        <v>3693</v>
      </c>
      <c r="J27" s="114">
        <v>2193</v>
      </c>
      <c r="K27" s="114">
        <v>1500</v>
      </c>
      <c r="L27" s="423">
        <v>951</v>
      </c>
      <c r="M27" s="424">
        <v>808</v>
      </c>
    </row>
    <row r="28" spans="1:13" ht="11.1" customHeight="1" x14ac:dyDescent="0.2">
      <c r="A28" s="422" t="s">
        <v>388</v>
      </c>
      <c r="B28" s="115">
        <v>15267</v>
      </c>
      <c r="C28" s="114">
        <v>7507</v>
      </c>
      <c r="D28" s="114">
        <v>7760</v>
      </c>
      <c r="E28" s="114">
        <v>11155</v>
      </c>
      <c r="F28" s="114">
        <v>4092</v>
      </c>
      <c r="G28" s="114">
        <v>2324</v>
      </c>
      <c r="H28" s="114">
        <v>4482</v>
      </c>
      <c r="I28" s="115">
        <v>3702</v>
      </c>
      <c r="J28" s="114">
        <v>2175</v>
      </c>
      <c r="K28" s="114">
        <v>1527</v>
      </c>
      <c r="L28" s="423">
        <v>1521</v>
      </c>
      <c r="M28" s="424">
        <v>1295</v>
      </c>
    </row>
    <row r="29" spans="1:13" s="110" customFormat="1" ht="11.1" customHeight="1" x14ac:dyDescent="0.2">
      <c r="A29" s="422" t="s">
        <v>389</v>
      </c>
      <c r="B29" s="115">
        <v>15137</v>
      </c>
      <c r="C29" s="114">
        <v>7377</v>
      </c>
      <c r="D29" s="114">
        <v>7760</v>
      </c>
      <c r="E29" s="114">
        <v>11015</v>
      </c>
      <c r="F29" s="114">
        <v>4121</v>
      </c>
      <c r="G29" s="114">
        <v>2240</v>
      </c>
      <c r="H29" s="114">
        <v>4475</v>
      </c>
      <c r="I29" s="115">
        <v>3756</v>
      </c>
      <c r="J29" s="114">
        <v>2227</v>
      </c>
      <c r="K29" s="114">
        <v>1529</v>
      </c>
      <c r="L29" s="423">
        <v>865</v>
      </c>
      <c r="M29" s="424">
        <v>1001</v>
      </c>
    </row>
    <row r="30" spans="1:13" ht="15" customHeight="1" x14ac:dyDescent="0.2">
      <c r="A30" s="422" t="s">
        <v>394</v>
      </c>
      <c r="B30" s="115">
        <v>15226</v>
      </c>
      <c r="C30" s="114">
        <v>7433</v>
      </c>
      <c r="D30" s="114">
        <v>7793</v>
      </c>
      <c r="E30" s="114">
        <v>11018</v>
      </c>
      <c r="F30" s="114">
        <v>4207</v>
      </c>
      <c r="G30" s="114">
        <v>2179</v>
      </c>
      <c r="H30" s="114">
        <v>4560</v>
      </c>
      <c r="I30" s="115">
        <v>3713</v>
      </c>
      <c r="J30" s="114">
        <v>2154</v>
      </c>
      <c r="K30" s="114">
        <v>1559</v>
      </c>
      <c r="L30" s="423">
        <v>1325</v>
      </c>
      <c r="M30" s="424">
        <v>1244</v>
      </c>
    </row>
    <row r="31" spans="1:13" ht="11.1" customHeight="1" x14ac:dyDescent="0.2">
      <c r="A31" s="422" t="s">
        <v>387</v>
      </c>
      <c r="B31" s="115">
        <v>15262</v>
      </c>
      <c r="C31" s="114">
        <v>7521</v>
      </c>
      <c r="D31" s="114">
        <v>7741</v>
      </c>
      <c r="E31" s="114">
        <v>11024</v>
      </c>
      <c r="F31" s="114">
        <v>4237</v>
      </c>
      <c r="G31" s="114">
        <v>2131</v>
      </c>
      <c r="H31" s="114">
        <v>4658</v>
      </c>
      <c r="I31" s="115">
        <v>3702</v>
      </c>
      <c r="J31" s="114">
        <v>2135</v>
      </c>
      <c r="K31" s="114">
        <v>1567</v>
      </c>
      <c r="L31" s="423">
        <v>854</v>
      </c>
      <c r="M31" s="424">
        <v>842</v>
      </c>
    </row>
    <row r="32" spans="1:13" ht="11.1" customHeight="1" x14ac:dyDescent="0.2">
      <c r="A32" s="422" t="s">
        <v>388</v>
      </c>
      <c r="B32" s="115">
        <v>15565</v>
      </c>
      <c r="C32" s="114">
        <v>7707</v>
      </c>
      <c r="D32" s="114">
        <v>7858</v>
      </c>
      <c r="E32" s="114">
        <v>11346</v>
      </c>
      <c r="F32" s="114">
        <v>4219</v>
      </c>
      <c r="G32" s="114">
        <v>2324</v>
      </c>
      <c r="H32" s="114">
        <v>4687</v>
      </c>
      <c r="I32" s="115">
        <v>3717</v>
      </c>
      <c r="J32" s="114">
        <v>2085</v>
      </c>
      <c r="K32" s="114">
        <v>1632</v>
      </c>
      <c r="L32" s="423">
        <v>1627</v>
      </c>
      <c r="M32" s="424">
        <v>1336</v>
      </c>
    </row>
    <row r="33" spans="1:13" s="110" customFormat="1" ht="11.1" customHeight="1" x14ac:dyDescent="0.2">
      <c r="A33" s="422" t="s">
        <v>389</v>
      </c>
      <c r="B33" s="115">
        <v>15545</v>
      </c>
      <c r="C33" s="114">
        <v>7652</v>
      </c>
      <c r="D33" s="114">
        <v>7893</v>
      </c>
      <c r="E33" s="114">
        <v>11246</v>
      </c>
      <c r="F33" s="114">
        <v>4299</v>
      </c>
      <c r="G33" s="114">
        <v>2279</v>
      </c>
      <c r="H33" s="114">
        <v>4701</v>
      </c>
      <c r="I33" s="115">
        <v>3787</v>
      </c>
      <c r="J33" s="114">
        <v>2112</v>
      </c>
      <c r="K33" s="114">
        <v>1675</v>
      </c>
      <c r="L33" s="423">
        <v>906</v>
      </c>
      <c r="M33" s="424">
        <v>963</v>
      </c>
    </row>
    <row r="34" spans="1:13" ht="15" customHeight="1" x14ac:dyDescent="0.2">
      <c r="A34" s="422" t="s">
        <v>395</v>
      </c>
      <c r="B34" s="115">
        <v>15740</v>
      </c>
      <c r="C34" s="114">
        <v>7733</v>
      </c>
      <c r="D34" s="114">
        <v>8007</v>
      </c>
      <c r="E34" s="114">
        <v>11381</v>
      </c>
      <c r="F34" s="114">
        <v>4359</v>
      </c>
      <c r="G34" s="114">
        <v>2215</v>
      </c>
      <c r="H34" s="114">
        <v>4823</v>
      </c>
      <c r="I34" s="115">
        <v>3749</v>
      </c>
      <c r="J34" s="114">
        <v>2079</v>
      </c>
      <c r="K34" s="114">
        <v>1670</v>
      </c>
      <c r="L34" s="423">
        <v>1117</v>
      </c>
      <c r="M34" s="424">
        <v>1077</v>
      </c>
    </row>
    <row r="35" spans="1:13" ht="11.1" customHeight="1" x14ac:dyDescent="0.2">
      <c r="A35" s="422" t="s">
        <v>387</v>
      </c>
      <c r="B35" s="115">
        <v>15827</v>
      </c>
      <c r="C35" s="114">
        <v>7822</v>
      </c>
      <c r="D35" s="114">
        <v>8005</v>
      </c>
      <c r="E35" s="114">
        <v>11399</v>
      </c>
      <c r="F35" s="114">
        <v>4428</v>
      </c>
      <c r="G35" s="114">
        <v>2152</v>
      </c>
      <c r="H35" s="114">
        <v>4921</v>
      </c>
      <c r="I35" s="115">
        <v>3803</v>
      </c>
      <c r="J35" s="114">
        <v>2121</v>
      </c>
      <c r="K35" s="114">
        <v>1682</v>
      </c>
      <c r="L35" s="423">
        <v>999</v>
      </c>
      <c r="M35" s="424">
        <v>925</v>
      </c>
    </row>
    <row r="36" spans="1:13" ht="11.1" customHeight="1" x14ac:dyDescent="0.2">
      <c r="A36" s="422" t="s">
        <v>388</v>
      </c>
      <c r="B36" s="115">
        <v>16190</v>
      </c>
      <c r="C36" s="114">
        <v>8012</v>
      </c>
      <c r="D36" s="114">
        <v>8178</v>
      </c>
      <c r="E36" s="114">
        <v>11756</v>
      </c>
      <c r="F36" s="114">
        <v>4434</v>
      </c>
      <c r="G36" s="114">
        <v>2412</v>
      </c>
      <c r="H36" s="114">
        <v>4991</v>
      </c>
      <c r="I36" s="115">
        <v>3751</v>
      </c>
      <c r="J36" s="114">
        <v>2075</v>
      </c>
      <c r="K36" s="114">
        <v>1676</v>
      </c>
      <c r="L36" s="423">
        <v>1757</v>
      </c>
      <c r="M36" s="424">
        <v>1520</v>
      </c>
    </row>
    <row r="37" spans="1:13" s="110" customFormat="1" ht="11.1" customHeight="1" x14ac:dyDescent="0.2">
      <c r="A37" s="422" t="s">
        <v>389</v>
      </c>
      <c r="B37" s="115">
        <v>15904</v>
      </c>
      <c r="C37" s="114">
        <v>7761</v>
      </c>
      <c r="D37" s="114">
        <v>8143</v>
      </c>
      <c r="E37" s="114">
        <v>11485</v>
      </c>
      <c r="F37" s="114">
        <v>4419</v>
      </c>
      <c r="G37" s="114">
        <v>2318</v>
      </c>
      <c r="H37" s="114">
        <v>4964</v>
      </c>
      <c r="I37" s="115">
        <v>3807</v>
      </c>
      <c r="J37" s="114">
        <v>2142</v>
      </c>
      <c r="K37" s="114">
        <v>1665</v>
      </c>
      <c r="L37" s="423">
        <v>877</v>
      </c>
      <c r="M37" s="424">
        <v>1051</v>
      </c>
    </row>
    <row r="38" spans="1:13" ht="15" customHeight="1" x14ac:dyDescent="0.2">
      <c r="A38" s="425" t="s">
        <v>396</v>
      </c>
      <c r="B38" s="115">
        <v>16001</v>
      </c>
      <c r="C38" s="114">
        <v>7812</v>
      </c>
      <c r="D38" s="114">
        <v>8189</v>
      </c>
      <c r="E38" s="114">
        <v>11543</v>
      </c>
      <c r="F38" s="114">
        <v>4458</v>
      </c>
      <c r="G38" s="114">
        <v>2274</v>
      </c>
      <c r="H38" s="114">
        <v>4994</v>
      </c>
      <c r="I38" s="115">
        <v>3781</v>
      </c>
      <c r="J38" s="114">
        <v>2113</v>
      </c>
      <c r="K38" s="114">
        <v>1668</v>
      </c>
      <c r="L38" s="423">
        <v>1214</v>
      </c>
      <c r="M38" s="424">
        <v>1073</v>
      </c>
    </row>
    <row r="39" spans="1:13" ht="11.1" customHeight="1" x14ac:dyDescent="0.2">
      <c r="A39" s="422" t="s">
        <v>387</v>
      </c>
      <c r="B39" s="115">
        <v>16045</v>
      </c>
      <c r="C39" s="114">
        <v>7848</v>
      </c>
      <c r="D39" s="114">
        <v>8197</v>
      </c>
      <c r="E39" s="114">
        <v>11566</v>
      </c>
      <c r="F39" s="114">
        <v>4479</v>
      </c>
      <c r="G39" s="114">
        <v>2188</v>
      </c>
      <c r="H39" s="114">
        <v>5102</v>
      </c>
      <c r="I39" s="115">
        <v>3827</v>
      </c>
      <c r="J39" s="114">
        <v>2095</v>
      </c>
      <c r="K39" s="114">
        <v>1732</v>
      </c>
      <c r="L39" s="423">
        <v>921</v>
      </c>
      <c r="M39" s="424">
        <v>892</v>
      </c>
    </row>
    <row r="40" spans="1:13" ht="11.1" customHeight="1" x14ac:dyDescent="0.2">
      <c r="A40" s="425" t="s">
        <v>388</v>
      </c>
      <c r="B40" s="115">
        <v>16309</v>
      </c>
      <c r="C40" s="114">
        <v>7975</v>
      </c>
      <c r="D40" s="114">
        <v>8334</v>
      </c>
      <c r="E40" s="114">
        <v>11790</v>
      </c>
      <c r="F40" s="114">
        <v>4519</v>
      </c>
      <c r="G40" s="114">
        <v>2453</v>
      </c>
      <c r="H40" s="114">
        <v>5118</v>
      </c>
      <c r="I40" s="115">
        <v>3849</v>
      </c>
      <c r="J40" s="114">
        <v>2071</v>
      </c>
      <c r="K40" s="114">
        <v>1778</v>
      </c>
      <c r="L40" s="423">
        <v>1725</v>
      </c>
      <c r="M40" s="424">
        <v>1383</v>
      </c>
    </row>
    <row r="41" spans="1:13" s="110" customFormat="1" ht="11.1" customHeight="1" x14ac:dyDescent="0.2">
      <c r="A41" s="422" t="s">
        <v>389</v>
      </c>
      <c r="B41" s="115">
        <v>16238</v>
      </c>
      <c r="C41" s="114">
        <v>7900</v>
      </c>
      <c r="D41" s="114">
        <v>8338</v>
      </c>
      <c r="E41" s="114">
        <v>11680</v>
      </c>
      <c r="F41" s="114">
        <v>4558</v>
      </c>
      <c r="G41" s="114">
        <v>2395</v>
      </c>
      <c r="H41" s="114">
        <v>5169</v>
      </c>
      <c r="I41" s="115">
        <v>3864</v>
      </c>
      <c r="J41" s="114">
        <v>2090</v>
      </c>
      <c r="K41" s="114">
        <v>1774</v>
      </c>
      <c r="L41" s="423">
        <v>912</v>
      </c>
      <c r="M41" s="424">
        <v>996</v>
      </c>
    </row>
    <row r="42" spans="1:13" ht="15" customHeight="1" x14ac:dyDescent="0.2">
      <c r="A42" s="422" t="s">
        <v>397</v>
      </c>
      <c r="B42" s="115">
        <v>16278</v>
      </c>
      <c r="C42" s="114">
        <v>7978</v>
      </c>
      <c r="D42" s="114">
        <v>8300</v>
      </c>
      <c r="E42" s="114">
        <v>11719</v>
      </c>
      <c r="F42" s="114">
        <v>4559</v>
      </c>
      <c r="G42" s="114">
        <v>2329</v>
      </c>
      <c r="H42" s="114">
        <v>5227</v>
      </c>
      <c r="I42" s="115">
        <v>3880</v>
      </c>
      <c r="J42" s="114">
        <v>2141</v>
      </c>
      <c r="K42" s="114">
        <v>1739</v>
      </c>
      <c r="L42" s="423">
        <v>1209</v>
      </c>
      <c r="M42" s="424">
        <v>1166</v>
      </c>
    </row>
    <row r="43" spans="1:13" ht="11.1" customHeight="1" x14ac:dyDescent="0.2">
      <c r="A43" s="422" t="s">
        <v>387</v>
      </c>
      <c r="B43" s="115">
        <v>16327</v>
      </c>
      <c r="C43" s="114">
        <v>8016</v>
      </c>
      <c r="D43" s="114">
        <v>8311</v>
      </c>
      <c r="E43" s="114">
        <v>11742</v>
      </c>
      <c r="F43" s="114">
        <v>4585</v>
      </c>
      <c r="G43" s="114">
        <v>2286</v>
      </c>
      <c r="H43" s="114">
        <v>5339</v>
      </c>
      <c r="I43" s="115">
        <v>3875</v>
      </c>
      <c r="J43" s="114">
        <v>2107</v>
      </c>
      <c r="K43" s="114">
        <v>1768</v>
      </c>
      <c r="L43" s="423">
        <v>997</v>
      </c>
      <c r="M43" s="424">
        <v>958</v>
      </c>
    </row>
    <row r="44" spans="1:13" ht="11.1" customHeight="1" x14ac:dyDescent="0.2">
      <c r="A44" s="422" t="s">
        <v>388</v>
      </c>
      <c r="B44" s="115">
        <v>16798</v>
      </c>
      <c r="C44" s="114">
        <v>8220</v>
      </c>
      <c r="D44" s="114">
        <v>8578</v>
      </c>
      <c r="E44" s="114">
        <v>12157</v>
      </c>
      <c r="F44" s="114">
        <v>4641</v>
      </c>
      <c r="G44" s="114">
        <v>2602</v>
      </c>
      <c r="H44" s="114">
        <v>5449</v>
      </c>
      <c r="I44" s="115">
        <v>3889</v>
      </c>
      <c r="J44" s="114">
        <v>2061</v>
      </c>
      <c r="K44" s="114">
        <v>1828</v>
      </c>
      <c r="L44" s="423">
        <v>1892</v>
      </c>
      <c r="M44" s="424">
        <v>1545</v>
      </c>
    </row>
    <row r="45" spans="1:13" s="110" customFormat="1" ht="11.1" customHeight="1" x14ac:dyDescent="0.2">
      <c r="A45" s="422" t="s">
        <v>389</v>
      </c>
      <c r="B45" s="115">
        <v>16877</v>
      </c>
      <c r="C45" s="114">
        <v>8273</v>
      </c>
      <c r="D45" s="114">
        <v>8604</v>
      </c>
      <c r="E45" s="114">
        <v>12146</v>
      </c>
      <c r="F45" s="114">
        <v>4731</v>
      </c>
      <c r="G45" s="114">
        <v>2604</v>
      </c>
      <c r="H45" s="114">
        <v>5509</v>
      </c>
      <c r="I45" s="115">
        <v>3928</v>
      </c>
      <c r="J45" s="114">
        <v>2079</v>
      </c>
      <c r="K45" s="114">
        <v>1849</v>
      </c>
      <c r="L45" s="423">
        <v>1074</v>
      </c>
      <c r="M45" s="424">
        <v>1006</v>
      </c>
    </row>
    <row r="46" spans="1:13" ht="15" customHeight="1" x14ac:dyDescent="0.2">
      <c r="A46" s="422" t="s">
        <v>398</v>
      </c>
      <c r="B46" s="115">
        <v>16879</v>
      </c>
      <c r="C46" s="114">
        <v>8277</v>
      </c>
      <c r="D46" s="114">
        <v>8602</v>
      </c>
      <c r="E46" s="114">
        <v>12154</v>
      </c>
      <c r="F46" s="114">
        <v>4725</v>
      </c>
      <c r="G46" s="114">
        <v>2495</v>
      </c>
      <c r="H46" s="114">
        <v>5578</v>
      </c>
      <c r="I46" s="115">
        <v>3877</v>
      </c>
      <c r="J46" s="114">
        <v>2038</v>
      </c>
      <c r="K46" s="114">
        <v>1839</v>
      </c>
      <c r="L46" s="423">
        <v>1394</v>
      </c>
      <c r="M46" s="424">
        <v>1386</v>
      </c>
    </row>
    <row r="47" spans="1:13" ht="11.1" customHeight="1" x14ac:dyDescent="0.2">
      <c r="A47" s="422" t="s">
        <v>387</v>
      </c>
      <c r="B47" s="115">
        <v>16939</v>
      </c>
      <c r="C47" s="114">
        <v>8360</v>
      </c>
      <c r="D47" s="114">
        <v>8579</v>
      </c>
      <c r="E47" s="114">
        <v>12197</v>
      </c>
      <c r="F47" s="114">
        <v>4742</v>
      </c>
      <c r="G47" s="114">
        <v>2423</v>
      </c>
      <c r="H47" s="114">
        <v>5657</v>
      </c>
      <c r="I47" s="115">
        <v>3959</v>
      </c>
      <c r="J47" s="114">
        <v>2042</v>
      </c>
      <c r="K47" s="114">
        <v>1917</v>
      </c>
      <c r="L47" s="423">
        <v>1083</v>
      </c>
      <c r="M47" s="424">
        <v>1054</v>
      </c>
    </row>
    <row r="48" spans="1:13" ht="11.1" customHeight="1" x14ac:dyDescent="0.2">
      <c r="A48" s="422" t="s">
        <v>388</v>
      </c>
      <c r="B48" s="115">
        <v>17288</v>
      </c>
      <c r="C48" s="114">
        <v>8582</v>
      </c>
      <c r="D48" s="114">
        <v>8706</v>
      </c>
      <c r="E48" s="114">
        <v>12541</v>
      </c>
      <c r="F48" s="114">
        <v>4747</v>
      </c>
      <c r="G48" s="114">
        <v>2667</v>
      </c>
      <c r="H48" s="114">
        <v>5695</v>
      </c>
      <c r="I48" s="115">
        <v>3876</v>
      </c>
      <c r="J48" s="114">
        <v>1957</v>
      </c>
      <c r="K48" s="114">
        <v>1919</v>
      </c>
      <c r="L48" s="423">
        <v>1852</v>
      </c>
      <c r="M48" s="424">
        <v>1528</v>
      </c>
    </row>
    <row r="49" spans="1:17" s="110" customFormat="1" ht="11.1" customHeight="1" x14ac:dyDescent="0.2">
      <c r="A49" s="422" t="s">
        <v>389</v>
      </c>
      <c r="B49" s="115">
        <v>17235</v>
      </c>
      <c r="C49" s="114">
        <v>8494</v>
      </c>
      <c r="D49" s="114">
        <v>8741</v>
      </c>
      <c r="E49" s="114">
        <v>12448</v>
      </c>
      <c r="F49" s="114">
        <v>4787</v>
      </c>
      <c r="G49" s="114">
        <v>2607</v>
      </c>
      <c r="H49" s="114">
        <v>5713</v>
      </c>
      <c r="I49" s="115">
        <v>3954</v>
      </c>
      <c r="J49" s="114">
        <v>1982</v>
      </c>
      <c r="K49" s="114">
        <v>1972</v>
      </c>
      <c r="L49" s="423">
        <v>1045</v>
      </c>
      <c r="M49" s="424">
        <v>1148</v>
      </c>
    </row>
    <row r="50" spans="1:17" ht="15" customHeight="1" x14ac:dyDescent="0.2">
      <c r="A50" s="422" t="s">
        <v>399</v>
      </c>
      <c r="B50" s="143">
        <v>16661</v>
      </c>
      <c r="C50" s="144">
        <v>8412</v>
      </c>
      <c r="D50" s="144">
        <v>8249</v>
      </c>
      <c r="E50" s="144">
        <v>11868</v>
      </c>
      <c r="F50" s="144">
        <v>4793</v>
      </c>
      <c r="G50" s="144">
        <v>1951</v>
      </c>
      <c r="H50" s="144">
        <v>5766</v>
      </c>
      <c r="I50" s="143">
        <v>3931</v>
      </c>
      <c r="J50" s="144">
        <v>1978</v>
      </c>
      <c r="K50" s="144">
        <v>1953</v>
      </c>
      <c r="L50" s="426">
        <v>1252</v>
      </c>
      <c r="M50" s="427">
        <v>1165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-1.2915457076841046</v>
      </c>
      <c r="C6" s="480">
        <f>'Tabelle 3.3'!J11</f>
        <v>1.3928295073510446</v>
      </c>
      <c r="D6" s="481">
        <f t="shared" ref="D6:E9" si="0">IF(OR(AND(B6&gt;=-50,B6&lt;=50),ISNUMBER(B6)=FALSE),B6,"")</f>
        <v>-1.2915457076841046</v>
      </c>
      <c r="E6" s="481">
        <f t="shared" si="0"/>
        <v>1.3928295073510446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-1.2915457076841046</v>
      </c>
      <c r="C14" s="480">
        <f>'Tabelle 3.3'!J11</f>
        <v>1.3928295073510446</v>
      </c>
      <c r="D14" s="481">
        <f>IF(OR(AND(B14&gt;=-50,B14&lt;=50),ISNUMBER(B14)=FALSE),B14,"")</f>
        <v>-1.2915457076841046</v>
      </c>
      <c r="E14" s="481">
        <f>IF(OR(AND(C14&gt;=-50,C14&lt;=50),ISNUMBER(C14)=FALSE),C14,"")</f>
        <v>1.3928295073510446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-3.8461538461538463</v>
      </c>
      <c r="C15" s="480">
        <f>'Tabelle 3.3'!J12</f>
        <v>33.333333333333336</v>
      </c>
      <c r="D15" s="481">
        <f t="shared" ref="D15:E45" si="3">IF(OR(AND(B15&gt;=-50,B15&lt;=50),ISNUMBER(B15)=FALSE),B15,"")</f>
        <v>-3.8461538461538463</v>
      </c>
      <c r="E15" s="481">
        <f t="shared" si="3"/>
        <v>33.333333333333336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2.0100502512562812</v>
      </c>
      <c r="C16" s="480">
        <f>'Tabelle 3.3'!J13</f>
        <v>5</v>
      </c>
      <c r="D16" s="481">
        <f t="shared" si="3"/>
        <v>2.0100502512562812</v>
      </c>
      <c r="E16" s="481">
        <f t="shared" si="3"/>
        <v>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1.4075495841330774</v>
      </c>
      <c r="C17" s="480">
        <f>'Tabelle 3.3'!J14</f>
        <v>-1.5228426395939085</v>
      </c>
      <c r="D17" s="481">
        <f t="shared" si="3"/>
        <v>1.4075495841330774</v>
      </c>
      <c r="E17" s="481">
        <f t="shared" si="3"/>
        <v>-1.5228426395939085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-3.3467202141900936</v>
      </c>
      <c r="C18" s="480">
        <f>'Tabelle 3.3'!J15</f>
        <v>13.541666666666666</v>
      </c>
      <c r="D18" s="481">
        <f t="shared" si="3"/>
        <v>-3.3467202141900936</v>
      </c>
      <c r="E18" s="481">
        <f t="shared" si="3"/>
        <v>13.541666666666666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1.5532940546331013</v>
      </c>
      <c r="C19" s="480">
        <f>'Tabelle 3.3'!J16</f>
        <v>-11.764705882352942</v>
      </c>
      <c r="D19" s="481">
        <f t="shared" si="3"/>
        <v>1.5532940546331013</v>
      </c>
      <c r="E19" s="481">
        <f t="shared" si="3"/>
        <v>-11.764705882352942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15.865384615384615</v>
      </c>
      <c r="C20" s="480">
        <f>'Tabelle 3.3'!J17</f>
        <v>25.581395348837209</v>
      </c>
      <c r="D20" s="481">
        <f t="shared" si="3"/>
        <v>15.865384615384615</v>
      </c>
      <c r="E20" s="481">
        <f t="shared" si="3"/>
        <v>25.581395348837209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20.534629404617252</v>
      </c>
      <c r="C21" s="480">
        <f>'Tabelle 3.3'!J18</f>
        <v>-6.0810810810810807</v>
      </c>
      <c r="D21" s="481">
        <f t="shared" si="3"/>
        <v>20.534629404617252</v>
      </c>
      <c r="E21" s="481">
        <f t="shared" si="3"/>
        <v>-6.0810810810810807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0.16191709844559585</v>
      </c>
      <c r="C22" s="480">
        <f>'Tabelle 3.3'!J19</f>
        <v>-7.7836411609498679</v>
      </c>
      <c r="D22" s="481">
        <f t="shared" si="3"/>
        <v>0.16191709844559585</v>
      </c>
      <c r="E22" s="481">
        <f t="shared" si="3"/>
        <v>-7.7836411609498679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v>
      </c>
      <c r="C23" s="480">
        <f>'Tabelle 3.3'!J20</f>
        <v>-9.4594594594594597</v>
      </c>
      <c r="D23" s="481">
        <f t="shared" si="3"/>
        <v>0</v>
      </c>
      <c r="E23" s="481">
        <f t="shared" si="3"/>
        <v>-9.4594594594594597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2.5641025641025643</v>
      </c>
      <c r="C24" s="480">
        <f>'Tabelle 3.3'!J21</f>
        <v>10.407239819004525</v>
      </c>
      <c r="D24" s="481">
        <f t="shared" si="3"/>
        <v>2.5641025641025643</v>
      </c>
      <c r="E24" s="481">
        <f t="shared" si="3"/>
        <v>10.407239819004525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10.679611650485437</v>
      </c>
      <c r="C25" s="480">
        <f>'Tabelle 3.3'!J22</f>
        <v>28.571428571428573</v>
      </c>
      <c r="D25" s="481">
        <f t="shared" si="3"/>
        <v>10.679611650485437</v>
      </c>
      <c r="E25" s="481">
        <f t="shared" si="3"/>
        <v>28.571428571428573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-2.7777777777777777</v>
      </c>
      <c r="C26" s="480">
        <f>'Tabelle 3.3'!J23</f>
        <v>2.4390243902439024</v>
      </c>
      <c r="D26" s="481">
        <f t="shared" si="3"/>
        <v>-2.7777777777777777</v>
      </c>
      <c r="E26" s="481">
        <f t="shared" si="3"/>
        <v>2.4390243902439024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-22.809394760614271</v>
      </c>
      <c r="C27" s="480">
        <f>'Tabelle 3.3'!J24</f>
        <v>7.458563535911602</v>
      </c>
      <c r="D27" s="481">
        <f t="shared" si="3"/>
        <v>-22.809394760614271</v>
      </c>
      <c r="E27" s="481">
        <f t="shared" si="3"/>
        <v>7.458563535911602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11.889596602972398</v>
      </c>
      <c r="C28" s="480">
        <f>'Tabelle 3.3'!J25</f>
        <v>6.4566929133858268</v>
      </c>
      <c r="D28" s="481">
        <f t="shared" si="3"/>
        <v>11.889596602972398</v>
      </c>
      <c r="E28" s="481">
        <f t="shared" si="3"/>
        <v>6.4566929133858268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-14.598540145985401</v>
      </c>
      <c r="C29" s="480">
        <f>'Tabelle 3.3'!J26</f>
        <v>66.666666666666671</v>
      </c>
      <c r="D29" s="481">
        <f t="shared" si="3"/>
        <v>-14.598540145985401</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2.08</v>
      </c>
      <c r="C30" s="480">
        <f>'Tabelle 3.3'!J27</f>
        <v>27.777777777777779</v>
      </c>
      <c r="D30" s="481">
        <f t="shared" si="3"/>
        <v>2.08</v>
      </c>
      <c r="E30" s="481">
        <f t="shared" si="3"/>
        <v>27.777777777777779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-2.5380710659898478</v>
      </c>
      <c r="C31" s="480">
        <f>'Tabelle 3.3'!J28</f>
        <v>-12.149532710280374</v>
      </c>
      <c r="D31" s="481">
        <f t="shared" si="3"/>
        <v>-2.5380710659898478</v>
      </c>
      <c r="E31" s="481">
        <f t="shared" si="3"/>
        <v>-12.149532710280374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-1.4354066985645932</v>
      </c>
      <c r="C32" s="480">
        <f>'Tabelle 3.3'!J29</f>
        <v>4.166666666666667</v>
      </c>
      <c r="D32" s="481">
        <f t="shared" si="3"/>
        <v>-1.4354066985645932</v>
      </c>
      <c r="E32" s="481">
        <f t="shared" si="3"/>
        <v>4.166666666666667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0.30376670716889431</v>
      </c>
      <c r="C33" s="480">
        <f>'Tabelle 3.3'!J30</f>
        <v>5.833333333333333</v>
      </c>
      <c r="D33" s="481">
        <f t="shared" si="3"/>
        <v>0.30376670716889431</v>
      </c>
      <c r="E33" s="481">
        <f t="shared" si="3"/>
        <v>5.833333333333333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0.8875739644970414</v>
      </c>
      <c r="C34" s="480">
        <f>'Tabelle 3.3'!J31</f>
        <v>-3.0226700251889169</v>
      </c>
      <c r="D34" s="481">
        <f t="shared" si="3"/>
        <v>0.8875739644970414</v>
      </c>
      <c r="E34" s="481">
        <f t="shared" si="3"/>
        <v>-3.0226700251889169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-3.8461538461538463</v>
      </c>
      <c r="C37" s="480">
        <f>'Tabelle 3.3'!J34</f>
        <v>33.333333333333336</v>
      </c>
      <c r="D37" s="481">
        <f t="shared" si="3"/>
        <v>-3.8461538461538463</v>
      </c>
      <c r="E37" s="481">
        <f t="shared" si="3"/>
        <v>33.333333333333336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4.184906321134652</v>
      </c>
      <c r="C38" s="480">
        <f>'Tabelle 3.3'!J35</f>
        <v>-2.4911032028469751</v>
      </c>
      <c r="D38" s="481">
        <f t="shared" si="3"/>
        <v>4.184906321134652</v>
      </c>
      <c r="E38" s="481">
        <f t="shared" si="3"/>
        <v>-2.4911032028469751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-4.0926225094238022</v>
      </c>
      <c r="C39" s="480">
        <f>'Tabelle 3.3'!J36</f>
        <v>1.9090909090909092</v>
      </c>
      <c r="D39" s="481">
        <f t="shared" si="3"/>
        <v>-4.0926225094238022</v>
      </c>
      <c r="E39" s="481">
        <f t="shared" si="3"/>
        <v>1.9090909090909092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-4.0926225094238022</v>
      </c>
      <c r="C45" s="480">
        <f>'Tabelle 3.3'!J36</f>
        <v>1.9090909090909092</v>
      </c>
      <c r="D45" s="481">
        <f t="shared" si="3"/>
        <v>-4.0926225094238022</v>
      </c>
      <c r="E45" s="481">
        <f t="shared" si="3"/>
        <v>1.9090909090909092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14795</v>
      </c>
      <c r="C51" s="487">
        <v>2232</v>
      </c>
      <c r="D51" s="487">
        <v>1478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14944</v>
      </c>
      <c r="C52" s="487">
        <v>2193</v>
      </c>
      <c r="D52" s="487">
        <v>1500</v>
      </c>
      <c r="E52" s="488">
        <f t="shared" ref="E52:G70" si="11">IF($A$51=37802,IF(COUNTBLANK(B$51:B$70)&gt;0,#N/A,B52/B$51*100),IF(COUNTBLANK(B$51:B$75)&gt;0,#N/A,B52/B$51*100))</f>
        <v>101.00709699222709</v>
      </c>
      <c r="F52" s="488">
        <f t="shared" si="11"/>
        <v>98.252688172043008</v>
      </c>
      <c r="G52" s="488">
        <f t="shared" si="11"/>
        <v>101.48849797023006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15267</v>
      </c>
      <c r="C53" s="487">
        <v>2175</v>
      </c>
      <c r="D53" s="487">
        <v>1527</v>
      </c>
      <c r="E53" s="488">
        <f t="shared" si="11"/>
        <v>103.19026698208856</v>
      </c>
      <c r="F53" s="488">
        <f t="shared" si="11"/>
        <v>97.446236559139791</v>
      </c>
      <c r="G53" s="488">
        <f t="shared" si="11"/>
        <v>103.31529093369419</v>
      </c>
      <c r="H53" s="489">
        <f>IF(ISERROR(L53)=TRUE,IF(MONTH(A53)=MONTH(MAX(A$51:A$75)),A53,""),"")</f>
        <v>41883</v>
      </c>
      <c r="I53" s="488">
        <f t="shared" si="12"/>
        <v>103.19026698208856</v>
      </c>
      <c r="J53" s="488">
        <f t="shared" si="10"/>
        <v>97.446236559139791</v>
      </c>
      <c r="K53" s="488">
        <f t="shared" si="10"/>
        <v>103.31529093369419</v>
      </c>
      <c r="L53" s="488" t="e">
        <f t="shared" si="13"/>
        <v>#N/A</v>
      </c>
    </row>
    <row r="54" spans="1:14" ht="15" customHeight="1" x14ac:dyDescent="0.2">
      <c r="A54" s="490" t="s">
        <v>462</v>
      </c>
      <c r="B54" s="487">
        <v>15137</v>
      </c>
      <c r="C54" s="487">
        <v>2227</v>
      </c>
      <c r="D54" s="487">
        <v>1529</v>
      </c>
      <c r="E54" s="488">
        <f t="shared" si="11"/>
        <v>102.31159175397093</v>
      </c>
      <c r="F54" s="488">
        <f t="shared" si="11"/>
        <v>99.775985663082437</v>
      </c>
      <c r="G54" s="488">
        <f t="shared" si="11"/>
        <v>103.45060893098783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15226</v>
      </c>
      <c r="C55" s="487">
        <v>2154</v>
      </c>
      <c r="D55" s="487">
        <v>1559</v>
      </c>
      <c r="E55" s="488">
        <f t="shared" si="11"/>
        <v>102.91314633322068</v>
      </c>
      <c r="F55" s="488">
        <f t="shared" si="11"/>
        <v>96.505376344086031</v>
      </c>
      <c r="G55" s="488">
        <f t="shared" si="11"/>
        <v>105.48037889039242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15262</v>
      </c>
      <c r="C56" s="487">
        <v>2135</v>
      </c>
      <c r="D56" s="487">
        <v>1567</v>
      </c>
      <c r="E56" s="488">
        <f t="shared" si="11"/>
        <v>103.15647178100708</v>
      </c>
      <c r="F56" s="488">
        <f t="shared" si="11"/>
        <v>95.654121863799276</v>
      </c>
      <c r="G56" s="488">
        <f t="shared" si="11"/>
        <v>106.02165087956699</v>
      </c>
      <c r="H56" s="489" t="str">
        <f t="shared" si="14"/>
        <v/>
      </c>
      <c r="I56" s="488" t="str">
        <f t="shared" si="12"/>
        <v/>
      </c>
      <c r="J56" s="488" t="str">
        <f t="shared" si="10"/>
        <v/>
      </c>
      <c r="K56" s="488" t="str">
        <f t="shared" si="10"/>
        <v/>
      </c>
      <c r="L56" s="488" t="e">
        <f t="shared" si="13"/>
        <v>#N/A</v>
      </c>
    </row>
    <row r="57" spans="1:14" ht="15" customHeight="1" x14ac:dyDescent="0.2">
      <c r="A57" s="490">
        <v>42248</v>
      </c>
      <c r="B57" s="487">
        <v>15565</v>
      </c>
      <c r="C57" s="487">
        <v>2085</v>
      </c>
      <c r="D57" s="487">
        <v>1632</v>
      </c>
      <c r="E57" s="488">
        <f t="shared" si="11"/>
        <v>105.20446096654274</v>
      </c>
      <c r="F57" s="488">
        <f t="shared" si="11"/>
        <v>93.413978494623649</v>
      </c>
      <c r="G57" s="488">
        <f t="shared" si="11"/>
        <v>110.4194857916103</v>
      </c>
      <c r="H57" s="489">
        <f t="shared" si="14"/>
        <v>42248</v>
      </c>
      <c r="I57" s="488">
        <f t="shared" si="12"/>
        <v>105.20446096654274</v>
      </c>
      <c r="J57" s="488">
        <f t="shared" si="10"/>
        <v>93.413978494623649</v>
      </c>
      <c r="K57" s="488">
        <f t="shared" si="10"/>
        <v>110.4194857916103</v>
      </c>
      <c r="L57" s="488" t="e">
        <f t="shared" si="13"/>
        <v>#N/A</v>
      </c>
    </row>
    <row r="58" spans="1:14" ht="15" customHeight="1" x14ac:dyDescent="0.2">
      <c r="A58" s="490" t="s">
        <v>465</v>
      </c>
      <c r="B58" s="487">
        <v>15545</v>
      </c>
      <c r="C58" s="487">
        <v>2112</v>
      </c>
      <c r="D58" s="487">
        <v>1675</v>
      </c>
      <c r="E58" s="488">
        <f t="shared" si="11"/>
        <v>105.06928016221697</v>
      </c>
      <c r="F58" s="488">
        <f t="shared" si="11"/>
        <v>94.623655913978496</v>
      </c>
      <c r="G58" s="488">
        <f t="shared" si="11"/>
        <v>113.32882273342355</v>
      </c>
      <c r="H58" s="489" t="str">
        <f t="shared" si="14"/>
        <v/>
      </c>
      <c r="I58" s="488" t="str">
        <f t="shared" si="12"/>
        <v/>
      </c>
      <c r="J58" s="488" t="str">
        <f t="shared" si="10"/>
        <v/>
      </c>
      <c r="K58" s="488" t="str">
        <f t="shared" si="10"/>
        <v/>
      </c>
      <c r="L58" s="488" t="e">
        <f t="shared" si="13"/>
        <v>#N/A</v>
      </c>
    </row>
    <row r="59" spans="1:14" ht="15" customHeight="1" x14ac:dyDescent="0.2">
      <c r="A59" s="490" t="s">
        <v>466</v>
      </c>
      <c r="B59" s="487">
        <v>15740</v>
      </c>
      <c r="C59" s="487">
        <v>2079</v>
      </c>
      <c r="D59" s="487">
        <v>1670</v>
      </c>
      <c r="E59" s="488">
        <f t="shared" si="11"/>
        <v>106.38729300439338</v>
      </c>
      <c r="F59" s="488">
        <f t="shared" si="11"/>
        <v>93.145161290322577</v>
      </c>
      <c r="G59" s="488">
        <f t="shared" si="11"/>
        <v>112.99052774018945</v>
      </c>
      <c r="H59" s="489" t="str">
        <f t="shared" si="14"/>
        <v/>
      </c>
      <c r="I59" s="488" t="str">
        <f t="shared" si="12"/>
        <v/>
      </c>
      <c r="J59" s="488" t="str">
        <f t="shared" si="10"/>
        <v/>
      </c>
      <c r="K59" s="488" t="str">
        <f t="shared" si="10"/>
        <v/>
      </c>
      <c r="L59" s="488" t="e">
        <f t="shared" si="13"/>
        <v>#N/A</v>
      </c>
    </row>
    <row r="60" spans="1:14" ht="15" customHeight="1" x14ac:dyDescent="0.2">
      <c r="A60" s="490" t="s">
        <v>467</v>
      </c>
      <c r="B60" s="487">
        <v>15827</v>
      </c>
      <c r="C60" s="487">
        <v>2121</v>
      </c>
      <c r="D60" s="487">
        <v>1682</v>
      </c>
      <c r="E60" s="488">
        <f t="shared" si="11"/>
        <v>106.97532950321053</v>
      </c>
      <c r="F60" s="488">
        <f t="shared" si="11"/>
        <v>95.026881720430111</v>
      </c>
      <c r="G60" s="488">
        <f t="shared" si="11"/>
        <v>113.80243572395128</v>
      </c>
      <c r="H60" s="489" t="str">
        <f t="shared" si="14"/>
        <v/>
      </c>
      <c r="I60" s="488" t="str">
        <f t="shared" si="12"/>
        <v/>
      </c>
      <c r="J60" s="488" t="str">
        <f t="shared" si="10"/>
        <v/>
      </c>
      <c r="K60" s="488" t="str">
        <f t="shared" si="10"/>
        <v/>
      </c>
      <c r="L60" s="488" t="e">
        <f t="shared" si="13"/>
        <v>#N/A</v>
      </c>
    </row>
    <row r="61" spans="1:14" ht="15" customHeight="1" x14ac:dyDescent="0.2">
      <c r="A61" s="490">
        <v>42614</v>
      </c>
      <c r="B61" s="487">
        <v>16190</v>
      </c>
      <c r="C61" s="487">
        <v>2075</v>
      </c>
      <c r="D61" s="487">
        <v>1676</v>
      </c>
      <c r="E61" s="488">
        <f t="shared" si="11"/>
        <v>109.42886110172356</v>
      </c>
      <c r="F61" s="488">
        <f t="shared" si="11"/>
        <v>92.965949820788524</v>
      </c>
      <c r="G61" s="488">
        <f t="shared" si="11"/>
        <v>113.39648173207037</v>
      </c>
      <c r="H61" s="489">
        <f t="shared" si="14"/>
        <v>42614</v>
      </c>
      <c r="I61" s="488">
        <f t="shared" si="12"/>
        <v>109.42886110172356</v>
      </c>
      <c r="J61" s="488">
        <f t="shared" si="10"/>
        <v>92.965949820788524</v>
      </c>
      <c r="K61" s="488">
        <f t="shared" si="10"/>
        <v>113.39648173207037</v>
      </c>
      <c r="L61" s="488" t="e">
        <f t="shared" si="13"/>
        <v>#N/A</v>
      </c>
    </row>
    <row r="62" spans="1:14" ht="15" customHeight="1" x14ac:dyDescent="0.2">
      <c r="A62" s="490" t="s">
        <v>468</v>
      </c>
      <c r="B62" s="487">
        <v>15904</v>
      </c>
      <c r="C62" s="487">
        <v>2142</v>
      </c>
      <c r="D62" s="487">
        <v>1665</v>
      </c>
      <c r="E62" s="488">
        <f t="shared" si="11"/>
        <v>107.49577559986483</v>
      </c>
      <c r="F62" s="488">
        <f t="shared" si="11"/>
        <v>95.967741935483872</v>
      </c>
      <c r="G62" s="488">
        <f t="shared" si="11"/>
        <v>112.65223274695535</v>
      </c>
      <c r="H62" s="489" t="str">
        <f t="shared" si="14"/>
        <v/>
      </c>
      <c r="I62" s="488" t="str">
        <f t="shared" si="12"/>
        <v/>
      </c>
      <c r="J62" s="488" t="str">
        <f t="shared" si="10"/>
        <v/>
      </c>
      <c r="K62" s="488" t="str">
        <f t="shared" si="10"/>
        <v/>
      </c>
      <c r="L62" s="488" t="e">
        <f t="shared" si="13"/>
        <v>#N/A</v>
      </c>
    </row>
    <row r="63" spans="1:14" ht="15" customHeight="1" x14ac:dyDescent="0.2">
      <c r="A63" s="490" t="s">
        <v>469</v>
      </c>
      <c r="B63" s="487">
        <v>16001</v>
      </c>
      <c r="C63" s="487">
        <v>2113</v>
      </c>
      <c r="D63" s="487">
        <v>1668</v>
      </c>
      <c r="E63" s="488">
        <f t="shared" si="11"/>
        <v>108.15140250084487</v>
      </c>
      <c r="F63" s="488">
        <f t="shared" si="11"/>
        <v>94.668458781362006</v>
      </c>
      <c r="G63" s="488">
        <f t="shared" si="11"/>
        <v>112.85520974289579</v>
      </c>
      <c r="H63" s="489" t="str">
        <f t="shared" si="14"/>
        <v/>
      </c>
      <c r="I63" s="488" t="str">
        <f t="shared" si="12"/>
        <v/>
      </c>
      <c r="J63" s="488" t="str">
        <f t="shared" si="10"/>
        <v/>
      </c>
      <c r="K63" s="488" t="str">
        <f t="shared" si="10"/>
        <v/>
      </c>
      <c r="L63" s="488" t="e">
        <f t="shared" si="13"/>
        <v>#N/A</v>
      </c>
    </row>
    <row r="64" spans="1:14" ht="15" customHeight="1" x14ac:dyDescent="0.2">
      <c r="A64" s="490" t="s">
        <v>470</v>
      </c>
      <c r="B64" s="487">
        <v>16045</v>
      </c>
      <c r="C64" s="487">
        <v>2095</v>
      </c>
      <c r="D64" s="487">
        <v>1732</v>
      </c>
      <c r="E64" s="488">
        <f t="shared" si="11"/>
        <v>108.44880027036162</v>
      </c>
      <c r="F64" s="488">
        <f t="shared" si="11"/>
        <v>93.862007168458788</v>
      </c>
      <c r="G64" s="488">
        <f t="shared" si="11"/>
        <v>117.18538565629228</v>
      </c>
      <c r="H64" s="489" t="str">
        <f t="shared" si="14"/>
        <v/>
      </c>
      <c r="I64" s="488" t="str">
        <f t="shared" si="12"/>
        <v/>
      </c>
      <c r="J64" s="488" t="str">
        <f t="shared" si="10"/>
        <v/>
      </c>
      <c r="K64" s="488" t="str">
        <f t="shared" si="10"/>
        <v/>
      </c>
      <c r="L64" s="488" t="e">
        <f t="shared" si="13"/>
        <v>#N/A</v>
      </c>
    </row>
    <row r="65" spans="1:12" ht="15" customHeight="1" x14ac:dyDescent="0.2">
      <c r="A65" s="490">
        <v>42979</v>
      </c>
      <c r="B65" s="487">
        <v>16309</v>
      </c>
      <c r="C65" s="487">
        <v>2071</v>
      </c>
      <c r="D65" s="487">
        <v>1778</v>
      </c>
      <c r="E65" s="488">
        <f t="shared" si="11"/>
        <v>110.23318688746198</v>
      </c>
      <c r="F65" s="488">
        <f t="shared" si="11"/>
        <v>92.786738351254485</v>
      </c>
      <c r="G65" s="488">
        <f t="shared" si="11"/>
        <v>120.29769959404601</v>
      </c>
      <c r="H65" s="489">
        <f t="shared" si="14"/>
        <v>42979</v>
      </c>
      <c r="I65" s="488">
        <f t="shared" si="12"/>
        <v>110.23318688746198</v>
      </c>
      <c r="J65" s="488">
        <f t="shared" si="10"/>
        <v>92.786738351254485</v>
      </c>
      <c r="K65" s="488">
        <f t="shared" si="10"/>
        <v>120.29769959404601</v>
      </c>
      <c r="L65" s="488" t="e">
        <f t="shared" si="13"/>
        <v>#N/A</v>
      </c>
    </row>
    <row r="66" spans="1:12" ht="15" customHeight="1" x14ac:dyDescent="0.2">
      <c r="A66" s="490" t="s">
        <v>471</v>
      </c>
      <c r="B66" s="487">
        <v>16238</v>
      </c>
      <c r="C66" s="487">
        <v>2090</v>
      </c>
      <c r="D66" s="487">
        <v>1774</v>
      </c>
      <c r="E66" s="488">
        <f t="shared" si="11"/>
        <v>109.75329503210544</v>
      </c>
      <c r="F66" s="488">
        <f t="shared" si="11"/>
        <v>93.637992831541212</v>
      </c>
      <c r="G66" s="488">
        <f t="shared" si="11"/>
        <v>120.02706359945874</v>
      </c>
      <c r="H66" s="489" t="str">
        <f t="shared" si="14"/>
        <v/>
      </c>
      <c r="I66" s="488" t="str">
        <f t="shared" si="12"/>
        <v/>
      </c>
      <c r="J66" s="488" t="str">
        <f t="shared" si="10"/>
        <v/>
      </c>
      <c r="K66" s="488" t="str">
        <f t="shared" si="10"/>
        <v/>
      </c>
      <c r="L66" s="488" t="e">
        <f t="shared" si="13"/>
        <v>#N/A</v>
      </c>
    </row>
    <row r="67" spans="1:12" ht="15" customHeight="1" x14ac:dyDescent="0.2">
      <c r="A67" s="490" t="s">
        <v>472</v>
      </c>
      <c r="B67" s="487">
        <v>16278</v>
      </c>
      <c r="C67" s="487">
        <v>2141</v>
      </c>
      <c r="D67" s="487">
        <v>1739</v>
      </c>
      <c r="E67" s="488">
        <f t="shared" si="11"/>
        <v>110.02365664075701</v>
      </c>
      <c r="F67" s="488">
        <f t="shared" si="11"/>
        <v>95.922939068100348</v>
      </c>
      <c r="G67" s="488">
        <f t="shared" si="11"/>
        <v>117.65899864682004</v>
      </c>
      <c r="H67" s="489" t="str">
        <f t="shared" si="14"/>
        <v/>
      </c>
      <c r="I67" s="488" t="str">
        <f t="shared" si="12"/>
        <v/>
      </c>
      <c r="J67" s="488" t="str">
        <f t="shared" si="12"/>
        <v/>
      </c>
      <c r="K67" s="488" t="str">
        <f t="shared" si="12"/>
        <v/>
      </c>
      <c r="L67" s="488" t="e">
        <f t="shared" si="13"/>
        <v>#N/A</v>
      </c>
    </row>
    <row r="68" spans="1:12" ht="15" customHeight="1" x14ac:dyDescent="0.2">
      <c r="A68" s="490" t="s">
        <v>473</v>
      </c>
      <c r="B68" s="487">
        <v>16327</v>
      </c>
      <c r="C68" s="487">
        <v>2107</v>
      </c>
      <c r="D68" s="487">
        <v>1768</v>
      </c>
      <c r="E68" s="488">
        <f t="shared" si="11"/>
        <v>110.35484961135518</v>
      </c>
      <c r="F68" s="488">
        <f t="shared" si="11"/>
        <v>94.399641577060933</v>
      </c>
      <c r="G68" s="488">
        <f t="shared" si="11"/>
        <v>119.62110960757781</v>
      </c>
      <c r="H68" s="489" t="str">
        <f t="shared" si="14"/>
        <v/>
      </c>
      <c r="I68" s="488" t="str">
        <f t="shared" si="12"/>
        <v/>
      </c>
      <c r="J68" s="488" t="str">
        <f t="shared" si="12"/>
        <v/>
      </c>
      <c r="K68" s="488" t="str">
        <f t="shared" si="12"/>
        <v/>
      </c>
      <c r="L68" s="488" t="e">
        <f t="shared" si="13"/>
        <v>#N/A</v>
      </c>
    </row>
    <row r="69" spans="1:12" ht="15" customHeight="1" x14ac:dyDescent="0.2">
      <c r="A69" s="490">
        <v>43344</v>
      </c>
      <c r="B69" s="487">
        <v>16798</v>
      </c>
      <c r="C69" s="487">
        <v>2061</v>
      </c>
      <c r="D69" s="487">
        <v>1828</v>
      </c>
      <c r="E69" s="488">
        <f t="shared" si="11"/>
        <v>113.53835755322743</v>
      </c>
      <c r="F69" s="488">
        <f t="shared" si="11"/>
        <v>92.338709677419345</v>
      </c>
      <c r="G69" s="488">
        <f t="shared" si="11"/>
        <v>123.680649526387</v>
      </c>
      <c r="H69" s="489">
        <f t="shared" si="14"/>
        <v>43344</v>
      </c>
      <c r="I69" s="488">
        <f t="shared" si="12"/>
        <v>113.53835755322743</v>
      </c>
      <c r="J69" s="488">
        <f t="shared" si="12"/>
        <v>92.338709677419345</v>
      </c>
      <c r="K69" s="488">
        <f t="shared" si="12"/>
        <v>123.680649526387</v>
      </c>
      <c r="L69" s="488" t="e">
        <f t="shared" si="13"/>
        <v>#N/A</v>
      </c>
    </row>
    <row r="70" spans="1:12" ht="15" customHeight="1" x14ac:dyDescent="0.2">
      <c r="A70" s="490" t="s">
        <v>474</v>
      </c>
      <c r="B70" s="487">
        <v>16877</v>
      </c>
      <c r="C70" s="487">
        <v>2079</v>
      </c>
      <c r="D70" s="487">
        <v>1849</v>
      </c>
      <c r="E70" s="488">
        <f t="shared" si="11"/>
        <v>114.0723217303143</v>
      </c>
      <c r="F70" s="488">
        <f t="shared" si="11"/>
        <v>93.145161290322577</v>
      </c>
      <c r="G70" s="488">
        <f t="shared" si="11"/>
        <v>125.10148849797022</v>
      </c>
      <c r="H70" s="489" t="str">
        <f t="shared" si="14"/>
        <v/>
      </c>
      <c r="I70" s="488" t="str">
        <f t="shared" si="12"/>
        <v/>
      </c>
      <c r="J70" s="488" t="str">
        <f t="shared" si="12"/>
        <v/>
      </c>
      <c r="K70" s="488" t="str">
        <f t="shared" si="12"/>
        <v/>
      </c>
      <c r="L70" s="488" t="e">
        <f t="shared" si="13"/>
        <v>#N/A</v>
      </c>
    </row>
    <row r="71" spans="1:12" ht="15" customHeight="1" x14ac:dyDescent="0.2">
      <c r="A71" s="490" t="s">
        <v>475</v>
      </c>
      <c r="B71" s="487">
        <v>16879</v>
      </c>
      <c r="C71" s="487">
        <v>2038</v>
      </c>
      <c r="D71" s="487">
        <v>1839</v>
      </c>
      <c r="E71" s="491">
        <f t="shared" ref="E71:G75" si="15">IF($A$51=37802,IF(COUNTBLANK(B$51:B$70)&gt;0,#N/A,IF(ISBLANK(B71)=FALSE,B71/B$51*100,#N/A)),IF(COUNTBLANK(B$51:B$75)&gt;0,#N/A,B71/B$51*100))</f>
        <v>114.08583981074688</v>
      </c>
      <c r="F71" s="491">
        <f t="shared" si="15"/>
        <v>91.308243727598565</v>
      </c>
      <c r="G71" s="491">
        <f t="shared" si="15"/>
        <v>124.42489851150202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16939</v>
      </c>
      <c r="C72" s="487">
        <v>2042</v>
      </c>
      <c r="D72" s="487">
        <v>1917</v>
      </c>
      <c r="E72" s="491">
        <f t="shared" si="15"/>
        <v>114.49138222372423</v>
      </c>
      <c r="F72" s="491">
        <f t="shared" si="15"/>
        <v>91.487455197132618</v>
      </c>
      <c r="G72" s="491">
        <f t="shared" si="15"/>
        <v>129.70230040595399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17288</v>
      </c>
      <c r="C73" s="487">
        <v>1957</v>
      </c>
      <c r="D73" s="487">
        <v>1919</v>
      </c>
      <c r="E73" s="491">
        <f t="shared" si="15"/>
        <v>116.85028725920918</v>
      </c>
      <c r="F73" s="491">
        <f t="shared" si="15"/>
        <v>87.679211469534053</v>
      </c>
      <c r="G73" s="491">
        <f t="shared" si="15"/>
        <v>129.83761840324763</v>
      </c>
      <c r="H73" s="492">
        <f>IF(A$51=37802,IF(ISERROR(L73)=TRUE,IF(ISBLANK(A73)=FALSE,IF(MONTH(A73)=MONTH(MAX(A$51:A$75)),A73,""),""),""),IF(ISERROR(L73)=TRUE,IF(MONTH(A73)=MONTH(MAX(A$51:A$75)),A73,""),""))</f>
        <v>43709</v>
      </c>
      <c r="I73" s="488">
        <f t="shared" si="12"/>
        <v>116.85028725920918</v>
      </c>
      <c r="J73" s="488">
        <f t="shared" si="12"/>
        <v>87.679211469534053</v>
      </c>
      <c r="K73" s="488">
        <f t="shared" si="12"/>
        <v>129.83761840324763</v>
      </c>
      <c r="L73" s="488" t="e">
        <f t="shared" si="13"/>
        <v>#N/A</v>
      </c>
    </row>
    <row r="74" spans="1:12" ht="15" customHeight="1" x14ac:dyDescent="0.2">
      <c r="A74" s="490" t="s">
        <v>477</v>
      </c>
      <c r="B74" s="487">
        <v>17235</v>
      </c>
      <c r="C74" s="487">
        <v>1982</v>
      </c>
      <c r="D74" s="487">
        <v>1972</v>
      </c>
      <c r="E74" s="491">
        <f t="shared" si="15"/>
        <v>116.49205812774585</v>
      </c>
      <c r="F74" s="491">
        <f t="shared" si="15"/>
        <v>88.799283154121866</v>
      </c>
      <c r="G74" s="491">
        <f t="shared" si="15"/>
        <v>133.42354533152908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16661</v>
      </c>
      <c r="C75" s="493">
        <v>1978</v>
      </c>
      <c r="D75" s="493">
        <v>1953</v>
      </c>
      <c r="E75" s="491">
        <f t="shared" si="15"/>
        <v>112.61236904359582</v>
      </c>
      <c r="F75" s="491">
        <f t="shared" si="15"/>
        <v>88.620071684587813</v>
      </c>
      <c r="G75" s="491">
        <f t="shared" si="15"/>
        <v>132.13802435723952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116.85028725920918</v>
      </c>
      <c r="J77" s="488">
        <f>IF(J75&lt;&gt;"",J75,IF(J74&lt;&gt;"",J74,IF(J73&lt;&gt;"",J73,IF(J72&lt;&gt;"",J72,IF(J71&lt;&gt;"",J71,IF(J70&lt;&gt;"",J70,""))))))</f>
        <v>87.679211469534053</v>
      </c>
      <c r="K77" s="488">
        <f>IF(K75&lt;&gt;"",K75,IF(K74&lt;&gt;"",K74,IF(K73&lt;&gt;"",K73,IF(K72&lt;&gt;"",K72,IF(K71&lt;&gt;"",K71,IF(K70&lt;&gt;"",K70,""))))))</f>
        <v>129.83761840324763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+16,9%</v>
      </c>
      <c r="J79" s="488" t="str">
        <f>"GeB - ausschließlich: "&amp;IF(J77&gt;100,"+","")&amp;TEXT(J77-100,"0,0")&amp;"%"</f>
        <v>GeB - ausschließlich: -12,3%</v>
      </c>
      <c r="K79" s="488" t="str">
        <f>"GeB - im Nebenjob: "&amp;IF(K77&gt;100,"+","")&amp;TEXT(K77-100,"0,0")&amp;"%"</f>
        <v>GeB - im Nebenjob: +29,8%</v>
      </c>
    </row>
    <row r="81" spans="9:9" ht="15" customHeight="1" x14ac:dyDescent="0.2">
      <c r="I81" s="488" t="str">
        <f>IF(ISERROR(HLOOKUP(1,I$78:K$79,2,FALSE)),"",HLOOKUP(1,I$78:K$79,2,FALSE))</f>
        <v>GeB - im Nebenjob: +29,8%</v>
      </c>
    </row>
    <row r="82" spans="9:9" ht="15" customHeight="1" x14ac:dyDescent="0.2">
      <c r="I82" s="488" t="str">
        <f>IF(ISERROR(HLOOKUP(2,I$78:K$79,2,FALSE)),"",HLOOKUP(2,I$78:K$79,2,FALSE))</f>
        <v>SvB: +16,9%</v>
      </c>
    </row>
    <row r="83" spans="9:9" ht="15" customHeight="1" x14ac:dyDescent="0.2">
      <c r="I83" s="488" t="str">
        <f>IF(ISERROR(HLOOKUP(3,I$78:K$79,2,FALSE)),"",HLOOKUP(3,I$78:K$79,2,FALSE))</f>
        <v>GeB - ausschließlich: -12,3%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16661</v>
      </c>
      <c r="E12" s="114">
        <v>17235</v>
      </c>
      <c r="F12" s="114">
        <v>17288</v>
      </c>
      <c r="G12" s="114">
        <v>16939</v>
      </c>
      <c r="H12" s="114">
        <v>16879</v>
      </c>
      <c r="I12" s="115">
        <v>-218</v>
      </c>
      <c r="J12" s="116">
        <v>-1.2915457076841046</v>
      </c>
      <c r="N12" s="117"/>
    </row>
    <row r="13" spans="1:15" s="110" customFormat="1" ht="13.5" customHeight="1" x14ac:dyDescent="0.2">
      <c r="A13" s="118" t="s">
        <v>105</v>
      </c>
      <c r="B13" s="119" t="s">
        <v>106</v>
      </c>
      <c r="C13" s="113">
        <v>50.489166316547625</v>
      </c>
      <c r="D13" s="114">
        <v>8412</v>
      </c>
      <c r="E13" s="114">
        <v>8494</v>
      </c>
      <c r="F13" s="114">
        <v>8582</v>
      </c>
      <c r="G13" s="114">
        <v>8360</v>
      </c>
      <c r="H13" s="114">
        <v>8277</v>
      </c>
      <c r="I13" s="115">
        <v>135</v>
      </c>
      <c r="J13" s="116">
        <v>1.6310257339615803</v>
      </c>
    </row>
    <row r="14" spans="1:15" s="110" customFormat="1" ht="13.5" customHeight="1" x14ac:dyDescent="0.2">
      <c r="A14" s="120"/>
      <c r="B14" s="119" t="s">
        <v>107</v>
      </c>
      <c r="C14" s="113">
        <v>49.510833683452375</v>
      </c>
      <c r="D14" s="114">
        <v>8249</v>
      </c>
      <c r="E14" s="114">
        <v>8741</v>
      </c>
      <c r="F14" s="114">
        <v>8706</v>
      </c>
      <c r="G14" s="114">
        <v>8579</v>
      </c>
      <c r="H14" s="114">
        <v>8602</v>
      </c>
      <c r="I14" s="115">
        <v>-353</v>
      </c>
      <c r="J14" s="116">
        <v>-4.1036968146942572</v>
      </c>
    </row>
    <row r="15" spans="1:15" s="110" customFormat="1" ht="13.5" customHeight="1" x14ac:dyDescent="0.2">
      <c r="A15" s="118" t="s">
        <v>105</v>
      </c>
      <c r="B15" s="121" t="s">
        <v>108</v>
      </c>
      <c r="C15" s="113">
        <v>11.70998139367385</v>
      </c>
      <c r="D15" s="114">
        <v>1951</v>
      </c>
      <c r="E15" s="114">
        <v>2607</v>
      </c>
      <c r="F15" s="114">
        <v>2667</v>
      </c>
      <c r="G15" s="114">
        <v>2423</v>
      </c>
      <c r="H15" s="114">
        <v>2495</v>
      </c>
      <c r="I15" s="115">
        <v>-544</v>
      </c>
      <c r="J15" s="116">
        <v>-21.803607214428858</v>
      </c>
    </row>
    <row r="16" spans="1:15" s="110" customFormat="1" ht="13.5" customHeight="1" x14ac:dyDescent="0.2">
      <c r="A16" s="118"/>
      <c r="B16" s="121" t="s">
        <v>109</v>
      </c>
      <c r="C16" s="113">
        <v>66.892743532801148</v>
      </c>
      <c r="D16" s="114">
        <v>11145</v>
      </c>
      <c r="E16" s="114">
        <v>11119</v>
      </c>
      <c r="F16" s="114">
        <v>11150</v>
      </c>
      <c r="G16" s="114">
        <v>11096</v>
      </c>
      <c r="H16" s="114">
        <v>11056</v>
      </c>
      <c r="I16" s="115">
        <v>89</v>
      </c>
      <c r="J16" s="116">
        <v>0.80499276410998555</v>
      </c>
    </row>
    <row r="17" spans="1:10" s="110" customFormat="1" ht="13.5" customHeight="1" x14ac:dyDescent="0.2">
      <c r="A17" s="118"/>
      <c r="B17" s="121" t="s">
        <v>110</v>
      </c>
      <c r="C17" s="113">
        <v>20.484964888061942</v>
      </c>
      <c r="D17" s="114">
        <v>3413</v>
      </c>
      <c r="E17" s="114">
        <v>3359</v>
      </c>
      <c r="F17" s="114">
        <v>3329</v>
      </c>
      <c r="G17" s="114">
        <v>3286</v>
      </c>
      <c r="H17" s="114">
        <v>3202</v>
      </c>
      <c r="I17" s="115">
        <v>211</v>
      </c>
      <c r="J17" s="116">
        <v>6.5896314803247966</v>
      </c>
    </row>
    <row r="18" spans="1:10" s="110" customFormat="1" ht="13.5" customHeight="1" x14ac:dyDescent="0.2">
      <c r="A18" s="120"/>
      <c r="B18" s="121" t="s">
        <v>111</v>
      </c>
      <c r="C18" s="113">
        <v>0.91231018546305742</v>
      </c>
      <c r="D18" s="114">
        <v>152</v>
      </c>
      <c r="E18" s="114">
        <v>150</v>
      </c>
      <c r="F18" s="114">
        <v>142</v>
      </c>
      <c r="G18" s="114">
        <v>134</v>
      </c>
      <c r="H18" s="114">
        <v>126</v>
      </c>
      <c r="I18" s="115">
        <v>26</v>
      </c>
      <c r="J18" s="116">
        <v>20.634920634920636</v>
      </c>
    </row>
    <row r="19" spans="1:10" s="110" customFormat="1" ht="13.5" customHeight="1" x14ac:dyDescent="0.2">
      <c r="A19" s="120"/>
      <c r="B19" s="121" t="s">
        <v>112</v>
      </c>
      <c r="C19" s="113">
        <v>0.3181081567733029</v>
      </c>
      <c r="D19" s="114">
        <v>53</v>
      </c>
      <c r="E19" s="114">
        <v>45</v>
      </c>
      <c r="F19" s="114">
        <v>41</v>
      </c>
      <c r="G19" s="114">
        <v>34</v>
      </c>
      <c r="H19" s="114">
        <v>25</v>
      </c>
      <c r="I19" s="115">
        <v>28</v>
      </c>
      <c r="J19" s="116">
        <v>112</v>
      </c>
    </row>
    <row r="20" spans="1:10" s="110" customFormat="1" ht="13.5" customHeight="1" x14ac:dyDescent="0.2">
      <c r="A20" s="118" t="s">
        <v>113</v>
      </c>
      <c r="B20" s="122" t="s">
        <v>114</v>
      </c>
      <c r="C20" s="113">
        <v>71.232218954444505</v>
      </c>
      <c r="D20" s="114">
        <v>11868</v>
      </c>
      <c r="E20" s="114">
        <v>12448</v>
      </c>
      <c r="F20" s="114">
        <v>12541</v>
      </c>
      <c r="G20" s="114">
        <v>12197</v>
      </c>
      <c r="H20" s="114">
        <v>12154</v>
      </c>
      <c r="I20" s="115">
        <v>-286</v>
      </c>
      <c r="J20" s="116">
        <v>-2.3531347704459438</v>
      </c>
    </row>
    <row r="21" spans="1:10" s="110" customFormat="1" ht="13.5" customHeight="1" x14ac:dyDescent="0.2">
      <c r="A21" s="120"/>
      <c r="B21" s="122" t="s">
        <v>115</v>
      </c>
      <c r="C21" s="113">
        <v>28.767781045555488</v>
      </c>
      <c r="D21" s="114">
        <v>4793</v>
      </c>
      <c r="E21" s="114">
        <v>4787</v>
      </c>
      <c r="F21" s="114">
        <v>4747</v>
      </c>
      <c r="G21" s="114">
        <v>4742</v>
      </c>
      <c r="H21" s="114">
        <v>4725</v>
      </c>
      <c r="I21" s="115">
        <v>68</v>
      </c>
      <c r="J21" s="116">
        <v>1.4391534391534391</v>
      </c>
    </row>
    <row r="22" spans="1:10" s="110" customFormat="1" ht="13.5" customHeight="1" x14ac:dyDescent="0.2">
      <c r="A22" s="118" t="s">
        <v>113</v>
      </c>
      <c r="B22" s="122" t="s">
        <v>116</v>
      </c>
      <c r="C22" s="113">
        <v>83.968549306764302</v>
      </c>
      <c r="D22" s="114">
        <v>13990</v>
      </c>
      <c r="E22" s="114">
        <v>14592</v>
      </c>
      <c r="F22" s="114">
        <v>14625</v>
      </c>
      <c r="G22" s="114">
        <v>14381</v>
      </c>
      <c r="H22" s="114">
        <v>14399</v>
      </c>
      <c r="I22" s="115">
        <v>-409</v>
      </c>
      <c r="J22" s="116">
        <v>-2.8404750329884019</v>
      </c>
    </row>
    <row r="23" spans="1:10" s="110" customFormat="1" ht="13.5" customHeight="1" x14ac:dyDescent="0.2">
      <c r="A23" s="123"/>
      <c r="B23" s="124" t="s">
        <v>117</v>
      </c>
      <c r="C23" s="125">
        <v>15.995438449072685</v>
      </c>
      <c r="D23" s="114">
        <v>2665</v>
      </c>
      <c r="E23" s="114">
        <v>2636</v>
      </c>
      <c r="F23" s="114">
        <v>2658</v>
      </c>
      <c r="G23" s="114">
        <v>2554</v>
      </c>
      <c r="H23" s="114">
        <v>2476</v>
      </c>
      <c r="I23" s="115">
        <v>189</v>
      </c>
      <c r="J23" s="116">
        <v>7.6332794830371569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3931</v>
      </c>
      <c r="E26" s="114">
        <v>3954</v>
      </c>
      <c r="F26" s="114">
        <v>3876</v>
      </c>
      <c r="G26" s="114">
        <v>3959</v>
      </c>
      <c r="H26" s="140">
        <v>3877</v>
      </c>
      <c r="I26" s="115">
        <v>54</v>
      </c>
      <c r="J26" s="116">
        <v>1.3928295073510446</v>
      </c>
    </row>
    <row r="27" spans="1:10" s="110" customFormat="1" ht="13.5" customHeight="1" x14ac:dyDescent="0.2">
      <c r="A27" s="118" t="s">
        <v>105</v>
      </c>
      <c r="B27" s="119" t="s">
        <v>106</v>
      </c>
      <c r="C27" s="113">
        <v>40.295090307809716</v>
      </c>
      <c r="D27" s="115">
        <v>1584</v>
      </c>
      <c r="E27" s="114">
        <v>1566</v>
      </c>
      <c r="F27" s="114">
        <v>1567</v>
      </c>
      <c r="G27" s="114">
        <v>1573</v>
      </c>
      <c r="H27" s="140">
        <v>1556</v>
      </c>
      <c r="I27" s="115">
        <v>28</v>
      </c>
      <c r="J27" s="116">
        <v>1.7994858611825193</v>
      </c>
    </row>
    <row r="28" spans="1:10" s="110" customFormat="1" ht="13.5" customHeight="1" x14ac:dyDescent="0.2">
      <c r="A28" s="120"/>
      <c r="B28" s="119" t="s">
        <v>107</v>
      </c>
      <c r="C28" s="113">
        <v>59.704909692190284</v>
      </c>
      <c r="D28" s="115">
        <v>2347</v>
      </c>
      <c r="E28" s="114">
        <v>2388</v>
      </c>
      <c r="F28" s="114">
        <v>2309</v>
      </c>
      <c r="G28" s="114">
        <v>2386</v>
      </c>
      <c r="H28" s="140">
        <v>2321</v>
      </c>
      <c r="I28" s="115">
        <v>26</v>
      </c>
      <c r="J28" s="116">
        <v>1.1202068074105989</v>
      </c>
    </row>
    <row r="29" spans="1:10" s="110" customFormat="1" ht="13.5" customHeight="1" x14ac:dyDescent="0.2">
      <c r="A29" s="118" t="s">
        <v>105</v>
      </c>
      <c r="B29" s="121" t="s">
        <v>108</v>
      </c>
      <c r="C29" s="113">
        <v>15.161536504706181</v>
      </c>
      <c r="D29" s="115">
        <v>596</v>
      </c>
      <c r="E29" s="114">
        <v>602</v>
      </c>
      <c r="F29" s="114">
        <v>585</v>
      </c>
      <c r="G29" s="114">
        <v>607</v>
      </c>
      <c r="H29" s="140">
        <v>580</v>
      </c>
      <c r="I29" s="115">
        <v>16</v>
      </c>
      <c r="J29" s="116">
        <v>2.7586206896551726</v>
      </c>
    </row>
    <row r="30" spans="1:10" s="110" customFormat="1" ht="13.5" customHeight="1" x14ac:dyDescent="0.2">
      <c r="A30" s="118"/>
      <c r="B30" s="121" t="s">
        <v>109</v>
      </c>
      <c r="C30" s="113">
        <v>54.108369371661155</v>
      </c>
      <c r="D30" s="115">
        <v>2127</v>
      </c>
      <c r="E30" s="114">
        <v>2143</v>
      </c>
      <c r="F30" s="114">
        <v>2086</v>
      </c>
      <c r="G30" s="114">
        <v>2123</v>
      </c>
      <c r="H30" s="140">
        <v>2087</v>
      </c>
      <c r="I30" s="115">
        <v>40</v>
      </c>
      <c r="J30" s="116">
        <v>1.9166267369429804</v>
      </c>
    </row>
    <row r="31" spans="1:10" s="110" customFormat="1" ht="13.5" customHeight="1" x14ac:dyDescent="0.2">
      <c r="A31" s="118"/>
      <c r="B31" s="121" t="s">
        <v>110</v>
      </c>
      <c r="C31" s="113">
        <v>17.094886797252606</v>
      </c>
      <c r="D31" s="115">
        <v>672</v>
      </c>
      <c r="E31" s="114">
        <v>683</v>
      </c>
      <c r="F31" s="114">
        <v>678</v>
      </c>
      <c r="G31" s="114">
        <v>701</v>
      </c>
      <c r="H31" s="140">
        <v>699</v>
      </c>
      <c r="I31" s="115">
        <v>-27</v>
      </c>
      <c r="J31" s="116">
        <v>-3.8626609442060085</v>
      </c>
    </row>
    <row r="32" spans="1:10" s="110" customFormat="1" ht="13.5" customHeight="1" x14ac:dyDescent="0.2">
      <c r="A32" s="120"/>
      <c r="B32" s="121" t="s">
        <v>111</v>
      </c>
      <c r="C32" s="113">
        <v>13.635207326380057</v>
      </c>
      <c r="D32" s="115">
        <v>536</v>
      </c>
      <c r="E32" s="114">
        <v>526</v>
      </c>
      <c r="F32" s="114">
        <v>527</v>
      </c>
      <c r="G32" s="114">
        <v>528</v>
      </c>
      <c r="H32" s="140">
        <v>511</v>
      </c>
      <c r="I32" s="115">
        <v>25</v>
      </c>
      <c r="J32" s="116">
        <v>4.8923679060665366</v>
      </c>
    </row>
    <row r="33" spans="1:10" s="110" customFormat="1" ht="13.5" customHeight="1" x14ac:dyDescent="0.2">
      <c r="A33" s="120"/>
      <c r="B33" s="121" t="s">
        <v>112</v>
      </c>
      <c r="C33" s="113">
        <v>1.5517679979648944</v>
      </c>
      <c r="D33" s="115">
        <v>61</v>
      </c>
      <c r="E33" s="114">
        <v>57</v>
      </c>
      <c r="F33" s="114">
        <v>50</v>
      </c>
      <c r="G33" s="114">
        <v>41</v>
      </c>
      <c r="H33" s="140">
        <v>36</v>
      </c>
      <c r="I33" s="115">
        <v>25</v>
      </c>
      <c r="J33" s="116">
        <v>69.444444444444443</v>
      </c>
    </row>
    <row r="34" spans="1:10" s="110" customFormat="1" ht="13.5" customHeight="1" x14ac:dyDescent="0.2">
      <c r="A34" s="118" t="s">
        <v>113</v>
      </c>
      <c r="B34" s="122" t="s">
        <v>116</v>
      </c>
      <c r="C34" s="113">
        <v>84.914779954210118</v>
      </c>
      <c r="D34" s="115">
        <v>3338</v>
      </c>
      <c r="E34" s="114">
        <v>3387</v>
      </c>
      <c r="F34" s="114">
        <v>3338</v>
      </c>
      <c r="G34" s="114">
        <v>3437</v>
      </c>
      <c r="H34" s="140">
        <v>3353</v>
      </c>
      <c r="I34" s="115">
        <v>-15</v>
      </c>
      <c r="J34" s="116">
        <v>-0.44736057262153295</v>
      </c>
    </row>
    <row r="35" spans="1:10" s="110" customFormat="1" ht="13.5" customHeight="1" x14ac:dyDescent="0.2">
      <c r="A35" s="118"/>
      <c r="B35" s="119" t="s">
        <v>117</v>
      </c>
      <c r="C35" s="113">
        <v>14.805393029763419</v>
      </c>
      <c r="D35" s="115">
        <v>582</v>
      </c>
      <c r="E35" s="114">
        <v>558</v>
      </c>
      <c r="F35" s="114">
        <v>529</v>
      </c>
      <c r="G35" s="114">
        <v>512</v>
      </c>
      <c r="H35" s="140">
        <v>512</v>
      </c>
      <c r="I35" s="115">
        <v>70</v>
      </c>
      <c r="J35" s="116">
        <v>13.671875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1978</v>
      </c>
      <c r="E37" s="114">
        <v>1982</v>
      </c>
      <c r="F37" s="114">
        <v>1957</v>
      </c>
      <c r="G37" s="114">
        <v>2042</v>
      </c>
      <c r="H37" s="140">
        <v>2038</v>
      </c>
      <c r="I37" s="115">
        <v>-60</v>
      </c>
      <c r="J37" s="116">
        <v>-2.9440628066732089</v>
      </c>
    </row>
    <row r="38" spans="1:10" s="110" customFormat="1" ht="13.5" customHeight="1" x14ac:dyDescent="0.2">
      <c r="A38" s="118" t="s">
        <v>105</v>
      </c>
      <c r="B38" s="119" t="s">
        <v>106</v>
      </c>
      <c r="C38" s="113">
        <v>34.630940343781596</v>
      </c>
      <c r="D38" s="115">
        <v>685</v>
      </c>
      <c r="E38" s="114">
        <v>679</v>
      </c>
      <c r="F38" s="114">
        <v>687</v>
      </c>
      <c r="G38" s="114">
        <v>718</v>
      </c>
      <c r="H38" s="140">
        <v>724</v>
      </c>
      <c r="I38" s="115">
        <v>-39</v>
      </c>
      <c r="J38" s="116">
        <v>-5.3867403314917128</v>
      </c>
    </row>
    <row r="39" spans="1:10" s="110" customFormat="1" ht="13.5" customHeight="1" x14ac:dyDescent="0.2">
      <c r="A39" s="120"/>
      <c r="B39" s="119" t="s">
        <v>107</v>
      </c>
      <c r="C39" s="113">
        <v>65.369059656218397</v>
      </c>
      <c r="D39" s="115">
        <v>1293</v>
      </c>
      <c r="E39" s="114">
        <v>1303</v>
      </c>
      <c r="F39" s="114">
        <v>1270</v>
      </c>
      <c r="G39" s="114">
        <v>1324</v>
      </c>
      <c r="H39" s="140">
        <v>1314</v>
      </c>
      <c r="I39" s="115">
        <v>-21</v>
      </c>
      <c r="J39" s="116">
        <v>-1.5981735159817352</v>
      </c>
    </row>
    <row r="40" spans="1:10" s="110" customFormat="1" ht="13.5" customHeight="1" x14ac:dyDescent="0.2">
      <c r="A40" s="118" t="s">
        <v>105</v>
      </c>
      <c r="B40" s="121" t="s">
        <v>108</v>
      </c>
      <c r="C40" s="113">
        <v>19.059656218402427</v>
      </c>
      <c r="D40" s="115">
        <v>377</v>
      </c>
      <c r="E40" s="114">
        <v>377</v>
      </c>
      <c r="F40" s="114">
        <v>353</v>
      </c>
      <c r="G40" s="114">
        <v>402</v>
      </c>
      <c r="H40" s="140">
        <v>406</v>
      </c>
      <c r="I40" s="115">
        <v>-29</v>
      </c>
      <c r="J40" s="116">
        <v>-7.1428571428571432</v>
      </c>
    </row>
    <row r="41" spans="1:10" s="110" customFormat="1" ht="13.5" customHeight="1" x14ac:dyDescent="0.2">
      <c r="A41" s="118"/>
      <c r="B41" s="121" t="s">
        <v>109</v>
      </c>
      <c r="C41" s="113">
        <v>34.934277047522748</v>
      </c>
      <c r="D41" s="115">
        <v>691</v>
      </c>
      <c r="E41" s="114">
        <v>698</v>
      </c>
      <c r="F41" s="114">
        <v>687</v>
      </c>
      <c r="G41" s="114">
        <v>713</v>
      </c>
      <c r="H41" s="140">
        <v>707</v>
      </c>
      <c r="I41" s="115">
        <v>-16</v>
      </c>
      <c r="J41" s="116">
        <v>-2.2630834512022631</v>
      </c>
    </row>
    <row r="42" spans="1:10" s="110" customFormat="1" ht="13.5" customHeight="1" x14ac:dyDescent="0.2">
      <c r="A42" s="118"/>
      <c r="B42" s="121" t="s">
        <v>110</v>
      </c>
      <c r="C42" s="113">
        <v>19.413549039433772</v>
      </c>
      <c r="D42" s="115">
        <v>384</v>
      </c>
      <c r="E42" s="114">
        <v>395</v>
      </c>
      <c r="F42" s="114">
        <v>406</v>
      </c>
      <c r="G42" s="114">
        <v>419</v>
      </c>
      <c r="H42" s="140">
        <v>434</v>
      </c>
      <c r="I42" s="115">
        <v>-50</v>
      </c>
      <c r="J42" s="116">
        <v>-11.52073732718894</v>
      </c>
    </row>
    <row r="43" spans="1:10" s="110" customFormat="1" ht="13.5" customHeight="1" x14ac:dyDescent="0.2">
      <c r="A43" s="120"/>
      <c r="B43" s="121" t="s">
        <v>111</v>
      </c>
      <c r="C43" s="113">
        <v>26.592517694641053</v>
      </c>
      <c r="D43" s="115">
        <v>526</v>
      </c>
      <c r="E43" s="114">
        <v>512</v>
      </c>
      <c r="F43" s="114">
        <v>511</v>
      </c>
      <c r="G43" s="114">
        <v>508</v>
      </c>
      <c r="H43" s="140">
        <v>491</v>
      </c>
      <c r="I43" s="115">
        <v>35</v>
      </c>
      <c r="J43" s="116">
        <v>7.1283095723014256</v>
      </c>
    </row>
    <row r="44" spans="1:10" s="110" customFormat="1" ht="13.5" customHeight="1" x14ac:dyDescent="0.2">
      <c r="A44" s="120"/>
      <c r="B44" s="121" t="s">
        <v>112</v>
      </c>
      <c r="C44" s="113" t="s">
        <v>513</v>
      </c>
      <c r="D44" s="115" t="s">
        <v>513</v>
      </c>
      <c r="E44" s="114" t="s">
        <v>513</v>
      </c>
      <c r="F44" s="114">
        <v>47</v>
      </c>
      <c r="G44" s="114">
        <v>36</v>
      </c>
      <c r="H44" s="140">
        <v>29</v>
      </c>
      <c r="I44" s="115" t="s">
        <v>513</v>
      </c>
      <c r="J44" s="116" t="s">
        <v>513</v>
      </c>
    </row>
    <row r="45" spans="1:10" s="110" customFormat="1" ht="13.5" customHeight="1" x14ac:dyDescent="0.2">
      <c r="A45" s="118" t="s">
        <v>113</v>
      </c>
      <c r="B45" s="122" t="s">
        <v>116</v>
      </c>
      <c r="C45" s="113">
        <v>85.642062689585444</v>
      </c>
      <c r="D45" s="115">
        <v>1694</v>
      </c>
      <c r="E45" s="114">
        <v>1703</v>
      </c>
      <c r="F45" s="114">
        <v>1698</v>
      </c>
      <c r="G45" s="114">
        <v>1780</v>
      </c>
      <c r="H45" s="140">
        <v>1777</v>
      </c>
      <c r="I45" s="115">
        <v>-83</v>
      </c>
      <c r="J45" s="116">
        <v>-4.6707934721440632</v>
      </c>
    </row>
    <row r="46" spans="1:10" s="110" customFormat="1" ht="13.5" customHeight="1" x14ac:dyDescent="0.2">
      <c r="A46" s="118"/>
      <c r="B46" s="119" t="s">
        <v>117</v>
      </c>
      <c r="C46" s="113">
        <v>13.801820020222447</v>
      </c>
      <c r="D46" s="115">
        <v>273</v>
      </c>
      <c r="E46" s="114">
        <v>270</v>
      </c>
      <c r="F46" s="114">
        <v>250</v>
      </c>
      <c r="G46" s="114">
        <v>252</v>
      </c>
      <c r="H46" s="140">
        <v>249</v>
      </c>
      <c r="I46" s="115">
        <v>24</v>
      </c>
      <c r="J46" s="116">
        <v>9.6385542168674707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1953</v>
      </c>
      <c r="E48" s="114">
        <v>1972</v>
      </c>
      <c r="F48" s="114">
        <v>1919</v>
      </c>
      <c r="G48" s="114">
        <v>1917</v>
      </c>
      <c r="H48" s="140">
        <v>1839</v>
      </c>
      <c r="I48" s="115">
        <v>114</v>
      </c>
      <c r="J48" s="116">
        <v>6.1990212071778137</v>
      </c>
    </row>
    <row r="49" spans="1:12" s="110" customFormat="1" ht="13.5" customHeight="1" x14ac:dyDescent="0.2">
      <c r="A49" s="118" t="s">
        <v>105</v>
      </c>
      <c r="B49" s="119" t="s">
        <v>106</v>
      </c>
      <c r="C49" s="113">
        <v>46.031746031746032</v>
      </c>
      <c r="D49" s="115">
        <v>899</v>
      </c>
      <c r="E49" s="114">
        <v>887</v>
      </c>
      <c r="F49" s="114">
        <v>880</v>
      </c>
      <c r="G49" s="114">
        <v>855</v>
      </c>
      <c r="H49" s="140">
        <v>832</v>
      </c>
      <c r="I49" s="115">
        <v>67</v>
      </c>
      <c r="J49" s="116">
        <v>8.052884615384615</v>
      </c>
    </row>
    <row r="50" spans="1:12" s="110" customFormat="1" ht="13.5" customHeight="1" x14ac:dyDescent="0.2">
      <c r="A50" s="120"/>
      <c r="B50" s="119" t="s">
        <v>107</v>
      </c>
      <c r="C50" s="113">
        <v>53.968253968253968</v>
      </c>
      <c r="D50" s="115">
        <v>1054</v>
      </c>
      <c r="E50" s="114">
        <v>1085</v>
      </c>
      <c r="F50" s="114">
        <v>1039</v>
      </c>
      <c r="G50" s="114">
        <v>1062</v>
      </c>
      <c r="H50" s="140">
        <v>1007</v>
      </c>
      <c r="I50" s="115">
        <v>47</v>
      </c>
      <c r="J50" s="116">
        <v>4.6673286991062559</v>
      </c>
    </row>
    <row r="51" spans="1:12" s="110" customFormat="1" ht="13.5" customHeight="1" x14ac:dyDescent="0.2">
      <c r="A51" s="118" t="s">
        <v>105</v>
      </c>
      <c r="B51" s="121" t="s">
        <v>108</v>
      </c>
      <c r="C51" s="113">
        <v>11.213517665130569</v>
      </c>
      <c r="D51" s="115">
        <v>219</v>
      </c>
      <c r="E51" s="114">
        <v>225</v>
      </c>
      <c r="F51" s="114">
        <v>232</v>
      </c>
      <c r="G51" s="114">
        <v>205</v>
      </c>
      <c r="H51" s="140">
        <v>174</v>
      </c>
      <c r="I51" s="115">
        <v>45</v>
      </c>
      <c r="J51" s="116">
        <v>25.862068965517242</v>
      </c>
    </row>
    <row r="52" spans="1:12" s="110" customFormat="1" ht="13.5" customHeight="1" x14ac:dyDescent="0.2">
      <c r="A52" s="118"/>
      <c r="B52" s="121" t="s">
        <v>109</v>
      </c>
      <c r="C52" s="113">
        <v>73.527905785970304</v>
      </c>
      <c r="D52" s="115">
        <v>1436</v>
      </c>
      <c r="E52" s="114">
        <v>1445</v>
      </c>
      <c r="F52" s="114">
        <v>1399</v>
      </c>
      <c r="G52" s="114">
        <v>1410</v>
      </c>
      <c r="H52" s="140">
        <v>1380</v>
      </c>
      <c r="I52" s="115">
        <v>56</v>
      </c>
      <c r="J52" s="116">
        <v>4.0579710144927539</v>
      </c>
    </row>
    <row r="53" spans="1:12" s="110" customFormat="1" ht="13.5" customHeight="1" x14ac:dyDescent="0.2">
      <c r="A53" s="118"/>
      <c r="B53" s="121" t="s">
        <v>110</v>
      </c>
      <c r="C53" s="113">
        <v>14.746543778801843</v>
      </c>
      <c r="D53" s="115">
        <v>288</v>
      </c>
      <c r="E53" s="114">
        <v>288</v>
      </c>
      <c r="F53" s="114">
        <v>272</v>
      </c>
      <c r="G53" s="114">
        <v>282</v>
      </c>
      <c r="H53" s="140">
        <v>265</v>
      </c>
      <c r="I53" s="115">
        <v>23</v>
      </c>
      <c r="J53" s="116">
        <v>8.6792452830188687</v>
      </c>
    </row>
    <row r="54" spans="1:12" s="110" customFormat="1" ht="13.5" customHeight="1" x14ac:dyDescent="0.2">
      <c r="A54" s="120"/>
      <c r="B54" s="121" t="s">
        <v>111</v>
      </c>
      <c r="C54" s="113">
        <v>0.51203277009728621</v>
      </c>
      <c r="D54" s="115">
        <v>10</v>
      </c>
      <c r="E54" s="114">
        <v>14</v>
      </c>
      <c r="F54" s="114">
        <v>16</v>
      </c>
      <c r="G54" s="114">
        <v>20</v>
      </c>
      <c r="H54" s="140">
        <v>20</v>
      </c>
      <c r="I54" s="115">
        <v>-10</v>
      </c>
      <c r="J54" s="116">
        <v>-50</v>
      </c>
    </row>
    <row r="55" spans="1:12" s="110" customFormat="1" ht="13.5" customHeight="1" x14ac:dyDescent="0.2">
      <c r="A55" s="120"/>
      <c r="B55" s="121" t="s">
        <v>112</v>
      </c>
      <c r="C55" s="113" t="s">
        <v>513</v>
      </c>
      <c r="D55" s="115" t="s">
        <v>513</v>
      </c>
      <c r="E55" s="114" t="s">
        <v>513</v>
      </c>
      <c r="F55" s="114">
        <v>3</v>
      </c>
      <c r="G55" s="114">
        <v>5</v>
      </c>
      <c r="H55" s="140">
        <v>7</v>
      </c>
      <c r="I55" s="115" t="s">
        <v>513</v>
      </c>
      <c r="J55" s="116" t="s">
        <v>513</v>
      </c>
    </row>
    <row r="56" spans="1:12" s="110" customFormat="1" ht="13.5" customHeight="1" x14ac:dyDescent="0.2">
      <c r="A56" s="118" t="s">
        <v>113</v>
      </c>
      <c r="B56" s="122" t="s">
        <v>116</v>
      </c>
      <c r="C56" s="113">
        <v>84.17818740399386</v>
      </c>
      <c r="D56" s="115">
        <v>1644</v>
      </c>
      <c r="E56" s="114">
        <v>1684</v>
      </c>
      <c r="F56" s="114">
        <v>1640</v>
      </c>
      <c r="G56" s="114">
        <v>1657</v>
      </c>
      <c r="H56" s="140">
        <v>1576</v>
      </c>
      <c r="I56" s="115">
        <v>68</v>
      </c>
      <c r="J56" s="116">
        <v>4.3147208121827409</v>
      </c>
    </row>
    <row r="57" spans="1:12" s="110" customFormat="1" ht="13.5" customHeight="1" x14ac:dyDescent="0.2">
      <c r="A57" s="142"/>
      <c r="B57" s="124" t="s">
        <v>117</v>
      </c>
      <c r="C57" s="125">
        <v>15.821812596006144</v>
      </c>
      <c r="D57" s="143">
        <v>309</v>
      </c>
      <c r="E57" s="144">
        <v>288</v>
      </c>
      <c r="F57" s="144">
        <v>279</v>
      </c>
      <c r="G57" s="144">
        <v>260</v>
      </c>
      <c r="H57" s="145">
        <v>263</v>
      </c>
      <c r="I57" s="143">
        <v>46</v>
      </c>
      <c r="J57" s="146">
        <v>17.490494296577946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16661</v>
      </c>
      <c r="E12" s="236">
        <v>17235</v>
      </c>
      <c r="F12" s="114">
        <v>17288</v>
      </c>
      <c r="G12" s="114">
        <v>16939</v>
      </c>
      <c r="H12" s="140">
        <v>16879</v>
      </c>
      <c r="I12" s="115">
        <v>-218</v>
      </c>
      <c r="J12" s="116">
        <v>-1.2915457076841046</v>
      </c>
    </row>
    <row r="13" spans="1:15" s="110" customFormat="1" ht="12" customHeight="1" x14ac:dyDescent="0.2">
      <c r="A13" s="118" t="s">
        <v>105</v>
      </c>
      <c r="B13" s="119" t="s">
        <v>106</v>
      </c>
      <c r="C13" s="113">
        <v>50.489166316547625</v>
      </c>
      <c r="D13" s="115">
        <v>8412</v>
      </c>
      <c r="E13" s="114">
        <v>8494</v>
      </c>
      <c r="F13" s="114">
        <v>8582</v>
      </c>
      <c r="G13" s="114">
        <v>8360</v>
      </c>
      <c r="H13" s="140">
        <v>8277</v>
      </c>
      <c r="I13" s="115">
        <v>135</v>
      </c>
      <c r="J13" s="116">
        <v>1.6310257339615803</v>
      </c>
    </row>
    <row r="14" spans="1:15" s="110" customFormat="1" ht="12" customHeight="1" x14ac:dyDescent="0.2">
      <c r="A14" s="118"/>
      <c r="B14" s="119" t="s">
        <v>107</v>
      </c>
      <c r="C14" s="113">
        <v>49.510833683452375</v>
      </c>
      <c r="D14" s="115">
        <v>8249</v>
      </c>
      <c r="E14" s="114">
        <v>8741</v>
      </c>
      <c r="F14" s="114">
        <v>8706</v>
      </c>
      <c r="G14" s="114">
        <v>8579</v>
      </c>
      <c r="H14" s="140">
        <v>8602</v>
      </c>
      <c r="I14" s="115">
        <v>-353</v>
      </c>
      <c r="J14" s="116">
        <v>-4.1036968146942572</v>
      </c>
    </row>
    <row r="15" spans="1:15" s="110" customFormat="1" ht="12" customHeight="1" x14ac:dyDescent="0.2">
      <c r="A15" s="118" t="s">
        <v>105</v>
      </c>
      <c r="B15" s="121" t="s">
        <v>108</v>
      </c>
      <c r="C15" s="113">
        <v>11.70998139367385</v>
      </c>
      <c r="D15" s="115">
        <v>1951</v>
      </c>
      <c r="E15" s="114">
        <v>2607</v>
      </c>
      <c r="F15" s="114">
        <v>2667</v>
      </c>
      <c r="G15" s="114">
        <v>2423</v>
      </c>
      <c r="H15" s="140">
        <v>2495</v>
      </c>
      <c r="I15" s="115">
        <v>-544</v>
      </c>
      <c r="J15" s="116">
        <v>-21.803607214428858</v>
      </c>
    </row>
    <row r="16" spans="1:15" s="110" customFormat="1" ht="12" customHeight="1" x14ac:dyDescent="0.2">
      <c r="A16" s="118"/>
      <c r="B16" s="121" t="s">
        <v>109</v>
      </c>
      <c r="C16" s="113">
        <v>66.892743532801148</v>
      </c>
      <c r="D16" s="115">
        <v>11145</v>
      </c>
      <c r="E16" s="114">
        <v>11119</v>
      </c>
      <c r="F16" s="114">
        <v>11150</v>
      </c>
      <c r="G16" s="114">
        <v>11096</v>
      </c>
      <c r="H16" s="140">
        <v>11056</v>
      </c>
      <c r="I16" s="115">
        <v>89</v>
      </c>
      <c r="J16" s="116">
        <v>0.80499276410998555</v>
      </c>
    </row>
    <row r="17" spans="1:10" s="110" customFormat="1" ht="12" customHeight="1" x14ac:dyDescent="0.2">
      <c r="A17" s="118"/>
      <c r="B17" s="121" t="s">
        <v>110</v>
      </c>
      <c r="C17" s="113">
        <v>20.484964888061942</v>
      </c>
      <c r="D17" s="115">
        <v>3413</v>
      </c>
      <c r="E17" s="114">
        <v>3359</v>
      </c>
      <c r="F17" s="114">
        <v>3329</v>
      </c>
      <c r="G17" s="114">
        <v>3286</v>
      </c>
      <c r="H17" s="140">
        <v>3202</v>
      </c>
      <c r="I17" s="115">
        <v>211</v>
      </c>
      <c r="J17" s="116">
        <v>6.5896314803247966</v>
      </c>
    </row>
    <row r="18" spans="1:10" s="110" customFormat="1" ht="12" customHeight="1" x14ac:dyDescent="0.2">
      <c r="A18" s="120"/>
      <c r="B18" s="121" t="s">
        <v>111</v>
      </c>
      <c r="C18" s="113">
        <v>0.91231018546305742</v>
      </c>
      <c r="D18" s="115">
        <v>152</v>
      </c>
      <c r="E18" s="114">
        <v>150</v>
      </c>
      <c r="F18" s="114">
        <v>142</v>
      </c>
      <c r="G18" s="114">
        <v>134</v>
      </c>
      <c r="H18" s="140">
        <v>126</v>
      </c>
      <c r="I18" s="115">
        <v>26</v>
      </c>
      <c r="J18" s="116">
        <v>20.634920634920636</v>
      </c>
    </row>
    <row r="19" spans="1:10" s="110" customFormat="1" ht="12" customHeight="1" x14ac:dyDescent="0.2">
      <c r="A19" s="120"/>
      <c r="B19" s="121" t="s">
        <v>112</v>
      </c>
      <c r="C19" s="113">
        <v>0.3181081567733029</v>
      </c>
      <c r="D19" s="115">
        <v>53</v>
      </c>
      <c r="E19" s="114">
        <v>45</v>
      </c>
      <c r="F19" s="114">
        <v>41</v>
      </c>
      <c r="G19" s="114">
        <v>34</v>
      </c>
      <c r="H19" s="140">
        <v>25</v>
      </c>
      <c r="I19" s="115">
        <v>28</v>
      </c>
      <c r="J19" s="116">
        <v>112</v>
      </c>
    </row>
    <row r="20" spans="1:10" s="110" customFormat="1" ht="12" customHeight="1" x14ac:dyDescent="0.2">
      <c r="A20" s="118" t="s">
        <v>113</v>
      </c>
      <c r="B20" s="119" t="s">
        <v>181</v>
      </c>
      <c r="C20" s="113">
        <v>71.232218954444505</v>
      </c>
      <c r="D20" s="115">
        <v>11868</v>
      </c>
      <c r="E20" s="114">
        <v>12448</v>
      </c>
      <c r="F20" s="114">
        <v>12541</v>
      </c>
      <c r="G20" s="114">
        <v>12197</v>
      </c>
      <c r="H20" s="140">
        <v>12154</v>
      </c>
      <c r="I20" s="115">
        <v>-286</v>
      </c>
      <c r="J20" s="116">
        <v>-2.3531347704459438</v>
      </c>
    </row>
    <row r="21" spans="1:10" s="110" customFormat="1" ht="12" customHeight="1" x14ac:dyDescent="0.2">
      <c r="A21" s="118"/>
      <c r="B21" s="119" t="s">
        <v>182</v>
      </c>
      <c r="C21" s="113">
        <v>28.767781045555488</v>
      </c>
      <c r="D21" s="115">
        <v>4793</v>
      </c>
      <c r="E21" s="114">
        <v>4787</v>
      </c>
      <c r="F21" s="114">
        <v>4747</v>
      </c>
      <c r="G21" s="114">
        <v>4742</v>
      </c>
      <c r="H21" s="140">
        <v>4725</v>
      </c>
      <c r="I21" s="115">
        <v>68</v>
      </c>
      <c r="J21" s="116">
        <v>1.4391534391534391</v>
      </c>
    </row>
    <row r="22" spans="1:10" s="110" customFormat="1" ht="12" customHeight="1" x14ac:dyDescent="0.2">
      <c r="A22" s="118" t="s">
        <v>113</v>
      </c>
      <c r="B22" s="119" t="s">
        <v>116</v>
      </c>
      <c r="C22" s="113">
        <v>83.968549306764302</v>
      </c>
      <c r="D22" s="115">
        <v>13990</v>
      </c>
      <c r="E22" s="114">
        <v>14592</v>
      </c>
      <c r="F22" s="114">
        <v>14625</v>
      </c>
      <c r="G22" s="114">
        <v>14381</v>
      </c>
      <c r="H22" s="140">
        <v>14399</v>
      </c>
      <c r="I22" s="115">
        <v>-409</v>
      </c>
      <c r="J22" s="116">
        <v>-2.8404750329884019</v>
      </c>
    </row>
    <row r="23" spans="1:10" s="110" customFormat="1" ht="12" customHeight="1" x14ac:dyDescent="0.2">
      <c r="A23" s="118"/>
      <c r="B23" s="119" t="s">
        <v>117</v>
      </c>
      <c r="C23" s="113">
        <v>15.995438449072685</v>
      </c>
      <c r="D23" s="115">
        <v>2665</v>
      </c>
      <c r="E23" s="114">
        <v>2636</v>
      </c>
      <c r="F23" s="114">
        <v>2658</v>
      </c>
      <c r="G23" s="114">
        <v>2554</v>
      </c>
      <c r="H23" s="140">
        <v>2476</v>
      </c>
      <c r="I23" s="115">
        <v>189</v>
      </c>
      <c r="J23" s="116">
        <v>7.6332794830371569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17265</v>
      </c>
      <c r="E64" s="236">
        <v>17181</v>
      </c>
      <c r="F64" s="236">
        <v>17353</v>
      </c>
      <c r="G64" s="236">
        <v>17027</v>
      </c>
      <c r="H64" s="140">
        <v>16985</v>
      </c>
      <c r="I64" s="115">
        <v>280</v>
      </c>
      <c r="J64" s="116">
        <v>1.6485133941713277</v>
      </c>
    </row>
    <row r="65" spans="1:12" s="110" customFormat="1" ht="12" customHeight="1" x14ac:dyDescent="0.2">
      <c r="A65" s="118" t="s">
        <v>105</v>
      </c>
      <c r="B65" s="119" t="s">
        <v>106</v>
      </c>
      <c r="C65" s="113">
        <v>53.675065160729801</v>
      </c>
      <c r="D65" s="235">
        <v>9267</v>
      </c>
      <c r="E65" s="236">
        <v>9155</v>
      </c>
      <c r="F65" s="236">
        <v>9321</v>
      </c>
      <c r="G65" s="236">
        <v>9129</v>
      </c>
      <c r="H65" s="140">
        <v>9092</v>
      </c>
      <c r="I65" s="115">
        <v>175</v>
      </c>
      <c r="J65" s="116">
        <v>1.924769027716674</v>
      </c>
    </row>
    <row r="66" spans="1:12" s="110" customFormat="1" ht="12" customHeight="1" x14ac:dyDescent="0.2">
      <c r="A66" s="118"/>
      <c r="B66" s="119" t="s">
        <v>107</v>
      </c>
      <c r="C66" s="113">
        <v>46.324934839270199</v>
      </c>
      <c r="D66" s="235">
        <v>7998</v>
      </c>
      <c r="E66" s="236">
        <v>8026</v>
      </c>
      <c r="F66" s="236">
        <v>8032</v>
      </c>
      <c r="G66" s="236">
        <v>7898</v>
      </c>
      <c r="H66" s="140">
        <v>7893</v>
      </c>
      <c r="I66" s="115">
        <v>105</v>
      </c>
      <c r="J66" s="116">
        <v>1.330292664386165</v>
      </c>
    </row>
    <row r="67" spans="1:12" s="110" customFormat="1" ht="12" customHeight="1" x14ac:dyDescent="0.2">
      <c r="A67" s="118" t="s">
        <v>105</v>
      </c>
      <c r="B67" s="121" t="s">
        <v>108</v>
      </c>
      <c r="C67" s="113">
        <v>10.842745438748914</v>
      </c>
      <c r="D67" s="235">
        <v>1872</v>
      </c>
      <c r="E67" s="236">
        <v>1914</v>
      </c>
      <c r="F67" s="236">
        <v>1973</v>
      </c>
      <c r="G67" s="236">
        <v>1760</v>
      </c>
      <c r="H67" s="140">
        <v>1825</v>
      </c>
      <c r="I67" s="115">
        <v>47</v>
      </c>
      <c r="J67" s="116">
        <v>2.5753424657534247</v>
      </c>
    </row>
    <row r="68" spans="1:12" s="110" customFormat="1" ht="12" customHeight="1" x14ac:dyDescent="0.2">
      <c r="A68" s="118"/>
      <c r="B68" s="121" t="s">
        <v>109</v>
      </c>
      <c r="C68" s="113">
        <v>68.242108311613094</v>
      </c>
      <c r="D68" s="235">
        <v>11782</v>
      </c>
      <c r="E68" s="236">
        <v>11718</v>
      </c>
      <c r="F68" s="236">
        <v>11868</v>
      </c>
      <c r="G68" s="236">
        <v>11832</v>
      </c>
      <c r="H68" s="140">
        <v>11787</v>
      </c>
      <c r="I68" s="115">
        <v>-5</v>
      </c>
      <c r="J68" s="116">
        <v>-4.2419614829897347E-2</v>
      </c>
    </row>
    <row r="69" spans="1:12" s="110" customFormat="1" ht="12" customHeight="1" x14ac:dyDescent="0.2">
      <c r="A69" s="118"/>
      <c r="B69" s="121" t="s">
        <v>110</v>
      </c>
      <c r="C69" s="113">
        <v>19.988415870257747</v>
      </c>
      <c r="D69" s="235">
        <v>3451</v>
      </c>
      <c r="E69" s="236">
        <v>3384</v>
      </c>
      <c r="F69" s="236">
        <v>3362</v>
      </c>
      <c r="G69" s="236">
        <v>3288</v>
      </c>
      <c r="H69" s="140">
        <v>3221</v>
      </c>
      <c r="I69" s="115">
        <v>230</v>
      </c>
      <c r="J69" s="116">
        <v>7.1406395529338713</v>
      </c>
    </row>
    <row r="70" spans="1:12" s="110" customFormat="1" ht="12" customHeight="1" x14ac:dyDescent="0.2">
      <c r="A70" s="120"/>
      <c r="B70" s="121" t="s">
        <v>111</v>
      </c>
      <c r="C70" s="113">
        <v>0.92673037938024905</v>
      </c>
      <c r="D70" s="235">
        <v>160</v>
      </c>
      <c r="E70" s="236">
        <v>165</v>
      </c>
      <c r="F70" s="236">
        <v>150</v>
      </c>
      <c r="G70" s="236">
        <v>147</v>
      </c>
      <c r="H70" s="140">
        <v>152</v>
      </c>
      <c r="I70" s="115">
        <v>8</v>
      </c>
      <c r="J70" s="116">
        <v>5.2631578947368425</v>
      </c>
    </row>
    <row r="71" spans="1:12" s="110" customFormat="1" ht="12" customHeight="1" x14ac:dyDescent="0.2">
      <c r="A71" s="120"/>
      <c r="B71" s="121" t="s">
        <v>112</v>
      </c>
      <c r="C71" s="113">
        <v>0.30118737329858092</v>
      </c>
      <c r="D71" s="235">
        <v>52</v>
      </c>
      <c r="E71" s="236">
        <v>51</v>
      </c>
      <c r="F71" s="236">
        <v>41</v>
      </c>
      <c r="G71" s="236">
        <v>37</v>
      </c>
      <c r="H71" s="140">
        <v>42</v>
      </c>
      <c r="I71" s="115">
        <v>10</v>
      </c>
      <c r="J71" s="116">
        <v>23.80952380952381</v>
      </c>
    </row>
    <row r="72" spans="1:12" s="110" customFormat="1" ht="12" customHeight="1" x14ac:dyDescent="0.2">
      <c r="A72" s="118" t="s">
        <v>113</v>
      </c>
      <c r="B72" s="119" t="s">
        <v>181</v>
      </c>
      <c r="C72" s="113">
        <v>71.746307558644659</v>
      </c>
      <c r="D72" s="235">
        <v>12387</v>
      </c>
      <c r="E72" s="236">
        <v>12306</v>
      </c>
      <c r="F72" s="236">
        <v>12510</v>
      </c>
      <c r="G72" s="236">
        <v>12237</v>
      </c>
      <c r="H72" s="140">
        <v>12243</v>
      </c>
      <c r="I72" s="115">
        <v>144</v>
      </c>
      <c r="J72" s="116">
        <v>1.17618230825778</v>
      </c>
    </row>
    <row r="73" spans="1:12" s="110" customFormat="1" ht="12" customHeight="1" x14ac:dyDescent="0.2">
      <c r="A73" s="118"/>
      <c r="B73" s="119" t="s">
        <v>182</v>
      </c>
      <c r="C73" s="113">
        <v>28.253692441355344</v>
      </c>
      <c r="D73" s="115">
        <v>4878</v>
      </c>
      <c r="E73" s="114">
        <v>4875</v>
      </c>
      <c r="F73" s="114">
        <v>4843</v>
      </c>
      <c r="G73" s="114">
        <v>4790</v>
      </c>
      <c r="H73" s="140">
        <v>4742</v>
      </c>
      <c r="I73" s="115">
        <v>136</v>
      </c>
      <c r="J73" s="116">
        <v>2.8679881906368623</v>
      </c>
    </row>
    <row r="74" spans="1:12" s="110" customFormat="1" ht="12" customHeight="1" x14ac:dyDescent="0.2">
      <c r="A74" s="118" t="s">
        <v>113</v>
      </c>
      <c r="B74" s="119" t="s">
        <v>116</v>
      </c>
      <c r="C74" s="113">
        <v>85.328699681436433</v>
      </c>
      <c r="D74" s="115">
        <v>14732</v>
      </c>
      <c r="E74" s="114">
        <v>14761</v>
      </c>
      <c r="F74" s="114">
        <v>14904</v>
      </c>
      <c r="G74" s="114">
        <v>14651</v>
      </c>
      <c r="H74" s="140">
        <v>14684</v>
      </c>
      <c r="I74" s="115">
        <v>48</v>
      </c>
      <c r="J74" s="116">
        <v>0.32688640697357668</v>
      </c>
    </row>
    <row r="75" spans="1:12" s="110" customFormat="1" ht="12" customHeight="1" x14ac:dyDescent="0.2">
      <c r="A75" s="142"/>
      <c r="B75" s="124" t="s">
        <v>117</v>
      </c>
      <c r="C75" s="125">
        <v>14.659716188821315</v>
      </c>
      <c r="D75" s="143">
        <v>2531</v>
      </c>
      <c r="E75" s="144">
        <v>2418</v>
      </c>
      <c r="F75" s="144">
        <v>2448</v>
      </c>
      <c r="G75" s="144">
        <v>2375</v>
      </c>
      <c r="H75" s="145">
        <v>2299</v>
      </c>
      <c r="I75" s="143">
        <v>232</v>
      </c>
      <c r="J75" s="146">
        <v>10.091344062635928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16661</v>
      </c>
      <c r="G11" s="114">
        <v>17235</v>
      </c>
      <c r="H11" s="114">
        <v>17288</v>
      </c>
      <c r="I11" s="114">
        <v>16939</v>
      </c>
      <c r="J11" s="140">
        <v>16879</v>
      </c>
      <c r="K11" s="114">
        <v>-218</v>
      </c>
      <c r="L11" s="116">
        <v>-1.2915457076841046</v>
      </c>
    </row>
    <row r="12" spans="1:17" s="110" customFormat="1" ht="24.95" customHeight="1" x14ac:dyDescent="0.2">
      <c r="A12" s="604" t="s">
        <v>185</v>
      </c>
      <c r="B12" s="605"/>
      <c r="C12" s="605"/>
      <c r="D12" s="606"/>
      <c r="E12" s="113">
        <v>50.489166316547625</v>
      </c>
      <c r="F12" s="115">
        <v>8412</v>
      </c>
      <c r="G12" s="114">
        <v>8494</v>
      </c>
      <c r="H12" s="114">
        <v>8582</v>
      </c>
      <c r="I12" s="114">
        <v>8360</v>
      </c>
      <c r="J12" s="140">
        <v>8277</v>
      </c>
      <c r="K12" s="114">
        <v>135</v>
      </c>
      <c r="L12" s="116">
        <v>1.6310257339615803</v>
      </c>
    </row>
    <row r="13" spans="1:17" s="110" customFormat="1" ht="15" customHeight="1" x14ac:dyDescent="0.2">
      <c r="A13" s="120"/>
      <c r="B13" s="612" t="s">
        <v>107</v>
      </c>
      <c r="C13" s="612"/>
      <c r="E13" s="113">
        <v>49.510833683452375</v>
      </c>
      <c r="F13" s="115">
        <v>8249</v>
      </c>
      <c r="G13" s="114">
        <v>8741</v>
      </c>
      <c r="H13" s="114">
        <v>8706</v>
      </c>
      <c r="I13" s="114">
        <v>8579</v>
      </c>
      <c r="J13" s="140">
        <v>8602</v>
      </c>
      <c r="K13" s="114">
        <v>-353</v>
      </c>
      <c r="L13" s="116">
        <v>-4.1036968146942572</v>
      </c>
    </row>
    <row r="14" spans="1:17" s="110" customFormat="1" ht="24.95" customHeight="1" x14ac:dyDescent="0.2">
      <c r="A14" s="604" t="s">
        <v>186</v>
      </c>
      <c r="B14" s="605"/>
      <c r="C14" s="605"/>
      <c r="D14" s="606"/>
      <c r="E14" s="113">
        <v>11.70998139367385</v>
      </c>
      <c r="F14" s="115">
        <v>1951</v>
      </c>
      <c r="G14" s="114">
        <v>2607</v>
      </c>
      <c r="H14" s="114">
        <v>2667</v>
      </c>
      <c r="I14" s="114">
        <v>2423</v>
      </c>
      <c r="J14" s="140">
        <v>2495</v>
      </c>
      <c r="K14" s="114">
        <v>-544</v>
      </c>
      <c r="L14" s="116">
        <v>-21.803607214428858</v>
      </c>
    </row>
    <row r="15" spans="1:17" s="110" customFormat="1" ht="15" customHeight="1" x14ac:dyDescent="0.2">
      <c r="A15" s="120"/>
      <c r="B15" s="119"/>
      <c r="C15" s="258" t="s">
        <v>106</v>
      </c>
      <c r="E15" s="113">
        <v>54.638646847770374</v>
      </c>
      <c r="F15" s="115">
        <v>1066</v>
      </c>
      <c r="G15" s="114">
        <v>1211</v>
      </c>
      <c r="H15" s="114">
        <v>1256</v>
      </c>
      <c r="I15" s="114">
        <v>1106</v>
      </c>
      <c r="J15" s="140">
        <v>1129</v>
      </c>
      <c r="K15" s="114">
        <v>-63</v>
      </c>
      <c r="L15" s="116">
        <v>-5.5801594331266609</v>
      </c>
    </row>
    <row r="16" spans="1:17" s="110" customFormat="1" ht="15" customHeight="1" x14ac:dyDescent="0.2">
      <c r="A16" s="120"/>
      <c r="B16" s="119"/>
      <c r="C16" s="258" t="s">
        <v>107</v>
      </c>
      <c r="E16" s="113">
        <v>45.361353152229626</v>
      </c>
      <c r="F16" s="115">
        <v>885</v>
      </c>
      <c r="G16" s="114">
        <v>1396</v>
      </c>
      <c r="H16" s="114">
        <v>1411</v>
      </c>
      <c r="I16" s="114">
        <v>1317</v>
      </c>
      <c r="J16" s="140">
        <v>1366</v>
      </c>
      <c r="K16" s="114">
        <v>-481</v>
      </c>
      <c r="L16" s="116">
        <v>-35.212298682284043</v>
      </c>
    </row>
    <row r="17" spans="1:12" s="110" customFormat="1" ht="15" customHeight="1" x14ac:dyDescent="0.2">
      <c r="A17" s="120"/>
      <c r="B17" s="121" t="s">
        <v>109</v>
      </c>
      <c r="C17" s="258"/>
      <c r="E17" s="113">
        <v>66.892743532801148</v>
      </c>
      <c r="F17" s="115">
        <v>11145</v>
      </c>
      <c r="G17" s="114">
        <v>11119</v>
      </c>
      <c r="H17" s="114">
        <v>11150</v>
      </c>
      <c r="I17" s="114">
        <v>11096</v>
      </c>
      <c r="J17" s="140">
        <v>11056</v>
      </c>
      <c r="K17" s="114">
        <v>89</v>
      </c>
      <c r="L17" s="116">
        <v>0.80499276410998555</v>
      </c>
    </row>
    <row r="18" spans="1:12" s="110" customFormat="1" ht="15" customHeight="1" x14ac:dyDescent="0.2">
      <c r="A18" s="120"/>
      <c r="B18" s="119"/>
      <c r="C18" s="258" t="s">
        <v>106</v>
      </c>
      <c r="E18" s="113">
        <v>50.623598026020638</v>
      </c>
      <c r="F18" s="115">
        <v>5642</v>
      </c>
      <c r="G18" s="114">
        <v>5610</v>
      </c>
      <c r="H18" s="114">
        <v>5665</v>
      </c>
      <c r="I18" s="114">
        <v>5628</v>
      </c>
      <c r="J18" s="140">
        <v>5577</v>
      </c>
      <c r="K18" s="114">
        <v>65</v>
      </c>
      <c r="L18" s="116">
        <v>1.1655011655011656</v>
      </c>
    </row>
    <row r="19" spans="1:12" s="110" customFormat="1" ht="15" customHeight="1" x14ac:dyDescent="0.2">
      <c r="A19" s="120"/>
      <c r="B19" s="119"/>
      <c r="C19" s="258" t="s">
        <v>107</v>
      </c>
      <c r="E19" s="113">
        <v>49.376401973979362</v>
      </c>
      <c r="F19" s="115">
        <v>5503</v>
      </c>
      <c r="G19" s="114">
        <v>5509</v>
      </c>
      <c r="H19" s="114">
        <v>5485</v>
      </c>
      <c r="I19" s="114">
        <v>5468</v>
      </c>
      <c r="J19" s="140">
        <v>5479</v>
      </c>
      <c r="K19" s="114">
        <v>24</v>
      </c>
      <c r="L19" s="116">
        <v>0.43803613798138347</v>
      </c>
    </row>
    <row r="20" spans="1:12" s="110" customFormat="1" ht="15" customHeight="1" x14ac:dyDescent="0.2">
      <c r="A20" s="120"/>
      <c r="B20" s="121" t="s">
        <v>110</v>
      </c>
      <c r="C20" s="258"/>
      <c r="E20" s="113">
        <v>20.484964888061942</v>
      </c>
      <c r="F20" s="115">
        <v>3413</v>
      </c>
      <c r="G20" s="114">
        <v>3359</v>
      </c>
      <c r="H20" s="114">
        <v>3329</v>
      </c>
      <c r="I20" s="114">
        <v>3286</v>
      </c>
      <c r="J20" s="140">
        <v>3202</v>
      </c>
      <c r="K20" s="114">
        <v>211</v>
      </c>
      <c r="L20" s="116">
        <v>6.5896314803247966</v>
      </c>
    </row>
    <row r="21" spans="1:12" s="110" customFormat="1" ht="15" customHeight="1" x14ac:dyDescent="0.2">
      <c r="A21" s="120"/>
      <c r="B21" s="119"/>
      <c r="C21" s="258" t="s">
        <v>106</v>
      </c>
      <c r="E21" s="113">
        <v>47.406973337239968</v>
      </c>
      <c r="F21" s="115">
        <v>1618</v>
      </c>
      <c r="G21" s="114">
        <v>1587</v>
      </c>
      <c r="H21" s="114">
        <v>1574</v>
      </c>
      <c r="I21" s="114">
        <v>1543</v>
      </c>
      <c r="J21" s="140">
        <v>1495</v>
      </c>
      <c r="K21" s="114">
        <v>123</v>
      </c>
      <c r="L21" s="116">
        <v>8.2274247491638803</v>
      </c>
    </row>
    <row r="22" spans="1:12" s="110" customFormat="1" ht="15" customHeight="1" x14ac:dyDescent="0.2">
      <c r="A22" s="120"/>
      <c r="B22" s="119"/>
      <c r="C22" s="258" t="s">
        <v>107</v>
      </c>
      <c r="E22" s="113">
        <v>52.593026662760032</v>
      </c>
      <c r="F22" s="115">
        <v>1795</v>
      </c>
      <c r="G22" s="114">
        <v>1772</v>
      </c>
      <c r="H22" s="114">
        <v>1755</v>
      </c>
      <c r="I22" s="114">
        <v>1743</v>
      </c>
      <c r="J22" s="140">
        <v>1707</v>
      </c>
      <c r="K22" s="114">
        <v>88</v>
      </c>
      <c r="L22" s="116">
        <v>5.1552431165787933</v>
      </c>
    </row>
    <row r="23" spans="1:12" s="110" customFormat="1" ht="15" customHeight="1" x14ac:dyDescent="0.2">
      <c r="A23" s="120"/>
      <c r="B23" s="121" t="s">
        <v>111</v>
      </c>
      <c r="C23" s="258"/>
      <c r="E23" s="113">
        <v>0.91231018546305742</v>
      </c>
      <c r="F23" s="115">
        <v>152</v>
      </c>
      <c r="G23" s="114">
        <v>150</v>
      </c>
      <c r="H23" s="114">
        <v>142</v>
      </c>
      <c r="I23" s="114">
        <v>134</v>
      </c>
      <c r="J23" s="140">
        <v>126</v>
      </c>
      <c r="K23" s="114">
        <v>26</v>
      </c>
      <c r="L23" s="116">
        <v>20.634920634920636</v>
      </c>
    </row>
    <row r="24" spans="1:12" s="110" customFormat="1" ht="15" customHeight="1" x14ac:dyDescent="0.2">
      <c r="A24" s="120"/>
      <c r="B24" s="119"/>
      <c r="C24" s="258" t="s">
        <v>106</v>
      </c>
      <c r="E24" s="113">
        <v>56.578947368421055</v>
      </c>
      <c r="F24" s="115">
        <v>86</v>
      </c>
      <c r="G24" s="114">
        <v>86</v>
      </c>
      <c r="H24" s="114">
        <v>87</v>
      </c>
      <c r="I24" s="114">
        <v>83</v>
      </c>
      <c r="J24" s="140">
        <v>76</v>
      </c>
      <c r="K24" s="114">
        <v>10</v>
      </c>
      <c r="L24" s="116">
        <v>13.157894736842104</v>
      </c>
    </row>
    <row r="25" spans="1:12" s="110" customFormat="1" ht="15" customHeight="1" x14ac:dyDescent="0.2">
      <c r="A25" s="120"/>
      <c r="B25" s="119"/>
      <c r="C25" s="258" t="s">
        <v>107</v>
      </c>
      <c r="E25" s="113">
        <v>43.421052631578945</v>
      </c>
      <c r="F25" s="115">
        <v>66</v>
      </c>
      <c r="G25" s="114">
        <v>64</v>
      </c>
      <c r="H25" s="114">
        <v>55</v>
      </c>
      <c r="I25" s="114">
        <v>51</v>
      </c>
      <c r="J25" s="140">
        <v>50</v>
      </c>
      <c r="K25" s="114">
        <v>16</v>
      </c>
      <c r="L25" s="116">
        <v>32</v>
      </c>
    </row>
    <row r="26" spans="1:12" s="110" customFormat="1" ht="15" customHeight="1" x14ac:dyDescent="0.2">
      <c r="A26" s="120"/>
      <c r="C26" s="121" t="s">
        <v>187</v>
      </c>
      <c r="D26" s="110" t="s">
        <v>188</v>
      </c>
      <c r="E26" s="113">
        <v>0.3181081567733029</v>
      </c>
      <c r="F26" s="115">
        <v>53</v>
      </c>
      <c r="G26" s="114">
        <v>45</v>
      </c>
      <c r="H26" s="114">
        <v>41</v>
      </c>
      <c r="I26" s="114">
        <v>34</v>
      </c>
      <c r="J26" s="140">
        <v>25</v>
      </c>
      <c r="K26" s="114">
        <v>28</v>
      </c>
      <c r="L26" s="116">
        <v>112</v>
      </c>
    </row>
    <row r="27" spans="1:12" s="110" customFormat="1" ht="15" customHeight="1" x14ac:dyDescent="0.2">
      <c r="A27" s="120"/>
      <c r="B27" s="119"/>
      <c r="D27" s="259" t="s">
        <v>106</v>
      </c>
      <c r="E27" s="113">
        <v>45.283018867924525</v>
      </c>
      <c r="F27" s="115">
        <v>24</v>
      </c>
      <c r="G27" s="114">
        <v>21</v>
      </c>
      <c r="H27" s="114">
        <v>21</v>
      </c>
      <c r="I27" s="114">
        <v>15</v>
      </c>
      <c r="J27" s="140">
        <v>9</v>
      </c>
      <c r="K27" s="114">
        <v>15</v>
      </c>
      <c r="L27" s="116">
        <v>166.66666666666666</v>
      </c>
    </row>
    <row r="28" spans="1:12" s="110" customFormat="1" ht="15" customHeight="1" x14ac:dyDescent="0.2">
      <c r="A28" s="120"/>
      <c r="B28" s="119"/>
      <c r="D28" s="259" t="s">
        <v>107</v>
      </c>
      <c r="E28" s="113">
        <v>54.716981132075475</v>
      </c>
      <c r="F28" s="115">
        <v>29</v>
      </c>
      <c r="G28" s="114">
        <v>24</v>
      </c>
      <c r="H28" s="114">
        <v>20</v>
      </c>
      <c r="I28" s="114">
        <v>19</v>
      </c>
      <c r="J28" s="140">
        <v>16</v>
      </c>
      <c r="K28" s="114">
        <v>13</v>
      </c>
      <c r="L28" s="116">
        <v>81.25</v>
      </c>
    </row>
    <row r="29" spans="1:12" s="110" customFormat="1" ht="24.95" customHeight="1" x14ac:dyDescent="0.2">
      <c r="A29" s="604" t="s">
        <v>189</v>
      </c>
      <c r="B29" s="605"/>
      <c r="C29" s="605"/>
      <c r="D29" s="606"/>
      <c r="E29" s="113">
        <v>83.968549306764302</v>
      </c>
      <c r="F29" s="115">
        <v>13990</v>
      </c>
      <c r="G29" s="114">
        <v>14592</v>
      </c>
      <c r="H29" s="114">
        <v>14625</v>
      </c>
      <c r="I29" s="114">
        <v>14381</v>
      </c>
      <c r="J29" s="140">
        <v>14399</v>
      </c>
      <c r="K29" s="114">
        <v>-409</v>
      </c>
      <c r="L29" s="116">
        <v>-2.8404750329884019</v>
      </c>
    </row>
    <row r="30" spans="1:12" s="110" customFormat="1" ht="15" customHeight="1" x14ac:dyDescent="0.2">
      <c r="A30" s="120"/>
      <c r="B30" s="119"/>
      <c r="C30" s="258" t="s">
        <v>106</v>
      </c>
      <c r="E30" s="113">
        <v>47.734095782701928</v>
      </c>
      <c r="F30" s="115">
        <v>6678</v>
      </c>
      <c r="G30" s="114">
        <v>6796</v>
      </c>
      <c r="H30" s="114">
        <v>6846</v>
      </c>
      <c r="I30" s="114">
        <v>6716</v>
      </c>
      <c r="J30" s="140">
        <v>6684</v>
      </c>
      <c r="K30" s="114">
        <v>-6</v>
      </c>
      <c r="L30" s="116">
        <v>-8.9766606822262118E-2</v>
      </c>
    </row>
    <row r="31" spans="1:12" s="110" customFormat="1" ht="15" customHeight="1" x14ac:dyDescent="0.2">
      <c r="A31" s="120"/>
      <c r="B31" s="119"/>
      <c r="C31" s="258" t="s">
        <v>107</v>
      </c>
      <c r="E31" s="113">
        <v>52.265904217298072</v>
      </c>
      <c r="F31" s="115">
        <v>7312</v>
      </c>
      <c r="G31" s="114">
        <v>7796</v>
      </c>
      <c r="H31" s="114">
        <v>7779</v>
      </c>
      <c r="I31" s="114">
        <v>7665</v>
      </c>
      <c r="J31" s="140">
        <v>7715</v>
      </c>
      <c r="K31" s="114">
        <v>-403</v>
      </c>
      <c r="L31" s="116">
        <v>-5.2235904082955278</v>
      </c>
    </row>
    <row r="32" spans="1:12" s="110" customFormat="1" ht="15" customHeight="1" x14ac:dyDescent="0.2">
      <c r="A32" s="120"/>
      <c r="B32" s="119" t="s">
        <v>117</v>
      </c>
      <c r="C32" s="258"/>
      <c r="E32" s="113">
        <v>15.995438449072685</v>
      </c>
      <c r="F32" s="115">
        <v>2665</v>
      </c>
      <c r="G32" s="114">
        <v>2636</v>
      </c>
      <c r="H32" s="114">
        <v>2658</v>
      </c>
      <c r="I32" s="114">
        <v>2554</v>
      </c>
      <c r="J32" s="140">
        <v>2476</v>
      </c>
      <c r="K32" s="114">
        <v>189</v>
      </c>
      <c r="L32" s="116">
        <v>7.6332794830371569</v>
      </c>
    </row>
    <row r="33" spans="1:12" s="110" customFormat="1" ht="15" customHeight="1" x14ac:dyDescent="0.2">
      <c r="A33" s="120"/>
      <c r="B33" s="119"/>
      <c r="C33" s="258" t="s">
        <v>106</v>
      </c>
      <c r="E33" s="113">
        <v>64.953095684803003</v>
      </c>
      <c r="F33" s="115">
        <v>1731</v>
      </c>
      <c r="G33" s="114">
        <v>1695</v>
      </c>
      <c r="H33" s="114">
        <v>1734</v>
      </c>
      <c r="I33" s="114">
        <v>1643</v>
      </c>
      <c r="J33" s="140">
        <v>1591</v>
      </c>
      <c r="K33" s="114">
        <v>140</v>
      </c>
      <c r="L33" s="116">
        <v>8.7994971715901951</v>
      </c>
    </row>
    <row r="34" spans="1:12" s="110" customFormat="1" ht="15" customHeight="1" x14ac:dyDescent="0.2">
      <c r="A34" s="120"/>
      <c r="B34" s="119"/>
      <c r="C34" s="258" t="s">
        <v>107</v>
      </c>
      <c r="E34" s="113">
        <v>35.046904315196997</v>
      </c>
      <c r="F34" s="115">
        <v>934</v>
      </c>
      <c r="G34" s="114">
        <v>941</v>
      </c>
      <c r="H34" s="114">
        <v>924</v>
      </c>
      <c r="I34" s="114">
        <v>911</v>
      </c>
      <c r="J34" s="140">
        <v>885</v>
      </c>
      <c r="K34" s="114">
        <v>49</v>
      </c>
      <c r="L34" s="116">
        <v>5.536723163841808</v>
      </c>
    </row>
    <row r="35" spans="1:12" s="110" customFormat="1" ht="24.95" customHeight="1" x14ac:dyDescent="0.2">
      <c r="A35" s="604" t="s">
        <v>190</v>
      </c>
      <c r="B35" s="605"/>
      <c r="C35" s="605"/>
      <c r="D35" s="606"/>
      <c r="E35" s="113">
        <v>71.232218954444505</v>
      </c>
      <c r="F35" s="115">
        <v>11868</v>
      </c>
      <c r="G35" s="114">
        <v>12448</v>
      </c>
      <c r="H35" s="114">
        <v>12541</v>
      </c>
      <c r="I35" s="114">
        <v>12197</v>
      </c>
      <c r="J35" s="140">
        <v>12154</v>
      </c>
      <c r="K35" s="114">
        <v>-286</v>
      </c>
      <c r="L35" s="116">
        <v>-2.3531347704459438</v>
      </c>
    </row>
    <row r="36" spans="1:12" s="110" customFormat="1" ht="15" customHeight="1" x14ac:dyDescent="0.2">
      <c r="A36" s="120"/>
      <c r="B36" s="119"/>
      <c r="C36" s="258" t="s">
        <v>106</v>
      </c>
      <c r="E36" s="113">
        <v>64.694978092349174</v>
      </c>
      <c r="F36" s="115">
        <v>7678</v>
      </c>
      <c r="G36" s="114">
        <v>7777</v>
      </c>
      <c r="H36" s="114">
        <v>7869</v>
      </c>
      <c r="I36" s="114">
        <v>7627</v>
      </c>
      <c r="J36" s="140">
        <v>7568</v>
      </c>
      <c r="K36" s="114">
        <v>110</v>
      </c>
      <c r="L36" s="116">
        <v>1.4534883720930232</v>
      </c>
    </row>
    <row r="37" spans="1:12" s="110" customFormat="1" ht="15" customHeight="1" x14ac:dyDescent="0.2">
      <c r="A37" s="120"/>
      <c r="B37" s="119"/>
      <c r="C37" s="258" t="s">
        <v>107</v>
      </c>
      <c r="E37" s="113">
        <v>35.305021907650826</v>
      </c>
      <c r="F37" s="115">
        <v>4190</v>
      </c>
      <c r="G37" s="114">
        <v>4671</v>
      </c>
      <c r="H37" s="114">
        <v>4672</v>
      </c>
      <c r="I37" s="114">
        <v>4570</v>
      </c>
      <c r="J37" s="140">
        <v>4586</v>
      </c>
      <c r="K37" s="114">
        <v>-396</v>
      </c>
      <c r="L37" s="116">
        <v>-8.6349760139555176</v>
      </c>
    </row>
    <row r="38" spans="1:12" s="110" customFormat="1" ht="15" customHeight="1" x14ac:dyDescent="0.2">
      <c r="A38" s="120"/>
      <c r="B38" s="119" t="s">
        <v>182</v>
      </c>
      <c r="C38" s="258"/>
      <c r="E38" s="113">
        <v>28.767781045555488</v>
      </c>
      <c r="F38" s="115">
        <v>4793</v>
      </c>
      <c r="G38" s="114">
        <v>4787</v>
      </c>
      <c r="H38" s="114">
        <v>4747</v>
      </c>
      <c r="I38" s="114">
        <v>4742</v>
      </c>
      <c r="J38" s="140">
        <v>4725</v>
      </c>
      <c r="K38" s="114">
        <v>68</v>
      </c>
      <c r="L38" s="116">
        <v>1.4391534391534391</v>
      </c>
    </row>
    <row r="39" spans="1:12" s="110" customFormat="1" ht="15" customHeight="1" x14ac:dyDescent="0.2">
      <c r="A39" s="120"/>
      <c r="B39" s="119"/>
      <c r="C39" s="258" t="s">
        <v>106</v>
      </c>
      <c r="E39" s="113">
        <v>15.313999582724808</v>
      </c>
      <c r="F39" s="115">
        <v>734</v>
      </c>
      <c r="G39" s="114">
        <v>717</v>
      </c>
      <c r="H39" s="114">
        <v>713</v>
      </c>
      <c r="I39" s="114">
        <v>733</v>
      </c>
      <c r="J39" s="140">
        <v>709</v>
      </c>
      <c r="K39" s="114">
        <v>25</v>
      </c>
      <c r="L39" s="116">
        <v>3.5260930888575457</v>
      </c>
    </row>
    <row r="40" spans="1:12" s="110" customFormat="1" ht="15" customHeight="1" x14ac:dyDescent="0.2">
      <c r="A40" s="120"/>
      <c r="B40" s="119"/>
      <c r="C40" s="258" t="s">
        <v>107</v>
      </c>
      <c r="E40" s="113">
        <v>84.686000417275196</v>
      </c>
      <c r="F40" s="115">
        <v>4059</v>
      </c>
      <c r="G40" s="114">
        <v>4070</v>
      </c>
      <c r="H40" s="114">
        <v>4034</v>
      </c>
      <c r="I40" s="114">
        <v>4009</v>
      </c>
      <c r="J40" s="140">
        <v>4016</v>
      </c>
      <c r="K40" s="114">
        <v>43</v>
      </c>
      <c r="L40" s="116">
        <v>1.0707171314741035</v>
      </c>
    </row>
    <row r="41" spans="1:12" s="110" customFormat="1" ht="24.75" customHeight="1" x14ac:dyDescent="0.2">
      <c r="A41" s="604" t="s">
        <v>518</v>
      </c>
      <c r="B41" s="605"/>
      <c r="C41" s="605"/>
      <c r="D41" s="606"/>
      <c r="E41" s="113">
        <v>4.9516835724146206</v>
      </c>
      <c r="F41" s="115">
        <v>825</v>
      </c>
      <c r="G41" s="114">
        <v>1570</v>
      </c>
      <c r="H41" s="114">
        <v>1616</v>
      </c>
      <c r="I41" s="114">
        <v>1373</v>
      </c>
      <c r="J41" s="140">
        <v>1414</v>
      </c>
      <c r="K41" s="114">
        <v>-589</v>
      </c>
      <c r="L41" s="116">
        <v>-41.654879773691654</v>
      </c>
    </row>
    <row r="42" spans="1:12" s="110" customFormat="1" ht="15" customHeight="1" x14ac:dyDescent="0.2">
      <c r="A42" s="120"/>
      <c r="B42" s="119"/>
      <c r="C42" s="258" t="s">
        <v>106</v>
      </c>
      <c r="E42" s="113">
        <v>57.575757575757578</v>
      </c>
      <c r="F42" s="115">
        <v>475</v>
      </c>
      <c r="G42" s="114">
        <v>687</v>
      </c>
      <c r="H42" s="114">
        <v>705</v>
      </c>
      <c r="I42" s="114">
        <v>555</v>
      </c>
      <c r="J42" s="140">
        <v>578</v>
      </c>
      <c r="K42" s="114">
        <v>-103</v>
      </c>
      <c r="L42" s="116">
        <v>-17.820069204152251</v>
      </c>
    </row>
    <row r="43" spans="1:12" s="110" customFormat="1" ht="15" customHeight="1" x14ac:dyDescent="0.2">
      <c r="A43" s="123"/>
      <c r="B43" s="124"/>
      <c r="C43" s="260" t="s">
        <v>107</v>
      </c>
      <c r="D43" s="261"/>
      <c r="E43" s="125">
        <v>42.424242424242422</v>
      </c>
      <c r="F43" s="143">
        <v>350</v>
      </c>
      <c r="G43" s="144">
        <v>883</v>
      </c>
      <c r="H43" s="144">
        <v>911</v>
      </c>
      <c r="I43" s="144">
        <v>818</v>
      </c>
      <c r="J43" s="145">
        <v>836</v>
      </c>
      <c r="K43" s="144">
        <v>-486</v>
      </c>
      <c r="L43" s="146">
        <v>-58.133971291866025</v>
      </c>
    </row>
    <row r="44" spans="1:12" s="110" customFormat="1" ht="45.75" customHeight="1" x14ac:dyDescent="0.2">
      <c r="A44" s="604" t="s">
        <v>191</v>
      </c>
      <c r="B44" s="605"/>
      <c r="C44" s="605"/>
      <c r="D44" s="606"/>
      <c r="E44" s="113">
        <v>1.2964407898685553</v>
      </c>
      <c r="F44" s="115">
        <v>216</v>
      </c>
      <c r="G44" s="114">
        <v>218</v>
      </c>
      <c r="H44" s="114">
        <v>220</v>
      </c>
      <c r="I44" s="114">
        <v>217</v>
      </c>
      <c r="J44" s="140">
        <v>220</v>
      </c>
      <c r="K44" s="114">
        <v>-4</v>
      </c>
      <c r="L44" s="116">
        <v>-1.8181818181818181</v>
      </c>
    </row>
    <row r="45" spans="1:12" s="110" customFormat="1" ht="15" customHeight="1" x14ac:dyDescent="0.2">
      <c r="A45" s="120"/>
      <c r="B45" s="119"/>
      <c r="C45" s="258" t="s">
        <v>106</v>
      </c>
      <c r="E45" s="113">
        <v>60.648148148148145</v>
      </c>
      <c r="F45" s="115">
        <v>131</v>
      </c>
      <c r="G45" s="114">
        <v>132</v>
      </c>
      <c r="H45" s="114">
        <v>134</v>
      </c>
      <c r="I45" s="114">
        <v>131</v>
      </c>
      <c r="J45" s="140">
        <v>131</v>
      </c>
      <c r="K45" s="114">
        <v>0</v>
      </c>
      <c r="L45" s="116">
        <v>0</v>
      </c>
    </row>
    <row r="46" spans="1:12" s="110" customFormat="1" ht="15" customHeight="1" x14ac:dyDescent="0.2">
      <c r="A46" s="123"/>
      <c r="B46" s="124"/>
      <c r="C46" s="260" t="s">
        <v>107</v>
      </c>
      <c r="D46" s="261"/>
      <c r="E46" s="125">
        <v>39.351851851851855</v>
      </c>
      <c r="F46" s="143">
        <v>85</v>
      </c>
      <c r="G46" s="144">
        <v>86</v>
      </c>
      <c r="H46" s="144">
        <v>86</v>
      </c>
      <c r="I46" s="144">
        <v>86</v>
      </c>
      <c r="J46" s="145">
        <v>89</v>
      </c>
      <c r="K46" s="144">
        <v>-4</v>
      </c>
      <c r="L46" s="146">
        <v>-4.4943820224719104</v>
      </c>
    </row>
    <row r="47" spans="1:12" s="110" customFormat="1" ht="39" customHeight="1" x14ac:dyDescent="0.2">
      <c r="A47" s="604" t="s">
        <v>519</v>
      </c>
      <c r="B47" s="607"/>
      <c r="C47" s="607"/>
      <c r="D47" s="608"/>
      <c r="E47" s="113">
        <v>0.16805713942740533</v>
      </c>
      <c r="F47" s="115">
        <v>28</v>
      </c>
      <c r="G47" s="114">
        <v>28</v>
      </c>
      <c r="H47" s="114">
        <v>19</v>
      </c>
      <c r="I47" s="114">
        <v>37</v>
      </c>
      <c r="J47" s="140">
        <v>38</v>
      </c>
      <c r="K47" s="114">
        <v>-10</v>
      </c>
      <c r="L47" s="116">
        <v>-26.315789473684209</v>
      </c>
    </row>
    <row r="48" spans="1:12" s="110" customFormat="1" ht="15" customHeight="1" x14ac:dyDescent="0.2">
      <c r="A48" s="120"/>
      <c r="B48" s="119"/>
      <c r="C48" s="258" t="s">
        <v>106</v>
      </c>
      <c r="E48" s="113">
        <v>35.714285714285715</v>
      </c>
      <c r="F48" s="115">
        <v>10</v>
      </c>
      <c r="G48" s="114">
        <v>9</v>
      </c>
      <c r="H48" s="114">
        <v>7</v>
      </c>
      <c r="I48" s="114">
        <v>13</v>
      </c>
      <c r="J48" s="140">
        <v>12</v>
      </c>
      <c r="K48" s="114">
        <v>-2</v>
      </c>
      <c r="L48" s="116">
        <v>-16.666666666666668</v>
      </c>
    </row>
    <row r="49" spans="1:12" s="110" customFormat="1" ht="15" customHeight="1" x14ac:dyDescent="0.2">
      <c r="A49" s="123"/>
      <c r="B49" s="124"/>
      <c r="C49" s="260" t="s">
        <v>107</v>
      </c>
      <c r="D49" s="261"/>
      <c r="E49" s="125">
        <v>64.285714285714292</v>
      </c>
      <c r="F49" s="143">
        <v>18</v>
      </c>
      <c r="G49" s="144">
        <v>19</v>
      </c>
      <c r="H49" s="144">
        <v>12</v>
      </c>
      <c r="I49" s="144">
        <v>24</v>
      </c>
      <c r="J49" s="145">
        <v>26</v>
      </c>
      <c r="K49" s="144">
        <v>-8</v>
      </c>
      <c r="L49" s="146">
        <v>-30.76923076923077</v>
      </c>
    </row>
    <row r="50" spans="1:12" s="110" customFormat="1" ht="24.95" customHeight="1" x14ac:dyDescent="0.2">
      <c r="A50" s="609" t="s">
        <v>192</v>
      </c>
      <c r="B50" s="610"/>
      <c r="C50" s="610"/>
      <c r="D50" s="611"/>
      <c r="E50" s="262">
        <v>13.798691555128745</v>
      </c>
      <c r="F50" s="263">
        <v>2299</v>
      </c>
      <c r="G50" s="264">
        <v>2931</v>
      </c>
      <c r="H50" s="264">
        <v>2989</v>
      </c>
      <c r="I50" s="264">
        <v>2662</v>
      </c>
      <c r="J50" s="265">
        <v>2736</v>
      </c>
      <c r="K50" s="263">
        <v>-437</v>
      </c>
      <c r="L50" s="266">
        <v>-15.972222222222221</v>
      </c>
    </row>
    <row r="51" spans="1:12" s="110" customFormat="1" ht="15" customHeight="1" x14ac:dyDescent="0.2">
      <c r="A51" s="120"/>
      <c r="B51" s="119"/>
      <c r="C51" s="258" t="s">
        <v>106</v>
      </c>
      <c r="E51" s="113">
        <v>56.154849934754239</v>
      </c>
      <c r="F51" s="115">
        <v>1291</v>
      </c>
      <c r="G51" s="114">
        <v>1451</v>
      </c>
      <c r="H51" s="114">
        <v>1507</v>
      </c>
      <c r="I51" s="114">
        <v>1346</v>
      </c>
      <c r="J51" s="140">
        <v>1373</v>
      </c>
      <c r="K51" s="114">
        <v>-82</v>
      </c>
      <c r="L51" s="116">
        <v>-5.9723233794610344</v>
      </c>
    </row>
    <row r="52" spans="1:12" s="110" customFormat="1" ht="15" customHeight="1" x14ac:dyDescent="0.2">
      <c r="A52" s="120"/>
      <c r="B52" s="119"/>
      <c r="C52" s="258" t="s">
        <v>107</v>
      </c>
      <c r="E52" s="113">
        <v>43.845150065245761</v>
      </c>
      <c r="F52" s="115">
        <v>1008</v>
      </c>
      <c r="G52" s="114">
        <v>1480</v>
      </c>
      <c r="H52" s="114">
        <v>1482</v>
      </c>
      <c r="I52" s="114">
        <v>1316</v>
      </c>
      <c r="J52" s="140">
        <v>1363</v>
      </c>
      <c r="K52" s="114">
        <v>-355</v>
      </c>
      <c r="L52" s="116">
        <v>-26.045487894350696</v>
      </c>
    </row>
    <row r="53" spans="1:12" s="110" customFormat="1" ht="15" customHeight="1" x14ac:dyDescent="0.2">
      <c r="A53" s="120"/>
      <c r="B53" s="119"/>
      <c r="C53" s="258" t="s">
        <v>187</v>
      </c>
      <c r="D53" s="110" t="s">
        <v>193</v>
      </c>
      <c r="E53" s="113">
        <v>26.011309264897783</v>
      </c>
      <c r="F53" s="115">
        <v>598</v>
      </c>
      <c r="G53" s="114">
        <v>1247</v>
      </c>
      <c r="H53" s="114">
        <v>1300</v>
      </c>
      <c r="I53" s="114">
        <v>952</v>
      </c>
      <c r="J53" s="140">
        <v>1036</v>
      </c>
      <c r="K53" s="114">
        <v>-438</v>
      </c>
      <c r="L53" s="116">
        <v>-42.277992277992276</v>
      </c>
    </row>
    <row r="54" spans="1:12" s="110" customFormat="1" ht="15" customHeight="1" x14ac:dyDescent="0.2">
      <c r="A54" s="120"/>
      <c r="B54" s="119"/>
      <c r="D54" s="267" t="s">
        <v>194</v>
      </c>
      <c r="E54" s="113">
        <v>59.866220735785951</v>
      </c>
      <c r="F54" s="115">
        <v>358</v>
      </c>
      <c r="G54" s="114">
        <v>542</v>
      </c>
      <c r="H54" s="114">
        <v>577</v>
      </c>
      <c r="I54" s="114">
        <v>415</v>
      </c>
      <c r="J54" s="140">
        <v>448</v>
      </c>
      <c r="K54" s="114">
        <v>-90</v>
      </c>
      <c r="L54" s="116">
        <v>-20.089285714285715</v>
      </c>
    </row>
    <row r="55" spans="1:12" s="110" customFormat="1" ht="15" customHeight="1" x14ac:dyDescent="0.2">
      <c r="A55" s="120"/>
      <c r="B55" s="119"/>
      <c r="D55" s="267" t="s">
        <v>195</v>
      </c>
      <c r="E55" s="113">
        <v>40.133779264214049</v>
      </c>
      <c r="F55" s="115">
        <v>240</v>
      </c>
      <c r="G55" s="114">
        <v>705</v>
      </c>
      <c r="H55" s="114">
        <v>723</v>
      </c>
      <c r="I55" s="114">
        <v>537</v>
      </c>
      <c r="J55" s="140">
        <v>588</v>
      </c>
      <c r="K55" s="114">
        <v>-348</v>
      </c>
      <c r="L55" s="116">
        <v>-59.183673469387756</v>
      </c>
    </row>
    <row r="56" spans="1:12" s="110" customFormat="1" ht="15" customHeight="1" x14ac:dyDescent="0.2">
      <c r="A56" s="120"/>
      <c r="B56" s="119" t="s">
        <v>196</v>
      </c>
      <c r="C56" s="258"/>
      <c r="E56" s="113">
        <v>66.928755776964167</v>
      </c>
      <c r="F56" s="115">
        <v>11151</v>
      </c>
      <c r="G56" s="114">
        <v>11114</v>
      </c>
      <c r="H56" s="114">
        <v>11129</v>
      </c>
      <c r="I56" s="114">
        <v>11166</v>
      </c>
      <c r="J56" s="140">
        <v>11105</v>
      </c>
      <c r="K56" s="114">
        <v>46</v>
      </c>
      <c r="L56" s="116">
        <v>0.41422782530391716</v>
      </c>
    </row>
    <row r="57" spans="1:12" s="110" customFormat="1" ht="15" customHeight="1" x14ac:dyDescent="0.2">
      <c r="A57" s="120"/>
      <c r="B57" s="119"/>
      <c r="C57" s="258" t="s">
        <v>106</v>
      </c>
      <c r="E57" s="113">
        <v>48.79383014976235</v>
      </c>
      <c r="F57" s="115">
        <v>5441</v>
      </c>
      <c r="G57" s="114">
        <v>5394</v>
      </c>
      <c r="H57" s="114">
        <v>5424</v>
      </c>
      <c r="I57" s="114">
        <v>5386</v>
      </c>
      <c r="J57" s="140">
        <v>5350</v>
      </c>
      <c r="K57" s="114">
        <v>91</v>
      </c>
      <c r="L57" s="116">
        <v>1.7009345794392523</v>
      </c>
    </row>
    <row r="58" spans="1:12" s="110" customFormat="1" ht="15" customHeight="1" x14ac:dyDescent="0.2">
      <c r="A58" s="120"/>
      <c r="B58" s="119"/>
      <c r="C58" s="258" t="s">
        <v>107</v>
      </c>
      <c r="E58" s="113">
        <v>51.20616985023765</v>
      </c>
      <c r="F58" s="115">
        <v>5710</v>
      </c>
      <c r="G58" s="114">
        <v>5720</v>
      </c>
      <c r="H58" s="114">
        <v>5705</v>
      </c>
      <c r="I58" s="114">
        <v>5780</v>
      </c>
      <c r="J58" s="140">
        <v>5755</v>
      </c>
      <c r="K58" s="114">
        <v>-45</v>
      </c>
      <c r="L58" s="116">
        <v>-0.78192875760208513</v>
      </c>
    </row>
    <row r="59" spans="1:12" s="110" customFormat="1" ht="15" customHeight="1" x14ac:dyDescent="0.2">
      <c r="A59" s="120"/>
      <c r="B59" s="119"/>
      <c r="C59" s="258" t="s">
        <v>105</v>
      </c>
      <c r="D59" s="110" t="s">
        <v>197</v>
      </c>
      <c r="E59" s="113">
        <v>88.027979553403284</v>
      </c>
      <c r="F59" s="115">
        <v>9816</v>
      </c>
      <c r="G59" s="114">
        <v>9800</v>
      </c>
      <c r="H59" s="114">
        <v>9822</v>
      </c>
      <c r="I59" s="114">
        <v>9884</v>
      </c>
      <c r="J59" s="140">
        <v>9851</v>
      </c>
      <c r="K59" s="114">
        <v>-35</v>
      </c>
      <c r="L59" s="116">
        <v>-0.35529387879403107</v>
      </c>
    </row>
    <row r="60" spans="1:12" s="110" customFormat="1" ht="15" customHeight="1" x14ac:dyDescent="0.2">
      <c r="A60" s="120"/>
      <c r="B60" s="119"/>
      <c r="C60" s="258"/>
      <c r="D60" s="267" t="s">
        <v>198</v>
      </c>
      <c r="E60" s="113">
        <v>45.51752241238794</v>
      </c>
      <c r="F60" s="115">
        <v>4468</v>
      </c>
      <c r="G60" s="114">
        <v>4437</v>
      </c>
      <c r="H60" s="114">
        <v>4466</v>
      </c>
      <c r="I60" s="114">
        <v>4449</v>
      </c>
      <c r="J60" s="140">
        <v>4431</v>
      </c>
      <c r="K60" s="114">
        <v>37</v>
      </c>
      <c r="L60" s="116">
        <v>0.83502595350936581</v>
      </c>
    </row>
    <row r="61" spans="1:12" s="110" customFormat="1" ht="15" customHeight="1" x14ac:dyDescent="0.2">
      <c r="A61" s="120"/>
      <c r="B61" s="119"/>
      <c r="C61" s="258"/>
      <c r="D61" s="267" t="s">
        <v>199</v>
      </c>
      <c r="E61" s="113">
        <v>54.48247758761206</v>
      </c>
      <c r="F61" s="115">
        <v>5348</v>
      </c>
      <c r="G61" s="114">
        <v>5363</v>
      </c>
      <c r="H61" s="114">
        <v>5356</v>
      </c>
      <c r="I61" s="114">
        <v>5435</v>
      </c>
      <c r="J61" s="140">
        <v>5420</v>
      </c>
      <c r="K61" s="114">
        <v>-72</v>
      </c>
      <c r="L61" s="116">
        <v>-1.3284132841328413</v>
      </c>
    </row>
    <row r="62" spans="1:12" s="110" customFormat="1" ht="15" customHeight="1" x14ac:dyDescent="0.2">
      <c r="A62" s="120"/>
      <c r="B62" s="119"/>
      <c r="C62" s="258"/>
      <c r="D62" s="258" t="s">
        <v>200</v>
      </c>
      <c r="E62" s="113">
        <v>11.972020446596717</v>
      </c>
      <c r="F62" s="115">
        <v>1335</v>
      </c>
      <c r="G62" s="114">
        <v>1314</v>
      </c>
      <c r="H62" s="114">
        <v>1307</v>
      </c>
      <c r="I62" s="114">
        <v>1282</v>
      </c>
      <c r="J62" s="140">
        <v>1254</v>
      </c>
      <c r="K62" s="114">
        <v>81</v>
      </c>
      <c r="L62" s="116">
        <v>6.4593301435406696</v>
      </c>
    </row>
    <row r="63" spans="1:12" s="110" customFormat="1" ht="15" customHeight="1" x14ac:dyDescent="0.2">
      <c r="A63" s="120"/>
      <c r="B63" s="119"/>
      <c r="C63" s="258"/>
      <c r="D63" s="267" t="s">
        <v>198</v>
      </c>
      <c r="E63" s="113">
        <v>72.883895131086149</v>
      </c>
      <c r="F63" s="115">
        <v>973</v>
      </c>
      <c r="G63" s="114">
        <v>957</v>
      </c>
      <c r="H63" s="114">
        <v>958</v>
      </c>
      <c r="I63" s="114">
        <v>937</v>
      </c>
      <c r="J63" s="140">
        <v>919</v>
      </c>
      <c r="K63" s="114">
        <v>54</v>
      </c>
      <c r="L63" s="116">
        <v>5.8759521218715998</v>
      </c>
    </row>
    <row r="64" spans="1:12" s="110" customFormat="1" ht="15" customHeight="1" x14ac:dyDescent="0.2">
      <c r="A64" s="120"/>
      <c r="B64" s="119"/>
      <c r="C64" s="258"/>
      <c r="D64" s="267" t="s">
        <v>199</v>
      </c>
      <c r="E64" s="113">
        <v>27.116104868913858</v>
      </c>
      <c r="F64" s="115">
        <v>362</v>
      </c>
      <c r="G64" s="114">
        <v>357</v>
      </c>
      <c r="H64" s="114">
        <v>349</v>
      </c>
      <c r="I64" s="114">
        <v>345</v>
      </c>
      <c r="J64" s="140">
        <v>335</v>
      </c>
      <c r="K64" s="114">
        <v>27</v>
      </c>
      <c r="L64" s="116">
        <v>8.0597014925373127</v>
      </c>
    </row>
    <row r="65" spans="1:12" s="110" customFormat="1" ht="15" customHeight="1" x14ac:dyDescent="0.2">
      <c r="A65" s="120"/>
      <c r="B65" s="119" t="s">
        <v>201</v>
      </c>
      <c r="C65" s="258"/>
      <c r="E65" s="113">
        <v>10.911709981393674</v>
      </c>
      <c r="F65" s="115">
        <v>1818</v>
      </c>
      <c r="G65" s="114">
        <v>1802</v>
      </c>
      <c r="H65" s="114">
        <v>1762</v>
      </c>
      <c r="I65" s="114">
        <v>1741</v>
      </c>
      <c r="J65" s="140">
        <v>1697</v>
      </c>
      <c r="K65" s="114">
        <v>121</v>
      </c>
      <c r="L65" s="116">
        <v>7.1302298173246905</v>
      </c>
    </row>
    <row r="66" spans="1:12" s="110" customFormat="1" ht="15" customHeight="1" x14ac:dyDescent="0.2">
      <c r="A66" s="120"/>
      <c r="B66" s="119"/>
      <c r="C66" s="258" t="s">
        <v>106</v>
      </c>
      <c r="E66" s="113">
        <v>48.12981298129813</v>
      </c>
      <c r="F66" s="115">
        <v>875</v>
      </c>
      <c r="G66" s="114">
        <v>851</v>
      </c>
      <c r="H66" s="114">
        <v>837</v>
      </c>
      <c r="I66" s="114">
        <v>840</v>
      </c>
      <c r="J66" s="140">
        <v>797</v>
      </c>
      <c r="K66" s="114">
        <v>78</v>
      </c>
      <c r="L66" s="116">
        <v>9.7867001254705137</v>
      </c>
    </row>
    <row r="67" spans="1:12" s="110" customFormat="1" ht="15" customHeight="1" x14ac:dyDescent="0.2">
      <c r="A67" s="120"/>
      <c r="B67" s="119"/>
      <c r="C67" s="258" t="s">
        <v>107</v>
      </c>
      <c r="E67" s="113">
        <v>51.87018701870187</v>
      </c>
      <c r="F67" s="115">
        <v>943</v>
      </c>
      <c r="G67" s="114">
        <v>951</v>
      </c>
      <c r="H67" s="114">
        <v>925</v>
      </c>
      <c r="I67" s="114">
        <v>901</v>
      </c>
      <c r="J67" s="140">
        <v>900</v>
      </c>
      <c r="K67" s="114">
        <v>43</v>
      </c>
      <c r="L67" s="116">
        <v>4.7777777777777777</v>
      </c>
    </row>
    <row r="68" spans="1:12" s="110" customFormat="1" ht="15" customHeight="1" x14ac:dyDescent="0.2">
      <c r="A68" s="120"/>
      <c r="B68" s="119"/>
      <c r="C68" s="258" t="s">
        <v>105</v>
      </c>
      <c r="D68" s="110" t="s">
        <v>202</v>
      </c>
      <c r="E68" s="113">
        <v>22.387238723872386</v>
      </c>
      <c r="F68" s="115">
        <v>407</v>
      </c>
      <c r="G68" s="114">
        <v>398</v>
      </c>
      <c r="H68" s="114">
        <v>373</v>
      </c>
      <c r="I68" s="114">
        <v>356</v>
      </c>
      <c r="J68" s="140">
        <v>339</v>
      </c>
      <c r="K68" s="114">
        <v>68</v>
      </c>
      <c r="L68" s="116">
        <v>20.058997050147493</v>
      </c>
    </row>
    <row r="69" spans="1:12" s="110" customFormat="1" ht="15" customHeight="1" x14ac:dyDescent="0.2">
      <c r="A69" s="120"/>
      <c r="B69" s="119"/>
      <c r="C69" s="258"/>
      <c r="D69" s="267" t="s">
        <v>198</v>
      </c>
      <c r="E69" s="113">
        <v>43.488943488943491</v>
      </c>
      <c r="F69" s="115">
        <v>177</v>
      </c>
      <c r="G69" s="114">
        <v>163</v>
      </c>
      <c r="H69" s="114">
        <v>156</v>
      </c>
      <c r="I69" s="114">
        <v>156</v>
      </c>
      <c r="J69" s="140">
        <v>138</v>
      </c>
      <c r="K69" s="114">
        <v>39</v>
      </c>
      <c r="L69" s="116">
        <v>28.260869565217391</v>
      </c>
    </row>
    <row r="70" spans="1:12" s="110" customFormat="1" ht="15" customHeight="1" x14ac:dyDescent="0.2">
      <c r="A70" s="120"/>
      <c r="B70" s="119"/>
      <c r="C70" s="258"/>
      <c r="D70" s="267" t="s">
        <v>199</v>
      </c>
      <c r="E70" s="113">
        <v>56.511056511056509</v>
      </c>
      <c r="F70" s="115">
        <v>230</v>
      </c>
      <c r="G70" s="114">
        <v>235</v>
      </c>
      <c r="H70" s="114">
        <v>217</v>
      </c>
      <c r="I70" s="114">
        <v>200</v>
      </c>
      <c r="J70" s="140">
        <v>201</v>
      </c>
      <c r="K70" s="114">
        <v>29</v>
      </c>
      <c r="L70" s="116">
        <v>14.427860696517413</v>
      </c>
    </row>
    <row r="71" spans="1:12" s="110" customFormat="1" ht="15" customHeight="1" x14ac:dyDescent="0.2">
      <c r="A71" s="120"/>
      <c r="B71" s="119"/>
      <c r="C71" s="258"/>
      <c r="D71" s="110" t="s">
        <v>203</v>
      </c>
      <c r="E71" s="113">
        <v>72.552255225522558</v>
      </c>
      <c r="F71" s="115">
        <v>1319</v>
      </c>
      <c r="G71" s="114">
        <v>1318</v>
      </c>
      <c r="H71" s="114">
        <v>1303</v>
      </c>
      <c r="I71" s="114">
        <v>1299</v>
      </c>
      <c r="J71" s="140">
        <v>1266</v>
      </c>
      <c r="K71" s="114">
        <v>53</v>
      </c>
      <c r="L71" s="116">
        <v>4.1864139020537126</v>
      </c>
    </row>
    <row r="72" spans="1:12" s="110" customFormat="1" ht="15" customHeight="1" x14ac:dyDescent="0.2">
      <c r="A72" s="120"/>
      <c r="B72" s="119"/>
      <c r="C72" s="258"/>
      <c r="D72" s="267" t="s">
        <v>198</v>
      </c>
      <c r="E72" s="113">
        <v>48.749052312357847</v>
      </c>
      <c r="F72" s="115">
        <v>643</v>
      </c>
      <c r="G72" s="114">
        <v>639</v>
      </c>
      <c r="H72" s="114">
        <v>633</v>
      </c>
      <c r="I72" s="114">
        <v>636</v>
      </c>
      <c r="J72" s="140">
        <v>610</v>
      </c>
      <c r="K72" s="114">
        <v>33</v>
      </c>
      <c r="L72" s="116">
        <v>5.4098360655737707</v>
      </c>
    </row>
    <row r="73" spans="1:12" s="110" customFormat="1" ht="15" customHeight="1" x14ac:dyDescent="0.2">
      <c r="A73" s="120"/>
      <c r="B73" s="119"/>
      <c r="C73" s="258"/>
      <c r="D73" s="267" t="s">
        <v>199</v>
      </c>
      <c r="E73" s="113">
        <v>51.250947687642153</v>
      </c>
      <c r="F73" s="115">
        <v>676</v>
      </c>
      <c r="G73" s="114">
        <v>679</v>
      </c>
      <c r="H73" s="114">
        <v>670</v>
      </c>
      <c r="I73" s="114">
        <v>663</v>
      </c>
      <c r="J73" s="140">
        <v>656</v>
      </c>
      <c r="K73" s="114">
        <v>20</v>
      </c>
      <c r="L73" s="116">
        <v>3.0487804878048781</v>
      </c>
    </row>
    <row r="74" spans="1:12" s="110" customFormat="1" ht="15" customHeight="1" x14ac:dyDescent="0.2">
      <c r="A74" s="120"/>
      <c r="B74" s="119"/>
      <c r="C74" s="258"/>
      <c r="D74" s="110" t="s">
        <v>204</v>
      </c>
      <c r="E74" s="113">
        <v>5.0605060506050608</v>
      </c>
      <c r="F74" s="115">
        <v>92</v>
      </c>
      <c r="G74" s="114">
        <v>86</v>
      </c>
      <c r="H74" s="114">
        <v>86</v>
      </c>
      <c r="I74" s="114">
        <v>86</v>
      </c>
      <c r="J74" s="140">
        <v>92</v>
      </c>
      <c r="K74" s="114">
        <v>0</v>
      </c>
      <c r="L74" s="116">
        <v>0</v>
      </c>
    </row>
    <row r="75" spans="1:12" s="110" customFormat="1" ht="15" customHeight="1" x14ac:dyDescent="0.2">
      <c r="A75" s="120"/>
      <c r="B75" s="119"/>
      <c r="C75" s="258"/>
      <c r="D75" s="267" t="s">
        <v>198</v>
      </c>
      <c r="E75" s="113">
        <v>59.782608695652172</v>
      </c>
      <c r="F75" s="115">
        <v>55</v>
      </c>
      <c r="G75" s="114">
        <v>49</v>
      </c>
      <c r="H75" s="114">
        <v>48</v>
      </c>
      <c r="I75" s="114">
        <v>48</v>
      </c>
      <c r="J75" s="140">
        <v>49</v>
      </c>
      <c r="K75" s="114">
        <v>6</v>
      </c>
      <c r="L75" s="116">
        <v>12.244897959183673</v>
      </c>
    </row>
    <row r="76" spans="1:12" s="110" customFormat="1" ht="15" customHeight="1" x14ac:dyDescent="0.2">
      <c r="A76" s="120"/>
      <c r="B76" s="119"/>
      <c r="C76" s="258"/>
      <c r="D76" s="267" t="s">
        <v>199</v>
      </c>
      <c r="E76" s="113">
        <v>40.217391304347828</v>
      </c>
      <c r="F76" s="115">
        <v>37</v>
      </c>
      <c r="G76" s="114">
        <v>37</v>
      </c>
      <c r="H76" s="114">
        <v>38</v>
      </c>
      <c r="I76" s="114">
        <v>38</v>
      </c>
      <c r="J76" s="140">
        <v>43</v>
      </c>
      <c r="K76" s="114">
        <v>-6</v>
      </c>
      <c r="L76" s="116">
        <v>-13.953488372093023</v>
      </c>
    </row>
    <row r="77" spans="1:12" s="110" customFormat="1" ht="15" customHeight="1" x14ac:dyDescent="0.2">
      <c r="A77" s="534"/>
      <c r="B77" s="119" t="s">
        <v>205</v>
      </c>
      <c r="C77" s="268"/>
      <c r="D77" s="182"/>
      <c r="E77" s="113">
        <v>8.3608426865134149</v>
      </c>
      <c r="F77" s="115">
        <v>1393</v>
      </c>
      <c r="G77" s="114">
        <v>1388</v>
      </c>
      <c r="H77" s="114">
        <v>1408</v>
      </c>
      <c r="I77" s="114">
        <v>1370</v>
      </c>
      <c r="J77" s="140">
        <v>1341</v>
      </c>
      <c r="K77" s="114">
        <v>52</v>
      </c>
      <c r="L77" s="116">
        <v>3.8777032065622667</v>
      </c>
    </row>
    <row r="78" spans="1:12" s="110" customFormat="1" ht="15" customHeight="1" x14ac:dyDescent="0.2">
      <c r="A78" s="120"/>
      <c r="B78" s="119"/>
      <c r="C78" s="268" t="s">
        <v>106</v>
      </c>
      <c r="D78" s="182"/>
      <c r="E78" s="113">
        <v>57.788944723618087</v>
      </c>
      <c r="F78" s="115">
        <v>805</v>
      </c>
      <c r="G78" s="114">
        <v>798</v>
      </c>
      <c r="H78" s="114">
        <v>814</v>
      </c>
      <c r="I78" s="114">
        <v>788</v>
      </c>
      <c r="J78" s="140">
        <v>757</v>
      </c>
      <c r="K78" s="114">
        <v>48</v>
      </c>
      <c r="L78" s="116">
        <v>6.3408190224570671</v>
      </c>
    </row>
    <row r="79" spans="1:12" s="110" customFormat="1" ht="15" customHeight="1" x14ac:dyDescent="0.2">
      <c r="A79" s="123"/>
      <c r="B79" s="124"/>
      <c r="C79" s="260" t="s">
        <v>107</v>
      </c>
      <c r="D79" s="261"/>
      <c r="E79" s="125">
        <v>42.211055276381913</v>
      </c>
      <c r="F79" s="143">
        <v>588</v>
      </c>
      <c r="G79" s="144">
        <v>590</v>
      </c>
      <c r="H79" s="144">
        <v>594</v>
      </c>
      <c r="I79" s="144">
        <v>582</v>
      </c>
      <c r="J79" s="145">
        <v>584</v>
      </c>
      <c r="K79" s="144">
        <v>4</v>
      </c>
      <c r="L79" s="146">
        <v>0.68493150684931503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16661</v>
      </c>
      <c r="E11" s="114">
        <v>17235</v>
      </c>
      <c r="F11" s="114">
        <v>17288</v>
      </c>
      <c r="G11" s="114">
        <v>16939</v>
      </c>
      <c r="H11" s="140">
        <v>16879</v>
      </c>
      <c r="I11" s="115">
        <v>-218</v>
      </c>
      <c r="J11" s="116">
        <v>-1.2915457076841046</v>
      </c>
    </row>
    <row r="12" spans="1:15" s="110" customFormat="1" ht="24.95" customHeight="1" x14ac:dyDescent="0.2">
      <c r="A12" s="193" t="s">
        <v>132</v>
      </c>
      <c r="B12" s="194" t="s">
        <v>133</v>
      </c>
      <c r="C12" s="113">
        <v>0.1500510173458976</v>
      </c>
      <c r="D12" s="115">
        <v>25</v>
      </c>
      <c r="E12" s="114">
        <v>22</v>
      </c>
      <c r="F12" s="114">
        <v>24</v>
      </c>
      <c r="G12" s="114">
        <v>28</v>
      </c>
      <c r="H12" s="140">
        <v>26</v>
      </c>
      <c r="I12" s="115">
        <v>-1</v>
      </c>
      <c r="J12" s="116">
        <v>-3.8461538461538463</v>
      </c>
    </row>
    <row r="13" spans="1:15" s="110" customFormat="1" ht="24.95" customHeight="1" x14ac:dyDescent="0.2">
      <c r="A13" s="193" t="s">
        <v>134</v>
      </c>
      <c r="B13" s="199" t="s">
        <v>214</v>
      </c>
      <c r="C13" s="113">
        <v>1.2184142608486885</v>
      </c>
      <c r="D13" s="115">
        <v>203</v>
      </c>
      <c r="E13" s="114">
        <v>196</v>
      </c>
      <c r="F13" s="114">
        <v>196</v>
      </c>
      <c r="G13" s="114">
        <v>199</v>
      </c>
      <c r="H13" s="140">
        <v>199</v>
      </c>
      <c r="I13" s="115">
        <v>4</v>
      </c>
      <c r="J13" s="116">
        <v>2.0100502512562812</v>
      </c>
    </row>
    <row r="14" spans="1:15" s="287" customFormat="1" ht="24" customHeight="1" x14ac:dyDescent="0.2">
      <c r="A14" s="193" t="s">
        <v>215</v>
      </c>
      <c r="B14" s="199" t="s">
        <v>137</v>
      </c>
      <c r="C14" s="113">
        <v>28.539703499189724</v>
      </c>
      <c r="D14" s="115">
        <v>4755</v>
      </c>
      <c r="E14" s="114">
        <v>4719</v>
      </c>
      <c r="F14" s="114">
        <v>4729</v>
      </c>
      <c r="G14" s="114">
        <v>4649</v>
      </c>
      <c r="H14" s="140">
        <v>4689</v>
      </c>
      <c r="I14" s="115">
        <v>66</v>
      </c>
      <c r="J14" s="116">
        <v>1.4075495841330774</v>
      </c>
      <c r="K14" s="110"/>
      <c r="L14" s="110"/>
      <c r="M14" s="110"/>
      <c r="N14" s="110"/>
      <c r="O14" s="110"/>
    </row>
    <row r="15" spans="1:15" s="110" customFormat="1" ht="24.75" customHeight="1" x14ac:dyDescent="0.2">
      <c r="A15" s="193" t="s">
        <v>216</v>
      </c>
      <c r="B15" s="199" t="s">
        <v>217</v>
      </c>
      <c r="C15" s="113">
        <v>4.3334733809495232</v>
      </c>
      <c r="D15" s="115">
        <v>722</v>
      </c>
      <c r="E15" s="114">
        <v>722</v>
      </c>
      <c r="F15" s="114">
        <v>721</v>
      </c>
      <c r="G15" s="114">
        <v>699</v>
      </c>
      <c r="H15" s="140">
        <v>747</v>
      </c>
      <c r="I15" s="115">
        <v>-25</v>
      </c>
      <c r="J15" s="116">
        <v>-3.3467202141900936</v>
      </c>
    </row>
    <row r="16" spans="1:15" s="287" customFormat="1" ht="24.95" customHeight="1" x14ac:dyDescent="0.2">
      <c r="A16" s="193" t="s">
        <v>218</v>
      </c>
      <c r="B16" s="199" t="s">
        <v>141</v>
      </c>
      <c r="C16" s="113">
        <v>22.75973831102575</v>
      </c>
      <c r="D16" s="115">
        <v>3792</v>
      </c>
      <c r="E16" s="114">
        <v>3760</v>
      </c>
      <c r="F16" s="114">
        <v>3792</v>
      </c>
      <c r="G16" s="114">
        <v>3742</v>
      </c>
      <c r="H16" s="140">
        <v>3734</v>
      </c>
      <c r="I16" s="115">
        <v>58</v>
      </c>
      <c r="J16" s="116">
        <v>1.5532940546331013</v>
      </c>
      <c r="K16" s="110"/>
      <c r="L16" s="110"/>
      <c r="M16" s="110"/>
      <c r="N16" s="110"/>
      <c r="O16" s="110"/>
    </row>
    <row r="17" spans="1:15" s="110" customFormat="1" ht="24.95" customHeight="1" x14ac:dyDescent="0.2">
      <c r="A17" s="193" t="s">
        <v>219</v>
      </c>
      <c r="B17" s="199" t="s">
        <v>220</v>
      </c>
      <c r="C17" s="113">
        <v>1.4464918072144528</v>
      </c>
      <c r="D17" s="115">
        <v>241</v>
      </c>
      <c r="E17" s="114">
        <v>237</v>
      </c>
      <c r="F17" s="114">
        <v>216</v>
      </c>
      <c r="G17" s="114">
        <v>208</v>
      </c>
      <c r="H17" s="140">
        <v>208</v>
      </c>
      <c r="I17" s="115">
        <v>33</v>
      </c>
      <c r="J17" s="116">
        <v>15.865384615384615</v>
      </c>
    </row>
    <row r="18" spans="1:15" s="287" customFormat="1" ht="24.95" customHeight="1" x14ac:dyDescent="0.2">
      <c r="A18" s="201" t="s">
        <v>144</v>
      </c>
      <c r="B18" s="202" t="s">
        <v>145</v>
      </c>
      <c r="C18" s="113">
        <v>5.954024368285217</v>
      </c>
      <c r="D18" s="115">
        <v>992</v>
      </c>
      <c r="E18" s="114">
        <v>921</v>
      </c>
      <c r="F18" s="114">
        <v>962</v>
      </c>
      <c r="G18" s="114">
        <v>909</v>
      </c>
      <c r="H18" s="140">
        <v>823</v>
      </c>
      <c r="I18" s="115">
        <v>169</v>
      </c>
      <c r="J18" s="116">
        <v>20.534629404617252</v>
      </c>
      <c r="K18" s="110"/>
      <c r="L18" s="110"/>
      <c r="M18" s="110"/>
      <c r="N18" s="110"/>
      <c r="O18" s="110"/>
    </row>
    <row r="19" spans="1:15" s="110" customFormat="1" ht="24.95" customHeight="1" x14ac:dyDescent="0.2">
      <c r="A19" s="193" t="s">
        <v>146</v>
      </c>
      <c r="B19" s="199" t="s">
        <v>147</v>
      </c>
      <c r="C19" s="113">
        <v>18.564311866034451</v>
      </c>
      <c r="D19" s="115">
        <v>3093</v>
      </c>
      <c r="E19" s="114">
        <v>3146</v>
      </c>
      <c r="F19" s="114">
        <v>3160</v>
      </c>
      <c r="G19" s="114">
        <v>3088</v>
      </c>
      <c r="H19" s="140">
        <v>3088</v>
      </c>
      <c r="I19" s="115">
        <v>5</v>
      </c>
      <c r="J19" s="116">
        <v>0.16191709844559585</v>
      </c>
    </row>
    <row r="20" spans="1:15" s="287" customFormat="1" ht="24.95" customHeight="1" x14ac:dyDescent="0.2">
      <c r="A20" s="193" t="s">
        <v>148</v>
      </c>
      <c r="B20" s="199" t="s">
        <v>149</v>
      </c>
      <c r="C20" s="113">
        <v>1.752595882600084</v>
      </c>
      <c r="D20" s="115">
        <v>292</v>
      </c>
      <c r="E20" s="114">
        <v>285</v>
      </c>
      <c r="F20" s="114">
        <v>286</v>
      </c>
      <c r="G20" s="114">
        <v>284</v>
      </c>
      <c r="H20" s="140">
        <v>292</v>
      </c>
      <c r="I20" s="115">
        <v>0</v>
      </c>
      <c r="J20" s="116">
        <v>0</v>
      </c>
      <c r="K20" s="110"/>
      <c r="L20" s="110"/>
      <c r="M20" s="110"/>
      <c r="N20" s="110"/>
      <c r="O20" s="110"/>
    </row>
    <row r="21" spans="1:15" s="110" customFormat="1" ht="24.95" customHeight="1" x14ac:dyDescent="0.2">
      <c r="A21" s="201" t="s">
        <v>150</v>
      </c>
      <c r="B21" s="202" t="s">
        <v>151</v>
      </c>
      <c r="C21" s="113">
        <v>2.6408979052877979</v>
      </c>
      <c r="D21" s="115">
        <v>440</v>
      </c>
      <c r="E21" s="114">
        <v>430</v>
      </c>
      <c r="F21" s="114">
        <v>401</v>
      </c>
      <c r="G21" s="114">
        <v>412</v>
      </c>
      <c r="H21" s="140">
        <v>429</v>
      </c>
      <c r="I21" s="115">
        <v>11</v>
      </c>
      <c r="J21" s="116">
        <v>2.5641025641025643</v>
      </c>
    </row>
    <row r="22" spans="1:15" s="110" customFormat="1" ht="24.95" customHeight="1" x14ac:dyDescent="0.2">
      <c r="A22" s="201" t="s">
        <v>152</v>
      </c>
      <c r="B22" s="199" t="s">
        <v>153</v>
      </c>
      <c r="C22" s="113">
        <v>0.68423263909729304</v>
      </c>
      <c r="D22" s="115">
        <v>114</v>
      </c>
      <c r="E22" s="114">
        <v>114</v>
      </c>
      <c r="F22" s="114">
        <v>102</v>
      </c>
      <c r="G22" s="114">
        <v>104</v>
      </c>
      <c r="H22" s="140">
        <v>103</v>
      </c>
      <c r="I22" s="115">
        <v>11</v>
      </c>
      <c r="J22" s="116">
        <v>10.679611650485437</v>
      </c>
    </row>
    <row r="23" spans="1:15" s="110" customFormat="1" ht="24.95" customHeight="1" x14ac:dyDescent="0.2">
      <c r="A23" s="193" t="s">
        <v>154</v>
      </c>
      <c r="B23" s="199" t="s">
        <v>155</v>
      </c>
      <c r="C23" s="113">
        <v>2.1007142428425665</v>
      </c>
      <c r="D23" s="115">
        <v>350</v>
      </c>
      <c r="E23" s="114">
        <v>352</v>
      </c>
      <c r="F23" s="114">
        <v>350</v>
      </c>
      <c r="G23" s="114">
        <v>363</v>
      </c>
      <c r="H23" s="140">
        <v>360</v>
      </c>
      <c r="I23" s="115">
        <v>-10</v>
      </c>
      <c r="J23" s="116">
        <v>-2.7777777777777777</v>
      </c>
    </row>
    <row r="24" spans="1:15" s="110" customFormat="1" ht="24.95" customHeight="1" x14ac:dyDescent="0.2">
      <c r="A24" s="193" t="s">
        <v>156</v>
      </c>
      <c r="B24" s="199" t="s">
        <v>221</v>
      </c>
      <c r="C24" s="113">
        <v>10.25748754576556</v>
      </c>
      <c r="D24" s="115">
        <v>1709</v>
      </c>
      <c r="E24" s="114">
        <v>2379</v>
      </c>
      <c r="F24" s="114">
        <v>2393</v>
      </c>
      <c r="G24" s="114">
        <v>2231</v>
      </c>
      <c r="H24" s="140">
        <v>2214</v>
      </c>
      <c r="I24" s="115">
        <v>-505</v>
      </c>
      <c r="J24" s="116">
        <v>-22.809394760614271</v>
      </c>
    </row>
    <row r="25" spans="1:15" s="110" customFormat="1" ht="24.95" customHeight="1" x14ac:dyDescent="0.2">
      <c r="A25" s="193" t="s">
        <v>222</v>
      </c>
      <c r="B25" s="204" t="s">
        <v>159</v>
      </c>
      <c r="C25" s="113">
        <v>3.1630754456515215</v>
      </c>
      <c r="D25" s="115">
        <v>527</v>
      </c>
      <c r="E25" s="114">
        <v>502</v>
      </c>
      <c r="F25" s="114">
        <v>521</v>
      </c>
      <c r="G25" s="114">
        <v>492</v>
      </c>
      <c r="H25" s="140">
        <v>471</v>
      </c>
      <c r="I25" s="115">
        <v>56</v>
      </c>
      <c r="J25" s="116">
        <v>11.889596602972398</v>
      </c>
    </row>
    <row r="26" spans="1:15" s="110" customFormat="1" ht="24.95" customHeight="1" x14ac:dyDescent="0.2">
      <c r="A26" s="201">
        <v>782.78300000000002</v>
      </c>
      <c r="B26" s="203" t="s">
        <v>160</v>
      </c>
      <c r="C26" s="113">
        <v>0.7022387611788008</v>
      </c>
      <c r="D26" s="115">
        <v>117</v>
      </c>
      <c r="E26" s="114">
        <v>106</v>
      </c>
      <c r="F26" s="114">
        <v>123</v>
      </c>
      <c r="G26" s="114">
        <v>132</v>
      </c>
      <c r="H26" s="140">
        <v>137</v>
      </c>
      <c r="I26" s="115">
        <v>-20</v>
      </c>
      <c r="J26" s="116">
        <v>-14.598540145985401</v>
      </c>
    </row>
    <row r="27" spans="1:15" s="110" customFormat="1" ht="24.95" customHeight="1" x14ac:dyDescent="0.2">
      <c r="A27" s="193" t="s">
        <v>161</v>
      </c>
      <c r="B27" s="199" t="s">
        <v>223</v>
      </c>
      <c r="C27" s="113">
        <v>3.8293019626673068</v>
      </c>
      <c r="D27" s="115">
        <v>638</v>
      </c>
      <c r="E27" s="114">
        <v>643</v>
      </c>
      <c r="F27" s="114">
        <v>648</v>
      </c>
      <c r="G27" s="114">
        <v>630</v>
      </c>
      <c r="H27" s="140">
        <v>625</v>
      </c>
      <c r="I27" s="115">
        <v>13</v>
      </c>
      <c r="J27" s="116">
        <v>2.08</v>
      </c>
    </row>
    <row r="28" spans="1:15" s="110" customFormat="1" ht="24.95" customHeight="1" x14ac:dyDescent="0.2">
      <c r="A28" s="193" t="s">
        <v>163</v>
      </c>
      <c r="B28" s="199" t="s">
        <v>164</v>
      </c>
      <c r="C28" s="113">
        <v>2.3047836264329873</v>
      </c>
      <c r="D28" s="115">
        <v>384</v>
      </c>
      <c r="E28" s="114">
        <v>385</v>
      </c>
      <c r="F28" s="114">
        <v>380</v>
      </c>
      <c r="G28" s="114">
        <v>400</v>
      </c>
      <c r="H28" s="140">
        <v>394</v>
      </c>
      <c r="I28" s="115">
        <v>-10</v>
      </c>
      <c r="J28" s="116">
        <v>-2.5380710659898478</v>
      </c>
    </row>
    <row r="29" spans="1:15" s="110" customFormat="1" ht="24.95" customHeight="1" x14ac:dyDescent="0.2">
      <c r="A29" s="193">
        <v>86</v>
      </c>
      <c r="B29" s="199" t="s">
        <v>165</v>
      </c>
      <c r="C29" s="113">
        <v>6.182101914650981</v>
      </c>
      <c r="D29" s="115">
        <v>1030</v>
      </c>
      <c r="E29" s="114">
        <v>1056</v>
      </c>
      <c r="F29" s="114">
        <v>1050</v>
      </c>
      <c r="G29" s="114">
        <v>1040</v>
      </c>
      <c r="H29" s="140">
        <v>1045</v>
      </c>
      <c r="I29" s="115">
        <v>-15</v>
      </c>
      <c r="J29" s="116">
        <v>-1.4354066985645932</v>
      </c>
    </row>
    <row r="30" spans="1:15" s="110" customFormat="1" ht="24.95" customHeight="1" x14ac:dyDescent="0.2">
      <c r="A30" s="193">
        <v>87.88</v>
      </c>
      <c r="B30" s="204" t="s">
        <v>166</v>
      </c>
      <c r="C30" s="113">
        <v>9.9093691855230777</v>
      </c>
      <c r="D30" s="115">
        <v>1651</v>
      </c>
      <c r="E30" s="114">
        <v>1636</v>
      </c>
      <c r="F30" s="114">
        <v>1623</v>
      </c>
      <c r="G30" s="114">
        <v>1626</v>
      </c>
      <c r="H30" s="140">
        <v>1646</v>
      </c>
      <c r="I30" s="115">
        <v>5</v>
      </c>
      <c r="J30" s="116">
        <v>0.30376670716889431</v>
      </c>
    </row>
    <row r="31" spans="1:15" s="110" customFormat="1" ht="24.95" customHeight="1" x14ac:dyDescent="0.2">
      <c r="A31" s="193" t="s">
        <v>167</v>
      </c>
      <c r="B31" s="199" t="s">
        <v>168</v>
      </c>
      <c r="C31" s="113">
        <v>2.0466958765980432</v>
      </c>
      <c r="D31" s="115">
        <v>341</v>
      </c>
      <c r="E31" s="114">
        <v>343</v>
      </c>
      <c r="F31" s="114">
        <v>340</v>
      </c>
      <c r="G31" s="114">
        <v>352</v>
      </c>
      <c r="H31" s="140">
        <v>338</v>
      </c>
      <c r="I31" s="115">
        <v>3</v>
      </c>
      <c r="J31" s="116">
        <v>0.8875739644970414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0.1500510173458976</v>
      </c>
      <c r="D34" s="115">
        <v>25</v>
      </c>
      <c r="E34" s="114">
        <v>22</v>
      </c>
      <c r="F34" s="114">
        <v>24</v>
      </c>
      <c r="G34" s="114">
        <v>28</v>
      </c>
      <c r="H34" s="140">
        <v>26</v>
      </c>
      <c r="I34" s="115">
        <v>-1</v>
      </c>
      <c r="J34" s="116">
        <v>-3.8461538461538463</v>
      </c>
    </row>
    <row r="35" spans="1:10" s="110" customFormat="1" ht="24.95" customHeight="1" x14ac:dyDescent="0.2">
      <c r="A35" s="292" t="s">
        <v>171</v>
      </c>
      <c r="B35" s="293" t="s">
        <v>172</v>
      </c>
      <c r="C35" s="113">
        <v>35.712142128323627</v>
      </c>
      <c r="D35" s="115">
        <v>5950</v>
      </c>
      <c r="E35" s="114">
        <v>5836</v>
      </c>
      <c r="F35" s="114">
        <v>5887</v>
      </c>
      <c r="G35" s="114">
        <v>5757</v>
      </c>
      <c r="H35" s="140">
        <v>5711</v>
      </c>
      <c r="I35" s="115">
        <v>239</v>
      </c>
      <c r="J35" s="116">
        <v>4.184906321134652</v>
      </c>
    </row>
    <row r="36" spans="1:10" s="110" customFormat="1" ht="24.95" customHeight="1" x14ac:dyDescent="0.2">
      <c r="A36" s="294" t="s">
        <v>173</v>
      </c>
      <c r="B36" s="295" t="s">
        <v>174</v>
      </c>
      <c r="C36" s="125">
        <v>64.137806854330478</v>
      </c>
      <c r="D36" s="143">
        <v>10686</v>
      </c>
      <c r="E36" s="144">
        <v>11377</v>
      </c>
      <c r="F36" s="144">
        <v>11377</v>
      </c>
      <c r="G36" s="144">
        <v>11154</v>
      </c>
      <c r="H36" s="145">
        <v>11142</v>
      </c>
      <c r="I36" s="143">
        <v>-456</v>
      </c>
      <c r="J36" s="146">
        <v>-4.0926225094238022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2020-09-25T11:44:05Z</dcterms:created>
  <dcterms:modified xsi:type="dcterms:W3CDTF">2020-09-28T08:11:45Z</dcterms:modified>
</cp:coreProperties>
</file>