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K44"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C37" i="24"/>
  <c r="M37" i="24" s="1"/>
  <c r="C35" i="24"/>
  <c r="C34" i="24"/>
  <c r="C33" i="24"/>
  <c r="C32" i="24"/>
  <c r="C31" i="24"/>
  <c r="C30" i="24"/>
  <c r="G30" i="24" s="1"/>
  <c r="C29" i="24"/>
  <c r="C28" i="24"/>
  <c r="L28" i="24" s="1"/>
  <c r="C27" i="24"/>
  <c r="C26" i="24"/>
  <c r="C25" i="24"/>
  <c r="C24" i="24"/>
  <c r="C23" i="24"/>
  <c r="C22" i="24"/>
  <c r="G22" i="24" s="1"/>
  <c r="C21" i="24"/>
  <c r="C20" i="24"/>
  <c r="L20" i="24" s="1"/>
  <c r="C19" i="24"/>
  <c r="C18" i="24"/>
  <c r="C17" i="24"/>
  <c r="C16" i="24"/>
  <c r="C15" i="24"/>
  <c r="C9" i="24"/>
  <c r="C8" i="24"/>
  <c r="C7" i="24"/>
  <c r="B45" i="24"/>
  <c r="B38" i="24"/>
  <c r="B37" i="24"/>
  <c r="B35" i="24"/>
  <c r="B34" i="24"/>
  <c r="B33" i="24"/>
  <c r="H33" i="24" s="1"/>
  <c r="B32" i="24"/>
  <c r="B31" i="24"/>
  <c r="H31" i="24" s="1"/>
  <c r="B30" i="24"/>
  <c r="B29" i="24"/>
  <c r="B28" i="24"/>
  <c r="B27" i="24"/>
  <c r="B26" i="24"/>
  <c r="B25" i="24"/>
  <c r="B24" i="24"/>
  <c r="B23" i="24"/>
  <c r="H23" i="24" s="1"/>
  <c r="B22" i="24"/>
  <c r="B21" i="24"/>
  <c r="B20" i="24"/>
  <c r="D20" i="24" s="1"/>
  <c r="B19" i="24"/>
  <c r="B18" i="24"/>
  <c r="B17" i="24"/>
  <c r="B16" i="24"/>
  <c r="B15" i="24"/>
  <c r="H15" i="24" s="1"/>
  <c r="B9" i="24"/>
  <c r="B8" i="24"/>
  <c r="B7" i="24"/>
  <c r="L22" i="24" l="1"/>
  <c r="L30" i="24"/>
  <c r="K8" i="24"/>
  <c r="J8" i="24"/>
  <c r="H8" i="24"/>
  <c r="F8" i="24"/>
  <c r="D8" i="24"/>
  <c r="F17" i="24"/>
  <c r="D17" i="24"/>
  <c r="J17" i="24"/>
  <c r="K17" i="24"/>
  <c r="H17" i="24"/>
  <c r="F9" i="24"/>
  <c r="D9" i="24"/>
  <c r="J9" i="24"/>
  <c r="K9" i="24"/>
  <c r="H9" i="24"/>
  <c r="G19" i="24"/>
  <c r="M19" i="24"/>
  <c r="E19" i="24"/>
  <c r="L19" i="24"/>
  <c r="I19" i="24"/>
  <c r="K22" i="24"/>
  <c r="J22" i="24"/>
  <c r="H22" i="24"/>
  <c r="F22" i="24"/>
  <c r="D22" i="24"/>
  <c r="K28" i="24"/>
  <c r="J28" i="24"/>
  <c r="H28" i="24"/>
  <c r="F28" i="24"/>
  <c r="G7" i="24"/>
  <c r="M7" i="24"/>
  <c r="E7" i="24"/>
  <c r="L7" i="24"/>
  <c r="I7" i="24"/>
  <c r="I26" i="24"/>
  <c r="M26" i="24"/>
  <c r="E26" i="24"/>
  <c r="L26" i="24"/>
  <c r="G26" i="24"/>
  <c r="G29" i="24"/>
  <c r="M29" i="24"/>
  <c r="E29" i="24"/>
  <c r="L29" i="24"/>
  <c r="I29" i="24"/>
  <c r="B39" i="24"/>
  <c r="K58" i="24"/>
  <c r="J58" i="24"/>
  <c r="I58" i="24"/>
  <c r="I32" i="24"/>
  <c r="M32" i="24"/>
  <c r="E32" i="24"/>
  <c r="L32" i="24"/>
  <c r="G32" i="24"/>
  <c r="F25" i="24"/>
  <c r="D25" i="24"/>
  <c r="J25" i="24"/>
  <c r="K25" i="24"/>
  <c r="G17" i="24"/>
  <c r="M17" i="24"/>
  <c r="E17" i="24"/>
  <c r="L17" i="24"/>
  <c r="I17" i="24"/>
  <c r="G23" i="24"/>
  <c r="M23" i="24"/>
  <c r="E23" i="24"/>
  <c r="L23" i="24"/>
  <c r="I23" i="24"/>
  <c r="G33" i="24"/>
  <c r="M33" i="24"/>
  <c r="E33" i="24"/>
  <c r="L33" i="24"/>
  <c r="I33" i="24"/>
  <c r="K74" i="24"/>
  <c r="J74" i="24"/>
  <c r="I74" i="24"/>
  <c r="D38" i="24"/>
  <c r="K38" i="24"/>
  <c r="J38" i="24"/>
  <c r="H38" i="24"/>
  <c r="F38" i="24"/>
  <c r="K16" i="24"/>
  <c r="J16" i="24"/>
  <c r="H16" i="24"/>
  <c r="F16" i="24"/>
  <c r="D16" i="24"/>
  <c r="F29" i="24"/>
  <c r="D29" i="24"/>
  <c r="J29" i="24"/>
  <c r="K29" i="24"/>
  <c r="H29" i="24"/>
  <c r="H45" i="24"/>
  <c r="F45" i="24"/>
  <c r="D45" i="24"/>
  <c r="K45" i="24"/>
  <c r="I8" i="24"/>
  <c r="M8" i="24"/>
  <c r="E8" i="24"/>
  <c r="L8" i="24"/>
  <c r="G8" i="24"/>
  <c r="H25" i="24"/>
  <c r="K18" i="24"/>
  <c r="J18" i="24"/>
  <c r="H18" i="24"/>
  <c r="F18" i="24"/>
  <c r="D18" i="24"/>
  <c r="K34" i="24"/>
  <c r="J34" i="24"/>
  <c r="H34" i="24"/>
  <c r="F34" i="24"/>
  <c r="D34" i="24"/>
  <c r="B14" i="24"/>
  <c r="B6" i="24"/>
  <c r="K20" i="24"/>
  <c r="J20" i="24"/>
  <c r="H20" i="24"/>
  <c r="F20" i="24"/>
  <c r="K32" i="24"/>
  <c r="J32" i="24"/>
  <c r="H32" i="24"/>
  <c r="F32" i="24"/>
  <c r="D32" i="24"/>
  <c r="F35" i="24"/>
  <c r="D35" i="24"/>
  <c r="J35" i="24"/>
  <c r="H35" i="24"/>
  <c r="K35" i="24"/>
  <c r="G9" i="24"/>
  <c r="M9" i="24"/>
  <c r="E9" i="24"/>
  <c r="L9" i="24"/>
  <c r="I9" i="24"/>
  <c r="I24" i="24"/>
  <c r="M24" i="24"/>
  <c r="E24" i="24"/>
  <c r="L24" i="24"/>
  <c r="G24" i="24"/>
  <c r="G27" i="24"/>
  <c r="M27" i="24"/>
  <c r="E27" i="24"/>
  <c r="L27" i="24"/>
  <c r="I27" i="24"/>
  <c r="D28" i="24"/>
  <c r="J45" i="24"/>
  <c r="F19" i="24"/>
  <c r="D19" i="24"/>
  <c r="J19" i="24"/>
  <c r="H19" i="24"/>
  <c r="K19" i="24"/>
  <c r="K26" i="24"/>
  <c r="J26" i="24"/>
  <c r="H26" i="24"/>
  <c r="F26" i="24"/>
  <c r="D26" i="24"/>
  <c r="I18" i="24"/>
  <c r="M18" i="24"/>
  <c r="E18" i="24"/>
  <c r="L18" i="24"/>
  <c r="G18" i="24"/>
  <c r="G21" i="24"/>
  <c r="M21" i="24"/>
  <c r="E21" i="24"/>
  <c r="L21" i="24"/>
  <c r="I21" i="24"/>
  <c r="I34" i="24"/>
  <c r="M34" i="24"/>
  <c r="E34" i="24"/>
  <c r="L34" i="24"/>
  <c r="G34" i="24"/>
  <c r="M38" i="24"/>
  <c r="E38" i="24"/>
  <c r="L38" i="24"/>
  <c r="G38" i="24"/>
  <c r="I38" i="24"/>
  <c r="I16" i="24"/>
  <c r="M16" i="24"/>
  <c r="E16" i="24"/>
  <c r="L16" i="24"/>
  <c r="G16" i="24"/>
  <c r="G35" i="24"/>
  <c r="M35" i="24"/>
  <c r="E35" i="24"/>
  <c r="L35" i="24"/>
  <c r="I35" i="24"/>
  <c r="F7" i="24"/>
  <c r="D7" i="24"/>
  <c r="J7" i="24"/>
  <c r="H7" i="24"/>
  <c r="K7" i="24"/>
  <c r="F21" i="24"/>
  <c r="D21" i="24"/>
  <c r="J21" i="24"/>
  <c r="K21" i="24"/>
  <c r="H21"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K66" i="24"/>
  <c r="J66" i="24"/>
  <c r="I66" i="24"/>
  <c r="K24" i="24"/>
  <c r="J24" i="24"/>
  <c r="H24" i="24"/>
  <c r="F24" i="24"/>
  <c r="D24" i="24"/>
  <c r="F27" i="24"/>
  <c r="D27" i="24"/>
  <c r="J27" i="24"/>
  <c r="H27" i="24"/>
  <c r="K27" i="24"/>
  <c r="F33" i="24"/>
  <c r="D33" i="24"/>
  <c r="J33" i="24"/>
  <c r="K33" i="24"/>
  <c r="K53" i="24"/>
  <c r="J53" i="24"/>
  <c r="K61" i="24"/>
  <c r="J61" i="24"/>
  <c r="K69" i="24"/>
  <c r="J69" i="24"/>
  <c r="G20" i="24"/>
  <c r="G28" i="24"/>
  <c r="H41" i="24"/>
  <c r="F41" i="24"/>
  <c r="D41" i="24"/>
  <c r="K41" i="24"/>
  <c r="K55" i="24"/>
  <c r="J55" i="24"/>
  <c r="K63" i="24"/>
  <c r="J63" i="24"/>
  <c r="K71" i="24"/>
  <c r="J71" i="24"/>
  <c r="K52" i="24"/>
  <c r="J52" i="24"/>
  <c r="K60" i="24"/>
  <c r="J60" i="24"/>
  <c r="K68" i="24"/>
  <c r="J68" i="24"/>
  <c r="F15" i="24"/>
  <c r="D15" i="24"/>
  <c r="J15" i="24"/>
  <c r="F23" i="24"/>
  <c r="D23" i="24"/>
  <c r="J23" i="24"/>
  <c r="F31" i="24"/>
  <c r="D31" i="24"/>
  <c r="J31" i="24"/>
  <c r="K15" i="24"/>
  <c r="K23" i="24"/>
  <c r="K31" i="24"/>
  <c r="E37" i="24"/>
  <c r="K57" i="24"/>
  <c r="J57" i="24"/>
  <c r="K65" i="24"/>
  <c r="J65" i="24"/>
  <c r="K73" i="24"/>
  <c r="J73" i="24"/>
  <c r="C14" i="24"/>
  <c r="C6" i="24"/>
  <c r="I22" i="24"/>
  <c r="M22" i="24"/>
  <c r="E22" i="24"/>
  <c r="I30" i="24"/>
  <c r="M30" i="24"/>
  <c r="E30" i="24"/>
  <c r="C45" i="24"/>
  <c r="C39" i="24"/>
  <c r="H43" i="24"/>
  <c r="F43" i="24"/>
  <c r="D43" i="24"/>
  <c r="K43" i="24"/>
  <c r="K54" i="24"/>
  <c r="J54" i="24"/>
  <c r="K62" i="24"/>
  <c r="J62" i="24"/>
  <c r="K70" i="24"/>
  <c r="J70" i="24"/>
  <c r="I77" i="24"/>
  <c r="J41" i="24"/>
  <c r="K51" i="24"/>
  <c r="J51" i="24"/>
  <c r="K59" i="24"/>
  <c r="J59" i="24"/>
  <c r="K67" i="24"/>
  <c r="J67" i="24"/>
  <c r="K75" i="24"/>
  <c r="J75" i="24"/>
  <c r="I20" i="24"/>
  <c r="M20" i="24"/>
  <c r="E20" i="24"/>
  <c r="I28" i="24"/>
  <c r="M28" i="24"/>
  <c r="E28" i="24"/>
  <c r="I37" i="24"/>
  <c r="G37" i="24"/>
  <c r="L37" i="24"/>
  <c r="K56" i="24"/>
  <c r="J56" i="24"/>
  <c r="K64" i="24"/>
  <c r="J64" i="24"/>
  <c r="K72" i="24"/>
  <c r="J72" i="24"/>
  <c r="G40" i="24"/>
  <c r="G42" i="24"/>
  <c r="G44" i="24"/>
  <c r="H40" i="24"/>
  <c r="L41" i="24"/>
  <c r="H42" i="24"/>
  <c r="L43" i="24"/>
  <c r="H44" i="24"/>
  <c r="J40" i="24"/>
  <c r="J42" i="24"/>
  <c r="J44" i="24"/>
  <c r="L40" i="24"/>
  <c r="L42" i="24"/>
  <c r="L44" i="24"/>
  <c r="E40" i="24"/>
  <c r="E42" i="24"/>
  <c r="E44" i="24"/>
  <c r="K6" i="24" l="1"/>
  <c r="J6" i="24"/>
  <c r="H6" i="24"/>
  <c r="F6" i="24"/>
  <c r="D6" i="24"/>
  <c r="I45" i="24"/>
  <c r="G45" i="24"/>
  <c r="M45" i="24"/>
  <c r="E45" i="24"/>
  <c r="L45" i="24"/>
  <c r="I14" i="24"/>
  <c r="M14" i="24"/>
  <c r="E14" i="24"/>
  <c r="G14" i="24"/>
  <c r="L14" i="24"/>
  <c r="K14" i="24"/>
  <c r="J14" i="24"/>
  <c r="H14" i="24"/>
  <c r="F14" i="24"/>
  <c r="D14" i="24"/>
  <c r="I39" i="24"/>
  <c r="G39" i="24"/>
  <c r="L39" i="24"/>
  <c r="M39" i="24"/>
  <c r="E39" i="24"/>
  <c r="H39" i="24"/>
  <c r="F39" i="24"/>
  <c r="D39" i="24"/>
  <c r="K39" i="24"/>
  <c r="J39" i="24"/>
  <c r="J77" i="24"/>
  <c r="I6" i="24"/>
  <c r="M6" i="24"/>
  <c r="E6" i="24"/>
  <c r="L6" i="24"/>
  <c r="G6" i="24"/>
  <c r="K77" i="24"/>
  <c r="I79" i="24"/>
  <c r="J79" i="24" l="1"/>
  <c r="J78" i="24"/>
  <c r="I78" i="24"/>
  <c r="K79" i="24"/>
  <c r="K78" i="24"/>
  <c r="I83" i="24" l="1"/>
  <c r="I82" i="24"/>
  <c r="I81" i="24"/>
</calcChain>
</file>

<file path=xl/sharedStrings.xml><?xml version="1.0" encoding="utf-8"?>
<sst xmlns="http://schemas.openxmlformats.org/spreadsheetml/2006/main" count="1711" uniqueCount="520">
  <si>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</si>
  <si>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</si>
  <si>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</si>
  <si>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</si>
  <si>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</si>
  <si>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</si>
  <si>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</si>
  <si>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</si>
  <si>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</si>
  <si>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</si>
  <si>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</si>
  <si>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</si>
  <si>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</si>
  <si>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Ansbach (09571)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</si>
  <si>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</si>
  <si>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</si>
  <si>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</si>
  <si>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</si>
  <si>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</si>
  <si>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</si>
  <si>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</si>
  <si>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</si>
  <si>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</si>
  <si>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</si>
  <si>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</si>
  <si>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</si>
  <si>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</si>
  <si>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</si>
  <si>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</si>
  <si>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</si>
  <si>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</si>
  <si>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</si>
  <si>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</si>
  <si>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</si>
  <si>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</si>
  <si>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</si>
  <si>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</si>
  <si>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</si>
  <si>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</si>
  <si>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</si>
  <si>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</si>
  <si>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</si>
  <si>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</si>
  <si>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</si>
  <si>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</si>
  <si>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</si>
  <si>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</si>
  <si>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</si>
  <si>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</si>
  <si>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</si>
  <si>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</si>
  <si>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</si>
  <si>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</si>
  <si>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</si>
  <si>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</si>
  <si>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</si>
  <si>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</si>
  <si>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</si>
  <si>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</si>
  <si>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</si>
  <si>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</si>
  <si>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</si>
  <si>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</si>
  <si>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</si>
  <si>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</si>
  <si>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</si>
  <si>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</si>
  <si>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</si>
  <si>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</si>
  <si>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</si>
  <si>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</si>
  <si>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</si>
  <si>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</si>
  <si>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</si>
  <si>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</si>
  <si>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</si>
  <si>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</si>
  <si>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</si>
  <si>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</si>
  <si>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</si>
  <si>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</si>
  <si>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</si>
  <si>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</si>
  <si>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</si>
  <si>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</si>
  <si>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</si>
  <si>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</si>
  <si>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</si>
  <si>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</si>
  <si>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</si>
  <si>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</si>
  <si>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</si>
  <si>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Ansbach (09571);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</si>
  <si>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</si>
  <si>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</si>
  <si>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</si>
  <si>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</si>
  <si>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</si>
  <si>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</si>
  <si>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</si>
  <si>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</si>
  <si>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</si>
  <si>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</si>
  <si>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</si>
  <si>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</si>
  <si>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</si>
  <si>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</si>
  <si>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</si>
  <si>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</si>
  <si>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</si>
  <si>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</si>
  <si>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</si>
  <si>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</si>
  <si>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</si>
  <si>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</si>
  <si>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</si>
  <si>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</si>
  <si>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</si>
  <si>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</si>
  <si>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</si>
  <si>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</si>
  <si>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</si>
  <si>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</si>
  <si>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</si>
  <si>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</si>
  <si>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</si>
  <si>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</si>
  <si>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</si>
  <si>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</si>
  <si>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</si>
  <si>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</si>
  <si>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</si>
  <si>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</si>
  <si>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</si>
  <si>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</si>
  <si>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</si>
  <si>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</si>
  <si>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</si>
  <si>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</si>
  <si>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</si>
  <si>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</si>
  <si>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</si>
  <si>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</si>
  <si>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</si>
  <si>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</si>
  <si>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</si>
  <si>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</si>
  <si>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</si>
  <si>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</si>
  <si>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</si>
  <si>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</si>
  <si>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</si>
  <si>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</si>
  <si>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</si>
  <si>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</si>
  <si>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</si>
  <si>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</si>
  <si>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</si>
  <si>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</si>
  <si>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</si>
  <si>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</si>
  <si>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</si>
  <si>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</si>
  <si>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</si>
  <si>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</si>
  <si>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</si>
  <si>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</si>
  <si>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</si>
  <si>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</si>
  <si>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</si>
  <si>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</si>
  <si>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</si>
  <si>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</si>
  <si>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</si>
  <si>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</si>
  <si>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</si>
  <si>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</si>
  <si>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</si>
  <si>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</si>
  <si>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</si>
  <si>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</si>
  <si>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</si>
  <si>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</si>
  <si>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Ansbach (09571)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</si>
  <si>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</si>
  <si>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</si>
  <si>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</si>
  <si>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</si>
  <si>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</si>
  <si>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</si>
  <si>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</si>
  <si>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</si>
  <si>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</si>
  <si>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</si>
  <si>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</si>
  <si>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</si>
  <si>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</si>
  <si>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</si>
  <si>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</si>
  <si>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</si>
  <si>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</si>
  <si>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</si>
  <si>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</si>
  <si>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</si>
  <si>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</si>
  <si>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</si>
  <si>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</si>
  <si>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</si>
  <si>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</si>
  <si>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</si>
  <si>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</si>
  <si>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</si>
  <si>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</si>
  <si>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</si>
  <si>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</si>
  <si>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</si>
  <si>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</si>
  <si>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</si>
  <si>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</si>
  <si>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</si>
  <si>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</si>
  <si>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</si>
  <si>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</si>
  <si>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</si>
  <si>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</si>
  <si>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</si>
  <si>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</si>
  <si>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</si>
  <si>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</si>
  <si>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</si>
  <si>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</si>
  <si>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</si>
  <si>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</si>
  <si>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</si>
  <si>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</si>
  <si>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</si>
  <si>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</si>
  <si>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</si>
  <si>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</si>
  <si>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</si>
  <si>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</si>
  <si>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</si>
  <si>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</si>
  <si>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</si>
  <si>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</si>
  <si>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</si>
  <si>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</si>
  <si>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</si>
  <si>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</si>
  <si>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</si>
  <si>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</si>
  <si>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</si>
  <si>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</si>
  <si>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</si>
  <si>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</si>
  <si>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</si>
  <si>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</si>
  <si>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</si>
  <si>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</si>
  <si>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</si>
  <si>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</si>
  <si>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</si>
  <si>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</si>
  <si>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</si>
  <si>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</si>
  <si>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</si>
  <si>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</si>
  <si>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</si>
  <si>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</si>
  <si>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</si>
  <si>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</si>
  <si>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</si>
  <si>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</si>
  <si>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</si>
  <si>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</si>
  <si>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</si>
  <si>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</si>
  <si>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</si>
  <si>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</si>
  <si>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</si>
  <si>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</si>
  <si>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</si>
  <si>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</si>
  <si>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</si>
  <si>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</si>
  <si>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</si>
  <si>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</si>
  <si>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</si>
  <si>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</si>
  <si>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</si>
  <si>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</si>
  <si>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</si>
  <si>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</si>
  <si>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</si>
  <si>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</si>
  <si>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</si>
  <si>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</si>
  <si>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</si>
  <si>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</si>
  <si>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</si>
  <si>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</si>
  <si>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</si>
  <si>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</si>
  <si>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</si>
  <si>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</si>
  <si>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</si>
  <si>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</si>
  <si>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</si>
  <si>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</si>
  <si>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</si>
  <si>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</si>
  <si>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</si>
  <si>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</si>
  <si>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</si>
  <si>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</si>
  <si>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</si>
  <si>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</si>
  <si>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</si>
  <si>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</si>
  <si>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</si>
  <si>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</si>
  <si>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</si>
  <si>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</si>
  <si>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</si>
  <si>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</si>
  <si>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</si>
  <si>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</si>
  <si>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</si>
  <si>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</si>
  <si>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</si>
  <si>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</si>
  <si>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</si>
  <si>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</si>
  <si>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</si>
  <si>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</si>
  <si>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</si>
  <si>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</si>
  <si>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</si>
  <si>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</si>
  <si>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</si>
  <si>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</si>
  <si>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</si>
  <si>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</si>
  <si>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</si>
  <si>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</si>
  <si>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</si>
  <si>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</si>
  <si>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</si>
  <si>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</si>
  <si>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</si>
  <si>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</si>
  <si>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</si>
  <si>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</si>
  <si>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</si>
  <si>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</si>
  <si>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</si>
  <si>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</si>
  <si>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</si>
  <si>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</si>
  <si>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</si>
  <si>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</si>
  <si>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</si>
  <si>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</si>
  <si>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</si>
  <si>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</si>
  <si>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</si>
  <si>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</si>
  <si>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</si>
  <si>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</si>
  <si>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</si>
  <si>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</si>
  <si>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</si>
  <si>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</si>
  <si>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Ansbach (09571);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</si>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</sst>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{0CC83E3D-2473-4B87-B539-F7E1C5C1DAF1}</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E0D8-4AF5-BD19-E5A7BA28174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{1528AEC9-3885-4A0E-90C6-EFFFA0FD305D}</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0D8-4AF5-BD19-E5A7BA28174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{81810A46-96BB-4547-B5D0-6310444583B3}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0D8-4AF5-BD19-E5A7BA28174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{7786C55F-F898-4C8D-9D58-48C72FF89872}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0D8-4AF5-BD19-E5A7BA28174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0.55276139668664537</c:v>
                </c:pt>
                <c:pt idx="1">
                  <c:v>1.0013227114154917</c:v>
                </c:pt>
                <c:pt idx="2">
                  <c:v>1.1186464311118853</c:v>
                </c:pt>
                <c:pt idx="3">
                  <c:v>1.0875687030768</c:v>
                </c:pt>
              </c:numCache>
            </c:numRef>
          </c:val>
          <c:extLst>
            <c:ext xmlns:c16="http://schemas.microsoft.com/office/drawing/2014/chart" uri="{C3380CC4-5D6E-409C-BE32-E72D297353CC}">
              <c16:uniqueId val="{00000004-E0D8-4AF5-BD19-E5A7BA28174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{69420A81-7881-4EF8-B7DB-A0A4A1ECDE90}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0D8-4AF5-BD19-E5A7BA28174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{01F03D8A-65DC-471A-B70D-5182B0CDE446}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0D8-4AF5-BD19-E5A7BA28174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{C3D01B51-0DE6-4A99-807F-6386F7BA7CE2}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0D8-4AF5-BD19-E5A7BA28174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{B0EC864A-FAB6-4D09-911F-3D78971A8D17}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0D8-4AF5-BD19-E5A7BA2817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0D8-4AF5-BD19-E5A7BA28174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0D8-4AF5-BD19-E5A7BA28174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{729F4039-D207-47ED-AD48-55B53F05B885}</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53EA-473C-BD84-BCCF11E3D1F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{354C78E1-5E09-4698-B737-5206E5B169D2}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3EA-473C-BD84-BCCF11E3D1F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{941BE213-B450-4C7A-8D7A-C383A7110201}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3EA-473C-BD84-BCCF11E3D1F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{5075D697-DC07-4ED6-9AA5-EE529BF7C9E5}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3EA-473C-BD84-BCCF11E3D1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-1.6686069072564997</c:v>
                </c:pt>
                <c:pt idx="1">
                  <c:v>-1.8915068707011207</c:v>
                </c:pt>
                <c:pt idx="2">
                  <c:v>-2.7637010795899166</c:v>
                </c:pt>
                <c:pt idx="3">
                  <c:v>-2.8655893304673015</c:v>
                </c:pt>
              </c:numCache>
            </c:numRef>
          </c:val>
          <c:extLst>
            <c:ext xmlns:c16="http://schemas.microsoft.com/office/drawing/2014/chart" uri="{C3380CC4-5D6E-409C-BE32-E72D297353CC}">
              <c16:uniqueId val="{00000004-53EA-473C-BD84-BCCF11E3D1F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{3D0F8056-0C92-475C-A1FD-E7479E6E3E6B}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3EA-473C-BD84-BCCF11E3D1F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{860C51C7-1D0E-4F00-8E74-1FBA851F71F0}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3EA-473C-BD84-BCCF11E3D1F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{B5EA6909-5262-4A62-908F-AAFE3F257EC0}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3EA-473C-BD84-BCCF11E3D1F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{A36E5EC1-7DD2-4374-A190-4DE94A40A554}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3EA-473C-BD84-BCCF11E3D1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3EA-473C-BD84-BCCF11E3D1F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3EA-473C-BD84-BCCF11E3D1F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{74670BFA-AAFC-4A57-A367-E5336A70521C}</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FBB5-4B00-BE35-45F0EBB66657}"/>
                </c:ext>
              </c:extLst>
            </c:dLbl>
            <c:dLbl>
              <c:idx val="1"/>
              <c:tx>
                <c:strRef>
                  <c:f>Daten_Diagramme!$D$15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{DB5B0758-3166-4631-B391-F19D04295427}</c15:txfldGUID>
                      <c15:f>Daten_Diagramme!$D$15</c15:f>
                      <c15:dlblFieldTableCache>
                        <c:ptCount val="1"/>
                        <c:pt idx="0">
                          <c:v>7.3</c:v>
                        </c:pt>
                      </c15:dlblFieldTableCache>
                    </c15:dlblFTEntry>
                  </c15:dlblFieldTable>
                  <c15:showDataLabelsRange val="0"/>
                </c:ext>
                <c:ext xmlns:c16="http://schemas.microsoft.com/office/drawing/2014/chart" uri="{C3380CC4-5D6E-409C-BE32-E72D297353CC}">
                  <c16:uniqueId val="{00000001-FBB5-4B00-BE35-45F0EBB66657}"/>
                </c:ext>
              </c:extLst>
            </c:dLbl>
            <c:dLbl>
              <c:idx val="2"/>
              <c:tx>
                <c:strRef>
                  <c:f>Daten_Diagramme!$D$16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{50ACBE7A-7A40-4A59-963C-B4443AF3EFFE}</c15:txfldGUID>
                      <c15:f>Daten_Diagramme!$D$16</c15:f>
                      <c15:dlblFieldTableCache>
                        <c:ptCount val="1"/>
                        <c:pt idx="0">
                          <c:v>3.8</c:v>
                        </c:pt>
                      </c15:dlblFieldTableCache>
                    </c15:dlblFTEntry>
                  </c15:dlblFieldTable>
                  <c15:showDataLabelsRange val="0"/>
                </c:ext>
                <c:ext xmlns:c16="http://schemas.microsoft.com/office/drawing/2014/chart" uri="{C3380CC4-5D6E-409C-BE32-E72D297353CC}">
                  <c16:uniqueId val="{00000002-FBB5-4B00-BE35-45F0EBB66657}"/>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{B9C07B35-D3B4-4C24-ACE3-D67B7B95EE61}</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FBB5-4B00-BE35-45F0EBB66657}"/>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{4C38F872-07F3-4D6D-8A65-A8EC11E3402E}</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FBB5-4B00-BE35-45F0EBB66657}"/>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{34C3C527-3BB2-4FB8-B652-FF6C9A26152C}</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FBB5-4B00-BE35-45F0EBB66657}"/>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{E17EA995-BB64-49EA-B16C-ABA6B34BA1F1}</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FBB5-4B00-BE35-45F0EBB66657}"/>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{5D1DCA84-700F-4905-9779-0DD55B956129}</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FBB5-4B00-BE35-45F0EBB66657}"/>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{B2C48961-3107-4F72-8385-68623FF33BE8}</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FBB5-4B00-BE35-45F0EBB66657}"/>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{3E7C261F-2317-4A62-A695-E2CAF0F59EBE}</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FBB5-4B00-BE35-45F0EBB66657}"/>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{3546BAB0-9488-470D-B184-B7BE25A3FE30}</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FBB5-4B00-BE35-45F0EBB66657}"/>
                </c:ext>
              </c:extLst>
            </c:dLbl>
            <c:dLbl>
              <c:idx val="11"/>
              <c:tx>
                <c:strRef>
                  <c:f>Daten_Diagramme!$D$25</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{5B9E1CDE-0E8A-4B5C-8874-7E4F224B26AB}</c15:txfldGUID>
                      <c15:f>Daten_Diagramme!$D$25</c15:f>
                      <c15:dlblFieldTableCache>
                        <c:ptCount val="1"/>
                        <c:pt idx="0">
                          <c:v>22.2</c:v>
                        </c:pt>
                      </c15:dlblFieldTableCache>
                    </c15:dlblFTEntry>
                  </c15:dlblFieldTable>
                  <c15:showDataLabelsRange val="0"/>
                </c:ext>
                <c:ext xmlns:c16="http://schemas.microsoft.com/office/drawing/2014/chart" uri="{C3380CC4-5D6E-409C-BE32-E72D297353CC}">
                  <c16:uniqueId val="{0000000B-FBB5-4B00-BE35-45F0EBB66657}"/>
                </c:ext>
              </c:extLst>
            </c:dLbl>
            <c:dLbl>
              <c:idx val="12"/>
              <c:tx>
                <c:strRef>
                  <c:f>Daten_Diagramme!$D$26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{287D3BB8-BD52-46D7-A177-A40AF896D9FC}</c15:txfldGUID>
                      <c15:f>Daten_Diagramme!$D$26</c15:f>
                      <c15:dlblFieldTableCache>
                        <c:ptCount val="1"/>
                        <c:pt idx="0">
                          <c:v>-4.1</c:v>
                        </c:pt>
                      </c15:dlblFieldTableCache>
                    </c15:dlblFTEntry>
                  </c15:dlblFieldTable>
                  <c15:showDataLabelsRange val="0"/>
                </c:ext>
                <c:ext xmlns:c16="http://schemas.microsoft.com/office/drawing/2014/chart" uri="{C3380CC4-5D6E-409C-BE32-E72D297353CC}">
                  <c16:uniqueId val="{0000000C-FBB5-4B00-BE35-45F0EBB66657}"/>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{B7F9621D-1E06-4263-80A5-7B35E4C57E07}</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FBB5-4B00-BE35-45F0EBB66657}"/>
                </c:ext>
              </c:extLst>
            </c:dLbl>
            <c:dLbl>
              <c:idx val="14"/>
              <c:tx>
                <c:strRef>
                  <c:f>Daten_Diagramme!$D$28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{F1F2CD8E-9FD0-4AD0-9AD9-55A2F770E4A6}</c15:txfldGUID>
                      <c15:f>Daten_Diagramme!$D$28</c15:f>
                      <c15:dlblFieldTableCache>
                        <c:ptCount val="1"/>
                        <c:pt idx="0">
                          <c:v>2.8</c:v>
                        </c:pt>
                      </c15:dlblFieldTableCache>
                    </c15:dlblFTEntry>
                  </c15:dlblFieldTable>
                  <c15:showDataLabelsRange val="0"/>
                </c:ext>
                <c:ext xmlns:c16="http://schemas.microsoft.com/office/drawing/2014/chart" uri="{C3380CC4-5D6E-409C-BE32-E72D297353CC}">
                  <c16:uniqueId val="{0000000E-FBB5-4B00-BE35-45F0EBB66657}"/>
                </c:ext>
              </c:extLst>
            </c:dLbl>
            <c:dLbl>
              <c:idx val="15"/>
              <c:tx>
                <c:strRef>
                  <c:f>Daten_Diagramme!$D$29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{FBC84F5C-7788-4879-AF2C-0B58BC83FB80}</c15:txfldGUID>
                      <c15:f>Daten_Diagramme!$D$29</c15:f>
                      <c15:dlblFieldTableCache>
                        <c:ptCount val="1"/>
                        <c:pt idx="0">
                          <c:v>-18.9</c:v>
                        </c:pt>
                      </c15:dlblFieldTableCache>
                    </c15:dlblFTEntry>
                  </c15:dlblFieldTable>
                  <c15:showDataLabelsRange val="0"/>
                </c:ext>
                <c:ext xmlns:c16="http://schemas.microsoft.com/office/drawing/2014/chart" uri="{C3380CC4-5D6E-409C-BE32-E72D297353CC}">
                  <c16:uniqueId val="{0000000F-FBB5-4B00-BE35-45F0EBB66657}"/>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{33889FD0-5041-4A9B-A92A-C0DDFB1BBFE4}</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FBB5-4B00-BE35-45F0EBB66657}"/>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{FE421B8F-FE4C-4F73-BEE3-3652ACBDAB8B}</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FBB5-4B00-BE35-45F0EBB66657}"/>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{0B87994A-4979-4226-AFBA-144566D607B0}</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FBB5-4B00-BE35-45F0EBB66657}"/>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{EFC4CBF1-15FF-4C9B-88F8-807C50DCB270}</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FBB5-4B00-BE35-45F0EBB66657}"/>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{58DD1FF0-CBD4-4E3C-805C-97944F116E97}</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FBB5-4B00-BE35-45F0EBB6665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{2F2FBDBF-5BE9-422A-BA75-0DCE5A6F17C4}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BB5-4B00-BE35-45F0EBB6665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{1C8BF288-4C5B-4308-821F-8268D9C83562}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BB5-4B00-BE35-45F0EBB66657}"/>
                </c:ext>
              </c:extLst>
            </c:dLbl>
            <c:dLbl>
              <c:idx val="23"/>
              <c:tx>
                <c:strRef>
                  <c:f>Daten_Diagramme!$D$37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{8B12DE5E-30B9-4A56-8F6E-5F91473F27F5}</c15:txfldGUID>
                      <c15:f>Daten_Diagramme!$D$37</c15:f>
                      <c15:dlblFieldTableCache>
                        <c:ptCount val="1"/>
                        <c:pt idx="0">
                          <c:v>7.3</c:v>
                        </c:pt>
                      </c15:dlblFieldTableCache>
                    </c15:dlblFTEntry>
                  </c15:dlblFieldTable>
                  <c15:showDataLabelsRange val="0"/>
                </c:ext>
                <c:ext xmlns:c16="http://schemas.microsoft.com/office/drawing/2014/chart" uri="{C3380CC4-5D6E-409C-BE32-E72D297353CC}">
                  <c16:uniqueId val="{00000017-FBB5-4B00-BE35-45F0EBB66657}"/>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{26E4E0CD-952A-49F9-A7AF-EBE73ED77639}</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FBB5-4B00-BE35-45F0EBB66657}"/>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{BDD05D05-74B4-449A-B50B-B8FE775A626B}</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FBB5-4B00-BE35-45F0EBB6665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{E4086758-A905-4A58-910F-C5C7FBD543D3}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BB5-4B00-BE35-45F0EBB6665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{50B0CF34-3D32-4995-A27D-3CECC2781A0B}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BB5-4B00-BE35-45F0EBB6665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{6AD90461-166F-4081-85D0-51BCA5D91B5D}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BB5-4B00-BE35-45F0EBB6665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{90069315-F7EF-479A-9AAF-844472FC70B2}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BB5-4B00-BE35-45F0EBB6665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{892B0584-F711-45A9-A508-B1F69B45F370}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BB5-4B00-BE35-45F0EBB66657}"/>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{869EFDD0-D58E-4850-88D2-44CF75B9408E}</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FBB5-4B00-BE35-45F0EBB666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0.55276139668664537</c:v>
                </c:pt>
                <c:pt idx="1">
                  <c:v>7.3134328358208958</c:v>
                </c:pt>
                <c:pt idx="2">
                  <c:v>3.8112522686025407</c:v>
                </c:pt>
                <c:pt idx="3">
                  <c:v>-0.63272817501344025</c:v>
                </c:pt>
                <c:pt idx="4">
                  <c:v>2.7950978284239949</c:v>
                </c:pt>
                <c:pt idx="5">
                  <c:v>-2.2274538210793189</c:v>
                </c:pt>
                <c:pt idx="6">
                  <c:v>-0.43601225547961348</c:v>
                </c:pt>
                <c:pt idx="7">
                  <c:v>1.0061025894771565</c:v>
                </c:pt>
                <c:pt idx="8">
                  <c:v>1.0457693874779301</c:v>
                </c:pt>
                <c:pt idx="9">
                  <c:v>2.6028842771720013</c:v>
                </c:pt>
                <c:pt idx="10">
                  <c:v>0.37715517241379309</c:v>
                </c:pt>
                <c:pt idx="11">
                  <c:v>22.222222222222221</c:v>
                </c:pt>
                <c:pt idx="12">
                  <c:v>-4.1409691629955949</c:v>
                </c:pt>
                <c:pt idx="13">
                  <c:v>2.7674294837679616</c:v>
                </c:pt>
                <c:pt idx="14">
                  <c:v>2.8254288597376389</c:v>
                </c:pt>
                <c:pt idx="15">
                  <c:v>-18.926974664679584</c:v>
                </c:pt>
                <c:pt idx="16">
                  <c:v>3.4658511722731906</c:v>
                </c:pt>
                <c:pt idx="17">
                  <c:v>2.8029322984044849</c:v>
                </c:pt>
                <c:pt idx="18">
                  <c:v>0.36327608982826948</c:v>
                </c:pt>
                <c:pt idx="19">
                  <c:v>2.4686595949855352</c:v>
                </c:pt>
                <c:pt idx="20">
                  <c:v>-1.3636363636363635</c:v>
                </c:pt>
                <c:pt idx="21">
                  <c:v>0</c:v>
                </c:pt>
                <c:pt idx="23">
                  <c:v>7.3134328358208958</c:v>
                </c:pt>
                <c:pt idx="24">
                  <c:v>-0.23055690858905667</c:v>
                </c:pt>
                <c:pt idx="25">
                  <c:v>1.1895475819032761</c:v>
                </c:pt>
              </c:numCache>
            </c:numRef>
          </c:val>
          <c:extLst>
            <c:ext xmlns:c16="http://schemas.microsoft.com/office/drawing/2014/chart" uri="{C3380CC4-5D6E-409C-BE32-E72D297353CC}">
              <c16:uniqueId val="{00000020-FBB5-4B00-BE35-45F0EBB6665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{46FEF21B-1D7D-43A9-ABCC-FD78F5CA5A37}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BB5-4B00-BE35-45F0EBB6665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{6099D743-E5B2-4A64-9076-BC628A0F53F5}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BB5-4B00-BE35-45F0EBB6665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{A82B24AA-E10C-48ED-989B-934B96C65D35}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BB5-4B00-BE35-45F0EBB6665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{DCF463B3-5804-4D41-9611-5056B186494E}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BB5-4B00-BE35-45F0EBB6665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{8641DD0F-7A35-46CD-B855-4E79B476AAE9}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BB5-4B00-BE35-45F0EBB6665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{5DE88D45-EE4C-467C-804C-4409C1E359D9}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BB5-4B00-BE35-45F0EBB6665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{5A1ED451-9A27-4ABC-AE36-BC666233A6FC}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BB5-4B00-BE35-45F0EBB6665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{E485FD26-0D96-4138-933B-FD3D2D4AB68A}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BB5-4B00-BE35-45F0EBB6665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{754D3F2F-1EA8-482F-9AED-B91276673FEF}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BB5-4B00-BE35-45F0EBB6665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{928A6705-09AD-4D16-9F3F-1C6103A95193}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BB5-4B00-BE35-45F0EBB6665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{D82514EF-3554-4A68-BA11-E19AB2182C4D}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BB5-4B00-BE35-45F0EBB6665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{0335FB02-C12F-4985-9B7C-D66D9C40234F}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BB5-4B00-BE35-45F0EBB6665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{73DEBCF6-F78C-48B8-BCCB-23A3553E0195}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BB5-4B00-BE35-45F0EBB6665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{C22AD1A5-2A10-474B-AE52-D5B250EFF4E2}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BB5-4B00-BE35-45F0EBB6665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{2B0EE22D-D130-47F2-8467-09026C662922}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BB5-4B00-BE35-45F0EBB6665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{C55D3E53-8AC8-45C9-BA84-84BAB81D62FE}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BB5-4B00-BE35-45F0EBB6665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{BACEDDEB-99AB-44A7-B7A4-5CBFFA6005A7}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BB5-4B00-BE35-45F0EBB6665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{D0C954C2-212D-43F8-8DB0-3CA167E1E388}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BB5-4B00-BE35-45F0EBB6665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{20EEAED4-B5F2-496E-A41A-3BC04521F204}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BB5-4B00-BE35-45F0EBB6665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{5EF95FBF-201D-4217-AC34-DA61940D539C}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BB5-4B00-BE35-45F0EBB6665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{3E3F520B-F5F7-41F6-84BB-EC6CFA9BC8FA}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BB5-4B00-BE35-45F0EBB6665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{D1D84841-87A0-4CD1-881A-7E6CADCB191E}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BB5-4B00-BE35-45F0EBB6665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{72259083-9AF2-4684-BCB3-7C69AC41C80A}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BB5-4B00-BE35-45F0EBB6665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{49824673-DE32-40B3-987B-C2618BD4DB98}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BB5-4B00-BE35-45F0EBB6665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{5F7D2554-ED74-4932-AA76-AD6EF035C0AE}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BB5-4B00-BE35-45F0EBB6665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{27169509-F2D2-4426-BDD4-46F8D5C2AFC7}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BB5-4B00-BE35-45F0EBB6665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{7C3862B3-F38C-4352-80FA-B5F32C1610EE}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BB5-4B00-BE35-45F0EBB6665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{59460445-1D73-42F6-B504-A1386E72EE81}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BB5-4B00-BE35-45F0EBB6665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{FFD0882E-F042-44E2-8999-3F8A1D36E9A2}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BB5-4B00-BE35-45F0EBB6665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{611A5130-280D-49FD-ACEE-B46B349C2840}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BB5-4B00-BE35-45F0EBB6665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{A6A5A164-3E76-4116-A07B-17F7AA78DB78}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BB5-4B00-BE35-45F0EBB6665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{8513FF36-2E3E-4231-93D0-9BC1375E1BA5}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BB5-4B00-BE35-45F0EBB666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BB5-4B00-BE35-45F0EBB6665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BB5-4B00-BE35-45F0EBB6665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{DB30846F-3A7D-44E2-8011-4683368501C8}</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4157-4456-B870-08A5D6DC5B83}"/>
                </c:ext>
              </c:extLst>
            </c:dLbl>
            <c:dLbl>
              <c:idx val="1"/>
              <c:tx>
                <c:strRef>
                  <c:f>Daten_Diagramme!$E$15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{79674F6D-3886-4112-A48A-E6B692C2A0A2}</c15:txfldGUID>
                      <c15:f>Daten_Diagramme!$E$15</c15:f>
                      <c15:dlblFieldTableCache>
                        <c:ptCount val="1"/>
                        <c:pt idx="0">
                          <c:v>11.0</c:v>
                        </c:pt>
                      </c15:dlblFieldTableCache>
                    </c15:dlblFTEntry>
                  </c15:dlblFieldTable>
                  <c15:showDataLabelsRange val="0"/>
                </c:ext>
                <c:ext xmlns:c16="http://schemas.microsoft.com/office/drawing/2014/chart" uri="{C3380CC4-5D6E-409C-BE32-E72D297353CC}">
                  <c16:uniqueId val="{00000001-4157-4456-B870-08A5D6DC5B83}"/>
                </c:ext>
              </c:extLst>
            </c:dLbl>
            <c:dLbl>
              <c:idx val="2"/>
              <c:tx>
                <c:strRef>
                  <c:f>Daten_Diagramme!$E$16</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{B3051697-ED6A-42A8-900E-9F4C45103A7B}</c15:txfldGUID>
                      <c15:f>Daten_Diagramme!$E$16</c15:f>
                      <c15:dlblFieldTableCache>
                        <c:ptCount val="1"/>
                        <c:pt idx="0">
                          <c:v>13.6</c:v>
                        </c:pt>
                      </c15:dlblFieldTableCache>
                    </c15:dlblFTEntry>
                  </c15:dlblFieldTable>
                  <c15:showDataLabelsRange val="0"/>
                </c:ext>
                <c:ext xmlns:c16="http://schemas.microsoft.com/office/drawing/2014/chart" uri="{C3380CC4-5D6E-409C-BE32-E72D297353CC}">
                  <c16:uniqueId val="{00000002-4157-4456-B870-08A5D6DC5B83}"/>
                </c:ext>
              </c:extLst>
            </c:dLbl>
            <c:dLbl>
              <c:idx val="3"/>
              <c:tx>
                <c:strRef>
                  <c:f>Daten_Diagramme!$E$17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{6CCB05B0-1D7B-4AAA-BDD4-7034C07F8446}</c15:txfldGUID>
                      <c15:f>Daten_Diagramme!$E$17</c15:f>
                      <c15:dlblFieldTableCache>
                        <c:ptCount val="1"/>
                        <c:pt idx="0">
                          <c:v>-6.9</c:v>
                        </c:pt>
                      </c15:dlblFieldTableCache>
                    </c15:dlblFTEntry>
                  </c15:dlblFieldTable>
                  <c15:showDataLabelsRange val="0"/>
                </c:ext>
                <c:ext xmlns:c16="http://schemas.microsoft.com/office/drawing/2014/chart" uri="{C3380CC4-5D6E-409C-BE32-E72D297353CC}">
                  <c16:uniqueId val="{00000003-4157-4456-B870-08A5D6DC5B83}"/>
                </c:ext>
              </c:extLst>
            </c:dLbl>
            <c:dLbl>
              <c:idx val="4"/>
              <c:tx>
                <c:strRef>
                  <c:f>Daten_Diagramme!$E$18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{8220F080-C9DD-4231-848D-8E5D64021D74}</c15:txfldGUID>
                      <c15:f>Daten_Diagramme!$E$18</c15:f>
                      <c15:dlblFieldTableCache>
                        <c:ptCount val="1"/>
                        <c:pt idx="0">
                          <c:v>-7.3</c:v>
                        </c:pt>
                      </c15:dlblFieldTableCache>
                    </c15:dlblFTEntry>
                  </c15:dlblFieldTable>
                  <c15:showDataLabelsRange val="0"/>
                </c:ext>
                <c:ext xmlns:c16="http://schemas.microsoft.com/office/drawing/2014/chart" uri="{C3380CC4-5D6E-409C-BE32-E72D297353CC}">
                  <c16:uniqueId val="{00000004-4157-4456-B870-08A5D6DC5B83}"/>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{1B7D5856-A4F3-424A-956D-999B41A8F4E3}</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4157-4456-B870-08A5D6DC5B83}"/>
                </c:ext>
              </c:extLst>
            </c:dLbl>
            <c:dLbl>
              <c:idx val="6"/>
              <c:tx>
                <c:strRef>
                  <c:f>Daten_Diagramme!$E$20</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{C158283B-B1EA-42F1-B894-696CAB59F769}</c15:txfldGUID>
                      <c15:f>Daten_Diagramme!$E$20</c15:f>
                      <c15:dlblFieldTableCache>
                        <c:ptCount val="1"/>
                        <c:pt idx="0">
                          <c:v>-9.8</c:v>
                        </c:pt>
                      </c15:dlblFieldTableCache>
                    </c15:dlblFTEntry>
                  </c15:dlblFieldTable>
                  <c15:showDataLabelsRange val="0"/>
                </c:ext>
                <c:ext xmlns:c16="http://schemas.microsoft.com/office/drawing/2014/chart" uri="{C3380CC4-5D6E-409C-BE32-E72D297353CC}">
                  <c16:uniqueId val="{00000006-4157-4456-B870-08A5D6DC5B83}"/>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{90C55E28-63EB-4353-8E59-CB5EA41161C0}</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4157-4456-B870-08A5D6DC5B83}"/>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{787E9651-96E7-480D-BC36-3114D747D514}</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4157-4456-B870-08A5D6DC5B83}"/>
                </c:ext>
              </c:extLst>
            </c:dLbl>
            <c:dLbl>
              <c:idx val="9"/>
              <c:tx>
                <c:strRef>
                  <c:f>Daten_Diagramme!$E$23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{0C6657DD-282F-4949-8202-72BECF7C3363}</c15:txfldGUID>
                      <c15:f>Daten_Diagramme!$E$23</c15:f>
                      <c15:dlblFieldTableCache>
                        <c:ptCount val="1"/>
                        <c:pt idx="0">
                          <c:v>5.3</c:v>
                        </c:pt>
                      </c15:dlblFieldTableCache>
                    </c15:dlblFTEntry>
                  </c15:dlblFieldTable>
                  <c15:showDataLabelsRange val="0"/>
                </c:ext>
                <c:ext xmlns:c16="http://schemas.microsoft.com/office/drawing/2014/chart" uri="{C3380CC4-5D6E-409C-BE32-E72D297353CC}">
                  <c16:uniqueId val="{00000009-4157-4456-B870-08A5D6DC5B83}"/>
                </c:ext>
              </c:extLst>
            </c:dLbl>
            <c:dLbl>
              <c:idx val="10"/>
              <c:tx>
                <c:strRef>
                  <c:f>Daten_Diagramme!$E$24</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{14B66FF5-ECC9-4BD5-A1B7-7A1960BB06A3}</c15:txfldGUID>
                      <c15:f>Daten_Diagramme!$E$24</c15:f>
                      <c15:dlblFieldTableCache>
                        <c:ptCount val="1"/>
                        <c:pt idx="0">
                          <c:v>-13.6</c:v>
                        </c:pt>
                      </c15:dlblFieldTableCache>
                    </c15:dlblFTEntry>
                  </c15:dlblFieldTable>
                  <c15:showDataLabelsRange val="0"/>
                </c:ext>
                <c:ext xmlns:c16="http://schemas.microsoft.com/office/drawing/2014/chart" uri="{C3380CC4-5D6E-409C-BE32-E72D297353CC}">
                  <c16:uniqueId val="{0000000A-4157-4456-B870-08A5D6DC5B83}"/>
                </c:ext>
              </c:extLst>
            </c:dLbl>
            <c:dLbl>
              <c:idx val="11"/>
              <c:tx>
                <c:strRef>
                  <c:f>Daten_Diagramme!$E$25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{B75C7272-C8EF-46EA-83FB-C5914D93FCA2}</c15:txfldGUID>
                      <c15:f>Daten_Diagramme!$E$25</c15:f>
                      <c15:dlblFieldTableCache>
                        <c:ptCount val="1"/>
                        <c:pt idx="0">
                          <c:v>7.8</c:v>
                        </c:pt>
                      </c15:dlblFieldTableCache>
                    </c15:dlblFTEntry>
                  </c15:dlblFieldTable>
                  <c15:showDataLabelsRange val="0"/>
                </c:ext>
                <c:ext xmlns:c16="http://schemas.microsoft.com/office/drawing/2014/chart" uri="{C3380CC4-5D6E-409C-BE32-E72D297353CC}">
                  <c16:uniqueId val="{0000000B-4157-4456-B870-08A5D6DC5B83}"/>
                </c:ext>
              </c:extLst>
            </c:dLbl>
            <c:dLbl>
              <c:idx val="12"/>
              <c:tx>
                <c:strRef>
                  <c:f>Daten_Diagramme!$E$26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{DDB1DC43-4052-4ABD-8DAF-83594B9607AA}</c15:txfldGUID>
                      <c15:f>Daten_Diagramme!$E$26</c15:f>
                      <c15:dlblFieldTableCache>
                        <c:ptCount val="1"/>
                        <c:pt idx="0">
                          <c:v>-5.7</c:v>
                        </c:pt>
                      </c15:dlblFieldTableCache>
                    </c15:dlblFTEntry>
                  </c15:dlblFieldTable>
                  <c15:showDataLabelsRange val="0"/>
                </c:ext>
                <c:ext xmlns:c16="http://schemas.microsoft.com/office/drawing/2014/chart" uri="{C3380CC4-5D6E-409C-BE32-E72D297353CC}">
                  <c16:uniqueId val="{0000000C-4157-4456-B870-08A5D6DC5B83}"/>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{DD575FDF-609A-4504-8F2C-901337895B37}</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4157-4456-B870-08A5D6DC5B83}"/>
                </c:ext>
              </c:extLst>
            </c:dLbl>
            <c:dLbl>
              <c:idx val="14"/>
              <c:tx>
                <c:strRef>
                  <c:f>Daten_Diagramme!$E$28</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{3D789055-45E7-4B62-A749-19EB3A933DAF}</c15:txfldGUID>
                      <c15:f>Daten_Diagramme!$E$28</c15:f>
                      <c15:dlblFieldTableCache>
                        <c:ptCount val="1"/>
                        <c:pt idx="0">
                          <c:v>9.7</c:v>
                        </c:pt>
                      </c15:dlblFieldTableCache>
                    </c15:dlblFTEntry>
                  </c15:dlblFieldTable>
                  <c15:showDataLabelsRange val="0"/>
                </c:ext>
                <c:ext xmlns:c16="http://schemas.microsoft.com/office/drawing/2014/chart" uri="{C3380CC4-5D6E-409C-BE32-E72D297353CC}">
                  <c16:uniqueId val="{0000000E-4157-4456-B870-08A5D6DC5B83}"/>
                </c:ext>
              </c:extLst>
            </c:dLbl>
            <c:dLbl>
              <c:idx val="15"/>
              <c:tx>
                <c:strRef>
                  <c:f>Daten_Diagramme!$E$29</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{5EDF7B7A-A6FD-4121-9157-4FC3E9087FFD}</c15:txfldGUID>
                      <c15:f>Daten_Diagramme!$E$29</c15:f>
                      <c15:dlblFieldTableCache>
                        <c:ptCount val="1"/>
                        <c:pt idx="0">
                          <c:v>-18.8</c:v>
                        </c:pt>
                      </c15:dlblFieldTableCache>
                    </c15:dlblFTEntry>
                  </c15:dlblFieldTable>
                  <c15:showDataLabelsRange val="0"/>
                </c:ext>
                <c:ext xmlns:c16="http://schemas.microsoft.com/office/drawing/2014/chart" uri="{C3380CC4-5D6E-409C-BE32-E72D297353CC}">
                  <c16:uniqueId val="{0000000F-4157-4456-B870-08A5D6DC5B83}"/>
                </c:ext>
              </c:extLst>
            </c:dLbl>
            <c:dLbl>
              <c:idx val="16"/>
              <c:tx>
                <c:strRef>
                  <c:f>Daten_Diagramme!$E$30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{89B1B64A-3A89-49E4-8675-16C1DE1B51C8}</c15:txfldGUID>
                      <c15:f>Daten_Diagramme!$E$30</c15:f>
                      <c15:dlblFieldTableCache>
                        <c:ptCount val="1"/>
                        <c:pt idx="0">
                          <c:v>6.4</c:v>
                        </c:pt>
                      </c15:dlblFieldTableCache>
                    </c15:dlblFTEntry>
                  </c15:dlblFieldTable>
                  <c15:showDataLabelsRange val="0"/>
                </c:ext>
                <c:ext xmlns:c16="http://schemas.microsoft.com/office/drawing/2014/chart" uri="{C3380CC4-5D6E-409C-BE32-E72D297353CC}">
                  <c16:uniqueId val="{00000010-4157-4456-B870-08A5D6DC5B83}"/>
                </c:ext>
              </c:extLst>
            </c:dLbl>
            <c:dLbl>
              <c:idx val="17"/>
              <c:tx>
                <c:strRef>
                  <c:f>Daten_Diagramme!$E$31</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{4A991192-BC88-4399-AA00-DD5042C8728D}</c15:txfldGUID>
                      <c15:f>Daten_Diagramme!$E$31</c15:f>
                      <c15:dlblFieldTableCache>
                        <c:ptCount val="1"/>
                        <c:pt idx="0">
                          <c:v>-10.0</c:v>
                        </c:pt>
                      </c15:dlblFieldTableCache>
                    </c15:dlblFTEntry>
                  </c15:dlblFieldTable>
                  <c15:showDataLabelsRange val="0"/>
                </c:ext>
                <c:ext xmlns:c16="http://schemas.microsoft.com/office/drawing/2014/chart" uri="{C3380CC4-5D6E-409C-BE32-E72D297353CC}">
                  <c16:uniqueId val="{00000011-4157-4456-B870-08A5D6DC5B83}"/>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{849F0F25-2AE9-4601-8EFD-E2BBF7C012A0}</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4157-4456-B870-08A5D6DC5B83}"/>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{ACB0FE6C-CE51-4986-9097-31060BA4DF4A}</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4157-4456-B870-08A5D6DC5B83}"/>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{D0A0B73D-EDA9-4451-B793-F93BB2088607}</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4157-4456-B870-08A5D6DC5B8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{76D96483-5726-4123-9824-C38E040B387E}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157-4456-B870-08A5D6DC5B8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{6E611A90-FB16-438E-9FF1-1347DD43BF8A}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157-4456-B870-08A5D6DC5B83}"/>
                </c:ext>
              </c:extLst>
            </c:dLbl>
            <c:dLbl>
              <c:idx val="23"/>
              <c:tx>
                <c:strRef>
                  <c:f>Daten_Diagramme!$E$37</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{DC42703C-CF0A-4AF7-BD5D-E0E1D3F6769D}</c15:txfldGUID>
                      <c15:f>Daten_Diagramme!$E$37</c15:f>
                      <c15:dlblFieldTableCache>
                        <c:ptCount val="1"/>
                        <c:pt idx="0">
                          <c:v>11.0</c:v>
                        </c:pt>
                      </c15:dlblFieldTableCache>
                    </c15:dlblFTEntry>
                  </c15:dlblFieldTable>
                  <c15:showDataLabelsRange val="0"/>
                </c:ext>
                <c:ext xmlns:c16="http://schemas.microsoft.com/office/drawing/2014/chart" uri="{C3380CC4-5D6E-409C-BE32-E72D297353CC}">
                  <c16:uniqueId val="{00000017-4157-4456-B870-08A5D6DC5B83}"/>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{9C5D0EBC-C42B-4F4B-A0B4-081D2D8EAB43}</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4157-4456-B870-08A5D6DC5B83}"/>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{E176E758-5B23-4247-A216-F296C60165E5}</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4157-4456-B870-08A5D6DC5B8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{6B083611-446C-4F01-AB27-720E2E95394F}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157-4456-B870-08A5D6DC5B8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{68B60919-20E7-4BCA-BB39-5EC6145942E3}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157-4456-B870-08A5D6DC5B8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{527D3635-F1CB-40B8-9781-91A6367E86C6}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157-4456-B870-08A5D6DC5B8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{7BCA4531-3E24-46DF-A08E-B1C91005223E}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157-4456-B870-08A5D6DC5B8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{BAA7CB12-8BE7-494B-958F-EB48194354E3}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157-4456-B870-08A5D6DC5B83}"/>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{B73EC0EE-98C9-4611-BCAC-47640218A4D6}</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4157-4456-B870-08A5D6DC5B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-1.6686069072564997</c:v>
                </c:pt>
                <c:pt idx="1">
                  <c:v>10.968921389396709</c:v>
                </c:pt>
                <c:pt idx="2">
                  <c:v>13.609467455621301</c:v>
                </c:pt>
                <c:pt idx="3">
                  <c:v>-6.8650984157465196</c:v>
                </c:pt>
                <c:pt idx="4">
                  <c:v>-7.2639225181598066</c:v>
                </c:pt>
                <c:pt idx="5">
                  <c:v>-4.4058744993324437</c:v>
                </c:pt>
                <c:pt idx="6">
                  <c:v>-9.8425196850393704</c:v>
                </c:pt>
                <c:pt idx="7">
                  <c:v>0.5617977528089888</c:v>
                </c:pt>
                <c:pt idx="8">
                  <c:v>1.400454201362604</c:v>
                </c:pt>
                <c:pt idx="9">
                  <c:v>5.290322580645161</c:v>
                </c:pt>
                <c:pt idx="10">
                  <c:v>-13.60309944037882</c:v>
                </c:pt>
                <c:pt idx="11">
                  <c:v>7.7922077922077921</c:v>
                </c:pt>
                <c:pt idx="12">
                  <c:v>-5.6521739130434785</c:v>
                </c:pt>
                <c:pt idx="13">
                  <c:v>-0.13351134846461948</c:v>
                </c:pt>
                <c:pt idx="14">
                  <c:v>9.7201767304860081</c:v>
                </c:pt>
                <c:pt idx="15">
                  <c:v>-18.75</c:v>
                </c:pt>
                <c:pt idx="16">
                  <c:v>6.3719115734720413</c:v>
                </c:pt>
                <c:pt idx="17">
                  <c:v>-9.9730458221024261</c:v>
                </c:pt>
                <c:pt idx="18">
                  <c:v>-2.7816411682892905</c:v>
                </c:pt>
                <c:pt idx="19">
                  <c:v>0</c:v>
                </c:pt>
                <c:pt idx="20">
                  <c:v>-0.71982281284606864</c:v>
                </c:pt>
                <c:pt idx="21">
                  <c:v>0</c:v>
                </c:pt>
                <c:pt idx="23">
                  <c:v>10.968921389396709</c:v>
                </c:pt>
                <c:pt idx="24">
                  <c:v>-3.4337349397590362</c:v>
                </c:pt>
                <c:pt idx="25">
                  <c:v>-1.7595307917888563</c:v>
                </c:pt>
              </c:numCache>
            </c:numRef>
          </c:val>
          <c:extLst>
            <c:ext xmlns:c16="http://schemas.microsoft.com/office/drawing/2014/chart" uri="{C3380CC4-5D6E-409C-BE32-E72D297353CC}">
              <c16:uniqueId val="{00000020-4157-4456-B870-08A5D6DC5B8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{B4C57376-5923-46B7-9795-45120C38D970}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157-4456-B870-08A5D6DC5B8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{4E8E7BEF-E6F0-4A13-BE30-88D8B30FECB6}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157-4456-B870-08A5D6DC5B8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{38C65AC3-762A-47BF-A590-4B8576982265}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157-4456-B870-08A5D6DC5B8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{1E3F46AE-21B8-407E-BB4A-C3A8994A484C}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157-4456-B870-08A5D6DC5B8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{2DC96453-E75D-4C10-A920-7E52BE683377}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157-4456-B870-08A5D6DC5B8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{71191020-55C2-47E6-897D-9377A0A29D38}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157-4456-B870-08A5D6DC5B8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{02901C22-4A14-491A-952F-A574CA593E5E}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157-4456-B870-08A5D6DC5B8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{9226DD7E-824F-416D-A667-DB728DDC58E8}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157-4456-B870-08A5D6DC5B8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{357E75A5-D925-408E-82FA-027CA82B4695}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157-4456-B870-08A5D6DC5B8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{8049F3B7-E394-46C2-BB9F-A958561826DF}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157-4456-B870-08A5D6DC5B8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{57058E37-D777-4B9B-B098-AC2ADBDF8CD8}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157-4456-B870-08A5D6DC5B8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{880A98F1-AF9E-48F9-AC95-D3E6125A030E}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157-4456-B870-08A5D6DC5B8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{62041FE4-A56F-4F75-A492-AA0512C5320F}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157-4456-B870-08A5D6DC5B8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{5FED3C59-4A81-4962-AA5D-05A44DF3A283}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157-4456-B870-08A5D6DC5B8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{91BF2670-5F1B-4F17-BD23-6068875CEF54}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157-4456-B870-08A5D6DC5B8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{7FB38BC0-2DD7-46EB-B88A-FBE54EB65D5F}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157-4456-B870-08A5D6DC5B8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{2D76E7CC-CF63-4EB3-A0E6-A0874220F9AF}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157-4456-B870-08A5D6DC5B8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{9CC7827D-2870-47B6-82C1-F1C54E8A4328}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157-4456-B870-08A5D6DC5B8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{960BDD34-0E98-4973-B63C-FAF7083F3012}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157-4456-B870-08A5D6DC5B8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{EA32C340-C447-430B-BCA1-33639FA7F368}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157-4456-B870-08A5D6DC5B8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{898680EE-3CBA-4D4D-AF88-D8D379AD4DF6}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157-4456-B870-08A5D6DC5B8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{4C7E78A3-50BF-403B-ADCD-8B4973AAD0C4}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157-4456-B870-08A5D6DC5B8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{65BC561F-45F4-4801-88DE-55A8925A324E}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157-4456-B870-08A5D6DC5B8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{E6507102-27BD-465C-9522-65273297E636}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157-4456-B870-08A5D6DC5B8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{8B9779EC-1B36-484A-B27E-6B6161FBB375}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157-4456-B870-08A5D6DC5B8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{C64EAAB6-DF6B-43A8-96E7-D636A44A0434}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157-4456-B870-08A5D6DC5B8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{85D15C78-2D85-4E8E-A911-1D70623F79E1}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157-4456-B870-08A5D6DC5B8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{AB48EBFE-EF1F-4483-B8E6-BD4559195E87}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157-4456-B870-08A5D6DC5B8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{5D357852-A47B-446E-A0ED-2487A72807BF}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157-4456-B870-08A5D6DC5B8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{92B6FE8C-141F-4B07-9A5E-AD786CAABBE5}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157-4456-B870-08A5D6DC5B8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{E8859CEA-1834-4BC5-AB9A-81A2C74E0DF8}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157-4456-B870-08A5D6DC5B8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{56BD6913-659D-4ACE-84A8-8A55B4E6778D}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157-4456-B870-08A5D6DC5B8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157-4456-B870-08A5D6DC5B8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157-4456-B870-08A5D6DC5B8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{CF3FC9DB-F2A1-4460-A62C-F6DEB6569B81}</c15:txfldGUID>
                      <c15:f>Diagramm!$I$46</c15:f>
                      <c15:dlblFieldTableCache>
                        <c:ptCount val="1"/>
                      </c15:dlblFieldTableCache>
                    </c15:dlblFTEntry>
                  </c15:dlblFieldTable>
                  <c15:showDataLabelsRange val="0"/>
                </c:ext>
                <c:ext xmlns:c16="http://schemas.microsoft.com/office/drawing/2014/chart" uri="{C3380CC4-5D6E-409C-BE32-E72D297353CC}">
                  <c16:uniqueId val="{00000000-78DA-4F2C-A241-D1F6D8E796C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{3FD8081E-99F7-4814-8697-49DC43FEBD74}</c15:txfldGUID>
                      <c15:f>Diagramm!$I$47</c15:f>
                      <c15:dlblFieldTableCache>
                        <c:ptCount val="1"/>
                      </c15:dlblFieldTableCache>
                    </c15:dlblFTEntry>
                  </c15:dlblFieldTable>
                  <c15:showDataLabelsRange val="0"/>
                </c:ext>
                <c:ext xmlns:c16="http://schemas.microsoft.com/office/drawing/2014/chart" uri="{C3380CC4-5D6E-409C-BE32-E72D297353CC}">
                  <c16:uniqueId val="{00000001-78DA-4F2C-A241-D1F6D8E796C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{D6EEB8DB-F389-4603-9048-64868669C350}</c15:txfldGUID>
                      <c15:f>Diagramm!$I$48</c15:f>
                      <c15:dlblFieldTableCache>
                        <c:ptCount val="1"/>
                      </c15:dlblFieldTableCache>
                    </c15:dlblFTEntry>
                  </c15:dlblFieldTable>
                  <c15:showDataLabelsRange val="0"/>
                </c:ext>
                <c:ext xmlns:c16="http://schemas.microsoft.com/office/drawing/2014/chart" uri="{C3380CC4-5D6E-409C-BE32-E72D297353CC}">
                  <c16:uniqueId val="{00000002-78DA-4F2C-A241-D1F6D8E796C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{A7EA2C93-2FE6-4669-9EE7-C70A1D653B73}</c15:txfldGUID>
                      <c15:f>Diagramm!$I$49</c15:f>
                      <c15:dlblFieldTableCache>
                        <c:ptCount val="1"/>
                      </c15:dlblFieldTableCache>
                    </c15:dlblFTEntry>
                  </c15:dlblFieldTable>
                  <c15:showDataLabelsRange val="0"/>
                </c:ext>
                <c:ext xmlns:c16="http://schemas.microsoft.com/office/drawing/2014/chart" uri="{C3380CC4-5D6E-409C-BE32-E72D297353CC}">
                  <c16:uniqueId val="{00000003-78DA-4F2C-A241-D1F6D8E796C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{D561FC3A-4A24-4076-AA6C-B08B4C7EA3B9}</c15:txfldGUID>
                      <c15:f>Diagramm!$I$50</c15:f>
                      <c15:dlblFieldTableCache>
                        <c:ptCount val="1"/>
                      </c15:dlblFieldTableCache>
                    </c15:dlblFTEntry>
                  </c15:dlblFieldTable>
                  <c15:showDataLabelsRange val="0"/>
                </c:ext>
                <c:ext xmlns:c16="http://schemas.microsoft.com/office/drawing/2014/chart" uri="{C3380CC4-5D6E-409C-BE32-E72D297353CC}">
                  <c16:uniqueId val="{00000004-78DA-4F2C-A241-D1F6D8E796C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{0EE9503B-DDAE-4E97-B533-3DD39ABD5AF7}</c15:txfldGUID>
                      <c15:f>Diagramm!$I$51</c15:f>
                      <c15:dlblFieldTableCache>
                        <c:ptCount val="1"/>
                      </c15:dlblFieldTableCache>
                    </c15:dlblFTEntry>
                  </c15:dlblFieldTable>
                  <c15:showDataLabelsRange val="0"/>
                </c:ext>
                <c:ext xmlns:c16="http://schemas.microsoft.com/office/drawing/2014/chart" uri="{C3380CC4-5D6E-409C-BE32-E72D297353CC}">
                  <c16:uniqueId val="{00000005-78DA-4F2C-A241-D1F6D8E796C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{2ABE4114-21BE-4025-88A2-B29B94A293B4}</c15:txfldGUID>
                      <c15:f>Diagramm!$I$52</c15:f>
                      <c15:dlblFieldTableCache>
                        <c:ptCount val="1"/>
                      </c15:dlblFieldTableCache>
                    </c15:dlblFTEntry>
                  </c15:dlblFieldTable>
                  <c15:showDataLabelsRange val="0"/>
                </c:ext>
                <c:ext xmlns:c16="http://schemas.microsoft.com/office/drawing/2014/chart" uri="{C3380CC4-5D6E-409C-BE32-E72D297353CC}">
                  <c16:uniqueId val="{00000006-78DA-4F2C-A241-D1F6D8E796C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{4C22392B-F535-4540-8BE1-331E6F35FC52}</c15:txfldGUID>
                      <c15:f>Diagramm!$I$53</c15:f>
                      <c15:dlblFieldTableCache>
                        <c:ptCount val="1"/>
                      </c15:dlblFieldTableCache>
                    </c15:dlblFTEntry>
                  </c15:dlblFieldTable>
                  <c15:showDataLabelsRange val="0"/>
                </c:ext>
                <c:ext xmlns:c16="http://schemas.microsoft.com/office/drawing/2014/chart" uri="{C3380CC4-5D6E-409C-BE32-E72D297353CC}">
                  <c16:uniqueId val="{00000007-78DA-4F2C-A241-D1F6D8E796C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{0A0C0ECB-B4EC-4284-B61B-FA1C1B064DAB}</c15:txfldGUID>
                      <c15:f>Diagramm!$I$54</c15:f>
                      <c15:dlblFieldTableCache>
                        <c:ptCount val="1"/>
                      </c15:dlblFieldTableCache>
                    </c15:dlblFTEntry>
                  </c15:dlblFieldTable>
                  <c15:showDataLabelsRange val="0"/>
                </c:ext>
                <c:ext xmlns:c16="http://schemas.microsoft.com/office/drawing/2014/chart" uri="{C3380CC4-5D6E-409C-BE32-E72D297353CC}">
                  <c16:uniqueId val="{00000008-78DA-4F2C-A241-D1F6D8E796C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{28EF3233-5D40-42DC-ACBA-F132F97BA318}</c15:txfldGUID>
                      <c15:f>Diagramm!$I$55</c15:f>
                      <c15:dlblFieldTableCache>
                        <c:ptCount val="1"/>
                      </c15:dlblFieldTableCache>
                    </c15:dlblFTEntry>
                  </c15:dlblFieldTable>
                  <c15:showDataLabelsRange val="0"/>
                </c:ext>
                <c:ext xmlns:c16="http://schemas.microsoft.com/office/drawing/2014/chart" uri="{C3380CC4-5D6E-409C-BE32-E72D297353CC}">
                  <c16:uniqueId val="{00000009-78DA-4F2C-A241-D1F6D8E796C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{7FBDD9C3-00BA-4CDE-9BC0-02435095145B}</c15:txfldGUID>
                      <c15:f>Diagramm!$I$56</c15:f>
                      <c15:dlblFieldTableCache>
                        <c:ptCount val="1"/>
                      </c15:dlblFieldTableCache>
                    </c15:dlblFTEntry>
                  </c15:dlblFieldTable>
                  <c15:showDataLabelsRange val="0"/>
                </c:ext>
                <c:ext xmlns:c16="http://schemas.microsoft.com/office/drawing/2014/chart" uri="{C3380CC4-5D6E-409C-BE32-E72D297353CC}">
                  <c16:uniqueId val="{0000000A-78DA-4F2C-A241-D1F6D8E796C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{33FAF6E8-4D91-48E3-8533-282BD5C0A921}</c15:txfldGUID>
                      <c15:f>Diagramm!$I$57</c15:f>
                      <c15:dlblFieldTableCache>
                        <c:ptCount val="1"/>
                      </c15:dlblFieldTableCache>
                    </c15:dlblFTEntry>
                  </c15:dlblFieldTable>
                  <c15:showDataLabelsRange val="0"/>
                </c:ext>
                <c:ext xmlns:c16="http://schemas.microsoft.com/office/drawing/2014/chart" uri="{C3380CC4-5D6E-409C-BE32-E72D297353CC}">
                  <c16:uniqueId val="{0000000B-78DA-4F2C-A241-D1F6D8E796C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{91BFA60A-E6CD-4767-B3AA-6B4B91B991B8}</c15:txfldGUID>
                      <c15:f>Diagramm!$I$58</c15:f>
                      <c15:dlblFieldTableCache>
                        <c:ptCount val="1"/>
                      </c15:dlblFieldTableCache>
                    </c15:dlblFTEntry>
                  </c15:dlblFieldTable>
                  <c15:showDataLabelsRange val="0"/>
                </c:ext>
                <c:ext xmlns:c16="http://schemas.microsoft.com/office/drawing/2014/chart" uri="{C3380CC4-5D6E-409C-BE32-E72D297353CC}">
                  <c16:uniqueId val="{0000000C-78DA-4F2C-A241-D1F6D8E796C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{0B7E58A8-E254-4375-9A2F-FB941E5832FC}</c15:txfldGUID>
                      <c15:f>Diagramm!$I$59</c15:f>
                      <c15:dlblFieldTableCache>
                        <c:ptCount val="1"/>
                      </c15:dlblFieldTableCache>
                    </c15:dlblFTEntry>
                  </c15:dlblFieldTable>
                  <c15:showDataLabelsRange val="0"/>
                </c:ext>
                <c:ext xmlns:c16="http://schemas.microsoft.com/office/drawing/2014/chart" uri="{C3380CC4-5D6E-409C-BE32-E72D297353CC}">
                  <c16:uniqueId val="{0000000D-78DA-4F2C-A241-D1F6D8E796C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{9CD9A51C-2F68-4877-B995-2A17C7F3043C}</c15:txfldGUID>
                      <c15:f>Diagramm!$I$60</c15:f>
                      <c15:dlblFieldTableCache>
                        <c:ptCount val="1"/>
                      </c15:dlblFieldTableCache>
                    </c15:dlblFTEntry>
                  </c15:dlblFieldTable>
                  <c15:showDataLabelsRange val="0"/>
                </c:ext>
                <c:ext xmlns:c16="http://schemas.microsoft.com/office/drawing/2014/chart" uri="{C3380CC4-5D6E-409C-BE32-E72D297353CC}">
                  <c16:uniqueId val="{0000000E-78DA-4F2C-A241-D1F6D8E796C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{770C504F-7BED-4423-B559-7833B886FEE6}</c15:txfldGUID>
                      <c15:f>Diagramm!$I$61</c15:f>
                      <c15:dlblFieldTableCache>
                        <c:ptCount val="1"/>
                      </c15:dlblFieldTableCache>
                    </c15:dlblFTEntry>
                  </c15:dlblFieldTable>
                  <c15:showDataLabelsRange val="0"/>
                </c:ext>
                <c:ext xmlns:c16="http://schemas.microsoft.com/office/drawing/2014/chart" uri="{C3380CC4-5D6E-409C-BE32-E72D297353CC}">
                  <c16:uniqueId val="{0000000F-78DA-4F2C-A241-D1F6D8E796C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{417A73C3-7226-4C8D-BEC8-2BEF6DBB4040}</c15:txfldGUID>
                      <c15:f>Diagramm!$I$62</c15:f>
                      <c15:dlblFieldTableCache>
                        <c:ptCount val="1"/>
                      </c15:dlblFieldTableCache>
                    </c15:dlblFTEntry>
                  </c15:dlblFieldTable>
                  <c15:showDataLabelsRange val="0"/>
                </c:ext>
                <c:ext xmlns:c16="http://schemas.microsoft.com/office/drawing/2014/chart" uri="{C3380CC4-5D6E-409C-BE32-E72D297353CC}">
                  <c16:uniqueId val="{00000010-78DA-4F2C-A241-D1F6D8E796C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{07E6034B-EB06-4A50-99EE-875BE942AA4F}</c15:txfldGUID>
                      <c15:f>Diagramm!$I$63</c15:f>
                      <c15:dlblFieldTableCache>
                        <c:ptCount val="1"/>
                      </c15:dlblFieldTableCache>
                    </c15:dlblFTEntry>
                  </c15:dlblFieldTable>
                  <c15:showDataLabelsRange val="0"/>
                </c:ext>
                <c:ext xmlns:c16="http://schemas.microsoft.com/office/drawing/2014/chart" uri="{C3380CC4-5D6E-409C-BE32-E72D297353CC}">
                  <c16:uniqueId val="{00000011-78DA-4F2C-A241-D1F6D8E796C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{04D35B04-AB1D-4001-823F-02889FC2B9D4}</c15:txfldGUID>
                      <c15:f>Diagramm!$I$64</c15:f>
                      <c15:dlblFieldTableCache>
                        <c:ptCount val="1"/>
                      </c15:dlblFieldTableCache>
                    </c15:dlblFTEntry>
                  </c15:dlblFieldTable>
                  <c15:showDataLabelsRange val="0"/>
                </c:ext>
                <c:ext xmlns:c16="http://schemas.microsoft.com/office/drawing/2014/chart" uri="{C3380CC4-5D6E-409C-BE32-E72D297353CC}">
                  <c16:uniqueId val="{00000012-78DA-4F2C-A241-D1F6D8E796C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{801DFF73-AE30-4A32-B870-D16022F27593}</c15:txfldGUID>
                      <c15:f>Diagramm!$I$65</c15:f>
                      <c15:dlblFieldTableCache>
                        <c:ptCount val="1"/>
                      </c15:dlblFieldTableCache>
                    </c15:dlblFTEntry>
                  </c15:dlblFieldTable>
                  <c15:showDataLabelsRange val="0"/>
                </c:ext>
                <c:ext xmlns:c16="http://schemas.microsoft.com/office/drawing/2014/chart" uri="{C3380CC4-5D6E-409C-BE32-E72D297353CC}">
                  <c16:uniqueId val="{00000013-78DA-4F2C-A241-D1F6D8E796C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{93911C19-01FB-4F86-A549-08DB39B376E9}</c15:txfldGUID>
                      <c15:f>Diagramm!$I$66</c15:f>
                      <c15:dlblFieldTableCache>
                        <c:ptCount val="1"/>
                      </c15:dlblFieldTableCache>
                    </c15:dlblFTEntry>
                  </c15:dlblFieldTable>
                  <c15:showDataLabelsRange val="0"/>
                </c:ext>
                <c:ext xmlns:c16="http://schemas.microsoft.com/office/drawing/2014/chart" uri="{C3380CC4-5D6E-409C-BE32-E72D297353CC}">
                  <c16:uniqueId val="{00000014-78DA-4F2C-A241-D1F6D8E796C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{20C06FC6-CB2D-4BE1-A56F-652B4757F477}</c15:txfldGUID>
                      <c15:f>Diagramm!$I$67</c15:f>
                      <c15:dlblFieldTableCache>
                        <c:ptCount val="1"/>
                      </c15:dlblFieldTableCache>
                    </c15:dlblFTEntry>
                  </c15:dlblFieldTable>
                  <c15:showDataLabelsRange val="0"/>
                </c:ext>
                <c:ext xmlns:c16="http://schemas.microsoft.com/office/drawing/2014/chart" uri="{C3380CC4-5D6E-409C-BE32-E72D297353CC}">
                  <c16:uniqueId val="{00000015-78DA-4F2C-A241-D1F6D8E796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8DA-4F2C-A241-D1F6D8E796C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{1898F326-0869-48B3-A2E6-E2EDEC29CDD8}</c15:txfldGUID>
                      <c15:f>Diagramm!$K$46</c15:f>
                      <c15:dlblFieldTableCache>
                        <c:ptCount val="1"/>
                      </c15:dlblFieldTableCache>
                    </c15:dlblFTEntry>
                  </c15:dlblFieldTable>
                  <c15:showDataLabelsRange val="0"/>
                </c:ext>
                <c:ext xmlns:c16="http://schemas.microsoft.com/office/drawing/2014/chart" uri="{C3380CC4-5D6E-409C-BE32-E72D297353CC}">
                  <c16:uniqueId val="{00000017-78DA-4F2C-A241-D1F6D8E796C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{0DFB1EF3-174D-452D-9FA7-9BC1A221890D}</c15:txfldGUID>
                      <c15:f>Diagramm!$K$47</c15:f>
                      <c15:dlblFieldTableCache>
                        <c:ptCount val="1"/>
                      </c15:dlblFieldTableCache>
                    </c15:dlblFTEntry>
                  </c15:dlblFieldTable>
                  <c15:showDataLabelsRange val="0"/>
                </c:ext>
                <c:ext xmlns:c16="http://schemas.microsoft.com/office/drawing/2014/chart" uri="{C3380CC4-5D6E-409C-BE32-E72D297353CC}">
                  <c16:uniqueId val="{00000018-78DA-4F2C-A241-D1F6D8E796C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{3BA31A1E-75E9-44CE-BD72-F92E4DFAD9A9}</c15:txfldGUID>
                      <c15:f>Diagramm!$K$48</c15:f>
                      <c15:dlblFieldTableCache>
                        <c:ptCount val="1"/>
                      </c15:dlblFieldTableCache>
                    </c15:dlblFTEntry>
                  </c15:dlblFieldTable>
                  <c15:showDataLabelsRange val="0"/>
                </c:ext>
                <c:ext xmlns:c16="http://schemas.microsoft.com/office/drawing/2014/chart" uri="{C3380CC4-5D6E-409C-BE32-E72D297353CC}">
                  <c16:uniqueId val="{00000019-78DA-4F2C-A241-D1F6D8E796C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{FACA5DF1-6E73-4343-BE80-C3A873C0622E}</c15:txfldGUID>
                      <c15:f>Diagramm!$K$49</c15:f>
                      <c15:dlblFieldTableCache>
                        <c:ptCount val="1"/>
                      </c15:dlblFieldTableCache>
                    </c15:dlblFTEntry>
                  </c15:dlblFieldTable>
                  <c15:showDataLabelsRange val="0"/>
                </c:ext>
                <c:ext xmlns:c16="http://schemas.microsoft.com/office/drawing/2014/chart" uri="{C3380CC4-5D6E-409C-BE32-E72D297353CC}">
                  <c16:uniqueId val="{0000001A-78DA-4F2C-A241-D1F6D8E796C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{9D7525E5-5C2F-49C0-B62A-94166492EF60}</c15:txfldGUID>
                      <c15:f>Diagramm!$K$50</c15:f>
                      <c15:dlblFieldTableCache>
                        <c:ptCount val="1"/>
                      </c15:dlblFieldTableCache>
                    </c15:dlblFTEntry>
                  </c15:dlblFieldTable>
                  <c15:showDataLabelsRange val="0"/>
                </c:ext>
                <c:ext xmlns:c16="http://schemas.microsoft.com/office/drawing/2014/chart" uri="{C3380CC4-5D6E-409C-BE32-E72D297353CC}">
                  <c16:uniqueId val="{0000001B-78DA-4F2C-A241-D1F6D8E796C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{D8050400-AE3D-4348-A59D-E5571A7B790B}</c15:txfldGUID>
                      <c15:f>Diagramm!$K$51</c15:f>
                      <c15:dlblFieldTableCache>
                        <c:ptCount val="1"/>
                      </c15:dlblFieldTableCache>
                    </c15:dlblFTEntry>
                  </c15:dlblFieldTable>
                  <c15:showDataLabelsRange val="0"/>
                </c:ext>
                <c:ext xmlns:c16="http://schemas.microsoft.com/office/drawing/2014/chart" uri="{C3380CC4-5D6E-409C-BE32-E72D297353CC}">
                  <c16:uniqueId val="{0000001C-78DA-4F2C-A241-D1F6D8E796C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{64B19484-13D7-474B-A012-C7EAC9E11F7A}</c15:txfldGUID>
                      <c15:f>Diagramm!$K$52</c15:f>
                      <c15:dlblFieldTableCache>
                        <c:ptCount val="1"/>
                      </c15:dlblFieldTableCache>
                    </c15:dlblFTEntry>
                  </c15:dlblFieldTable>
                  <c15:showDataLabelsRange val="0"/>
                </c:ext>
                <c:ext xmlns:c16="http://schemas.microsoft.com/office/drawing/2014/chart" uri="{C3380CC4-5D6E-409C-BE32-E72D297353CC}">
                  <c16:uniqueId val="{0000001D-78DA-4F2C-A241-D1F6D8E796C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{FE624E8A-EAB8-4BD7-93CD-ACB8F351093C}</c15:txfldGUID>
                      <c15:f>Diagramm!$K$53</c15:f>
                      <c15:dlblFieldTableCache>
                        <c:ptCount val="1"/>
                      </c15:dlblFieldTableCache>
                    </c15:dlblFTEntry>
                  </c15:dlblFieldTable>
                  <c15:showDataLabelsRange val="0"/>
                </c:ext>
                <c:ext xmlns:c16="http://schemas.microsoft.com/office/drawing/2014/chart" uri="{C3380CC4-5D6E-409C-BE32-E72D297353CC}">
                  <c16:uniqueId val="{0000001E-78DA-4F2C-A241-D1F6D8E796C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{4820D444-70DC-405B-A3DE-C705CBDDD8CD}</c15:txfldGUID>
                      <c15:f>Diagramm!$K$54</c15:f>
                      <c15:dlblFieldTableCache>
                        <c:ptCount val="1"/>
                      </c15:dlblFieldTableCache>
                    </c15:dlblFTEntry>
                  </c15:dlblFieldTable>
                  <c15:showDataLabelsRange val="0"/>
                </c:ext>
                <c:ext xmlns:c16="http://schemas.microsoft.com/office/drawing/2014/chart" uri="{C3380CC4-5D6E-409C-BE32-E72D297353CC}">
                  <c16:uniqueId val="{0000001F-78DA-4F2C-A241-D1F6D8E796C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{06F46C56-DFF6-4DAD-9B67-FA724AD04C6E}</c15:txfldGUID>
                      <c15:f>Diagramm!$K$55</c15:f>
                      <c15:dlblFieldTableCache>
                        <c:ptCount val="1"/>
                      </c15:dlblFieldTableCache>
                    </c15:dlblFTEntry>
                  </c15:dlblFieldTable>
                  <c15:showDataLabelsRange val="0"/>
                </c:ext>
                <c:ext xmlns:c16="http://schemas.microsoft.com/office/drawing/2014/chart" uri="{C3380CC4-5D6E-409C-BE32-E72D297353CC}">
                  <c16:uniqueId val="{00000020-78DA-4F2C-A241-D1F6D8E796C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{DEA00FF6-ACBB-4F37-93B9-2CBD9D6C1AD4}</c15:txfldGUID>
                      <c15:f>Diagramm!$K$56</c15:f>
                      <c15:dlblFieldTableCache>
                        <c:ptCount val="1"/>
                      </c15:dlblFieldTableCache>
                    </c15:dlblFTEntry>
                  </c15:dlblFieldTable>
                  <c15:showDataLabelsRange val="0"/>
                </c:ext>
                <c:ext xmlns:c16="http://schemas.microsoft.com/office/drawing/2014/chart" uri="{C3380CC4-5D6E-409C-BE32-E72D297353CC}">
                  <c16:uniqueId val="{00000021-78DA-4F2C-A241-D1F6D8E796C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{7B86F2BA-DC17-407F-A547-3EBA94FFD959}</c15:txfldGUID>
                      <c15:f>Diagramm!$K$57</c15:f>
                      <c15:dlblFieldTableCache>
                        <c:ptCount val="1"/>
                      </c15:dlblFieldTableCache>
                    </c15:dlblFTEntry>
                  </c15:dlblFieldTable>
                  <c15:showDataLabelsRange val="0"/>
                </c:ext>
                <c:ext xmlns:c16="http://schemas.microsoft.com/office/drawing/2014/chart" uri="{C3380CC4-5D6E-409C-BE32-E72D297353CC}">
                  <c16:uniqueId val="{00000022-78DA-4F2C-A241-D1F6D8E796C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{5E7F9E59-C86B-44D7-BF64-00C0CE113290}</c15:txfldGUID>
                      <c15:f>Diagramm!$K$58</c15:f>
                      <c15:dlblFieldTableCache>
                        <c:ptCount val="1"/>
                      </c15:dlblFieldTableCache>
                    </c15:dlblFTEntry>
                  </c15:dlblFieldTable>
                  <c15:showDataLabelsRange val="0"/>
                </c:ext>
                <c:ext xmlns:c16="http://schemas.microsoft.com/office/drawing/2014/chart" uri="{C3380CC4-5D6E-409C-BE32-E72D297353CC}">
                  <c16:uniqueId val="{00000023-78DA-4F2C-A241-D1F6D8E796C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{B36CFBBF-A8D9-41E9-89D0-E10651A62195}</c15:txfldGUID>
                      <c15:f>Diagramm!$K$59</c15:f>
                      <c15:dlblFieldTableCache>
                        <c:ptCount val="1"/>
                      </c15:dlblFieldTableCache>
                    </c15:dlblFTEntry>
                  </c15:dlblFieldTable>
                  <c15:showDataLabelsRange val="0"/>
                </c:ext>
                <c:ext xmlns:c16="http://schemas.microsoft.com/office/drawing/2014/chart" uri="{C3380CC4-5D6E-409C-BE32-E72D297353CC}">
                  <c16:uniqueId val="{00000024-78DA-4F2C-A241-D1F6D8E796C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{AAB85D30-F54B-435B-A05A-306C0CF9DCC0}</c15:txfldGUID>
                      <c15:f>Diagramm!$K$60</c15:f>
                      <c15:dlblFieldTableCache>
                        <c:ptCount val="1"/>
                      </c15:dlblFieldTableCache>
                    </c15:dlblFTEntry>
                  </c15:dlblFieldTable>
                  <c15:showDataLabelsRange val="0"/>
                </c:ext>
                <c:ext xmlns:c16="http://schemas.microsoft.com/office/drawing/2014/chart" uri="{C3380CC4-5D6E-409C-BE32-E72D297353CC}">
                  <c16:uniqueId val="{00000025-78DA-4F2C-A241-D1F6D8E796C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{D6EC2360-852F-439C-B590-25B4D87B2373}</c15:txfldGUID>
                      <c15:f>Diagramm!$K$61</c15:f>
                      <c15:dlblFieldTableCache>
                        <c:ptCount val="1"/>
                      </c15:dlblFieldTableCache>
                    </c15:dlblFTEntry>
                  </c15:dlblFieldTable>
                  <c15:showDataLabelsRange val="0"/>
                </c:ext>
                <c:ext xmlns:c16="http://schemas.microsoft.com/office/drawing/2014/chart" uri="{C3380CC4-5D6E-409C-BE32-E72D297353CC}">
                  <c16:uniqueId val="{00000026-78DA-4F2C-A241-D1F6D8E796C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{95450868-7485-4C70-A4B1-3AF55883963F}</c15:txfldGUID>
                      <c15:f>Diagramm!$K$62</c15:f>
                      <c15:dlblFieldTableCache>
                        <c:ptCount val="1"/>
                      </c15:dlblFieldTableCache>
                    </c15:dlblFTEntry>
                  </c15:dlblFieldTable>
                  <c15:showDataLabelsRange val="0"/>
                </c:ext>
                <c:ext xmlns:c16="http://schemas.microsoft.com/office/drawing/2014/chart" uri="{C3380CC4-5D6E-409C-BE32-E72D297353CC}">
                  <c16:uniqueId val="{00000027-78DA-4F2C-A241-D1F6D8E796C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{A73689C1-8B0D-48C6-8535-B5DC3DB1CBEB}</c15:txfldGUID>
                      <c15:f>Diagramm!$K$63</c15:f>
                      <c15:dlblFieldTableCache>
                        <c:ptCount val="1"/>
                      </c15:dlblFieldTableCache>
                    </c15:dlblFTEntry>
                  </c15:dlblFieldTable>
                  <c15:showDataLabelsRange val="0"/>
                </c:ext>
                <c:ext xmlns:c16="http://schemas.microsoft.com/office/drawing/2014/chart" uri="{C3380CC4-5D6E-409C-BE32-E72D297353CC}">
                  <c16:uniqueId val="{00000028-78DA-4F2C-A241-D1F6D8E796C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{0671A226-2E88-4462-80D1-96FD2B91166C}</c15:txfldGUID>
                      <c15:f>Diagramm!$K$64</c15:f>
                      <c15:dlblFieldTableCache>
                        <c:ptCount val="1"/>
                      </c15:dlblFieldTableCache>
                    </c15:dlblFTEntry>
                  </c15:dlblFieldTable>
                  <c15:showDataLabelsRange val="0"/>
                </c:ext>
                <c:ext xmlns:c16="http://schemas.microsoft.com/office/drawing/2014/chart" uri="{C3380CC4-5D6E-409C-BE32-E72D297353CC}">
                  <c16:uniqueId val="{00000029-78DA-4F2C-A241-D1F6D8E796C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{879A0801-CAF5-46C8-A1D7-F3369BE100FD}</c15:txfldGUID>
                      <c15:f>Diagramm!$K$65</c15:f>
                      <c15:dlblFieldTableCache>
                        <c:ptCount val="1"/>
                      </c15:dlblFieldTableCache>
                    </c15:dlblFTEntry>
                  </c15:dlblFieldTable>
                  <c15:showDataLabelsRange val="0"/>
                </c:ext>
                <c:ext xmlns:c16="http://schemas.microsoft.com/office/drawing/2014/chart" uri="{C3380CC4-5D6E-409C-BE32-E72D297353CC}">
                  <c16:uniqueId val="{0000002A-78DA-4F2C-A241-D1F6D8E796C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{9526ED65-E9A8-4C04-ADC2-ACC30D8E3A13}</c15:txfldGUID>
                      <c15:f>Diagramm!$K$66</c15:f>
                      <c15:dlblFieldTableCache>
                        <c:ptCount val="1"/>
                      </c15:dlblFieldTableCache>
                    </c15:dlblFTEntry>
                  </c15:dlblFieldTable>
                  <c15:showDataLabelsRange val="0"/>
                </c:ext>
                <c:ext xmlns:c16="http://schemas.microsoft.com/office/drawing/2014/chart" uri="{C3380CC4-5D6E-409C-BE32-E72D297353CC}">
                  <c16:uniqueId val="{0000002B-78DA-4F2C-A241-D1F6D8E796C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{6ED8DE27-F956-4DAF-AE54-E711EF8B7785}</c15:txfldGUID>
                      <c15:f>Diagramm!$K$67</c15:f>
                      <c15:dlblFieldTableCache>
                        <c:ptCount val="1"/>
                      </c15:dlblFieldTableCache>
                    </c15:dlblFTEntry>
                  </c15:dlblFieldTable>
                  <c15:showDataLabelsRange val="0"/>
                </c:ext>
                <c:ext xmlns:c16="http://schemas.microsoft.com/office/drawing/2014/chart" uri="{C3380CC4-5D6E-409C-BE32-E72D297353CC}">
                  <c16:uniqueId val="{0000002C-78DA-4F2C-A241-D1F6D8E796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8DA-4F2C-A241-D1F6D8E796C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{6A13486A-425F-44BF-8DC4-85B553A75BBF}</c15:txfldGUID>
                      <c15:f>Diagramm!$J$46</c15:f>
                      <c15:dlblFieldTableCache>
                        <c:ptCount val="1"/>
                      </c15:dlblFieldTableCache>
                    </c15:dlblFTEntry>
                  </c15:dlblFieldTable>
                  <c15:showDataLabelsRange val="0"/>
                </c:ext>
                <c:ext xmlns:c16="http://schemas.microsoft.com/office/drawing/2014/chart" uri="{C3380CC4-5D6E-409C-BE32-E72D297353CC}">
                  <c16:uniqueId val="{0000002E-78DA-4F2C-A241-D1F6D8E796C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{0D79EFF8-3875-4C69-9B49-45960272D7B2}</c15:txfldGUID>
                      <c15:f>Diagramm!$J$47</c15:f>
                      <c15:dlblFieldTableCache>
                        <c:ptCount val="1"/>
                      </c15:dlblFieldTableCache>
                    </c15:dlblFTEntry>
                  </c15:dlblFieldTable>
                  <c15:showDataLabelsRange val="0"/>
                </c:ext>
                <c:ext xmlns:c16="http://schemas.microsoft.com/office/drawing/2014/chart" uri="{C3380CC4-5D6E-409C-BE32-E72D297353CC}">
                  <c16:uniqueId val="{0000002F-78DA-4F2C-A241-D1F6D8E796C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{30309F5E-ACF9-4F00-88B5-3CBF2F288543}</c15:txfldGUID>
                      <c15:f>Diagramm!$J$48</c15:f>
                      <c15:dlblFieldTableCache>
                        <c:ptCount val="1"/>
                      </c15:dlblFieldTableCache>
                    </c15:dlblFTEntry>
                  </c15:dlblFieldTable>
                  <c15:showDataLabelsRange val="0"/>
                </c:ext>
                <c:ext xmlns:c16="http://schemas.microsoft.com/office/drawing/2014/chart" uri="{C3380CC4-5D6E-409C-BE32-E72D297353CC}">
                  <c16:uniqueId val="{00000030-78DA-4F2C-A241-D1F6D8E796C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{E16479E0-4F02-468D-ABBD-54C65D9A133E}</c15:txfldGUID>
                      <c15:f>Diagramm!$J$49</c15:f>
                      <c15:dlblFieldTableCache>
                        <c:ptCount val="1"/>
                      </c15:dlblFieldTableCache>
                    </c15:dlblFTEntry>
                  </c15:dlblFieldTable>
                  <c15:showDataLabelsRange val="0"/>
                </c:ext>
                <c:ext xmlns:c16="http://schemas.microsoft.com/office/drawing/2014/chart" uri="{C3380CC4-5D6E-409C-BE32-E72D297353CC}">
                  <c16:uniqueId val="{00000031-78DA-4F2C-A241-D1F6D8E796C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{AE4F6B2A-A07D-47CE-BBC6-0185DD3F2DFE}</c15:txfldGUID>
                      <c15:f>Diagramm!$J$50</c15:f>
                      <c15:dlblFieldTableCache>
                        <c:ptCount val="1"/>
                      </c15:dlblFieldTableCache>
                    </c15:dlblFTEntry>
                  </c15:dlblFieldTable>
                  <c15:showDataLabelsRange val="0"/>
                </c:ext>
                <c:ext xmlns:c16="http://schemas.microsoft.com/office/drawing/2014/chart" uri="{C3380CC4-5D6E-409C-BE32-E72D297353CC}">
                  <c16:uniqueId val="{00000032-78DA-4F2C-A241-D1F6D8E796C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{2248CCC9-F167-4403-87DA-377406234BE4}</c15:txfldGUID>
                      <c15:f>Diagramm!$J$51</c15:f>
                      <c15:dlblFieldTableCache>
                        <c:ptCount val="1"/>
                      </c15:dlblFieldTableCache>
                    </c15:dlblFTEntry>
                  </c15:dlblFieldTable>
                  <c15:showDataLabelsRange val="0"/>
                </c:ext>
                <c:ext xmlns:c16="http://schemas.microsoft.com/office/drawing/2014/chart" uri="{C3380CC4-5D6E-409C-BE32-E72D297353CC}">
                  <c16:uniqueId val="{00000033-78DA-4F2C-A241-D1F6D8E796C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{02D850C3-AB5A-4A89-BADC-28EFE25E48CC}</c15:txfldGUID>
                      <c15:f>Diagramm!$J$52</c15:f>
                      <c15:dlblFieldTableCache>
                        <c:ptCount val="1"/>
                      </c15:dlblFieldTableCache>
                    </c15:dlblFTEntry>
                  </c15:dlblFieldTable>
                  <c15:showDataLabelsRange val="0"/>
                </c:ext>
                <c:ext xmlns:c16="http://schemas.microsoft.com/office/drawing/2014/chart" uri="{C3380CC4-5D6E-409C-BE32-E72D297353CC}">
                  <c16:uniqueId val="{00000034-78DA-4F2C-A241-D1F6D8E796C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{EE8450E0-5A03-4AEC-9643-BD263EB67923}</c15:txfldGUID>
                      <c15:f>Diagramm!$J$53</c15:f>
                      <c15:dlblFieldTableCache>
                        <c:ptCount val="1"/>
                      </c15:dlblFieldTableCache>
                    </c15:dlblFTEntry>
                  </c15:dlblFieldTable>
                  <c15:showDataLabelsRange val="0"/>
                </c:ext>
                <c:ext xmlns:c16="http://schemas.microsoft.com/office/drawing/2014/chart" uri="{C3380CC4-5D6E-409C-BE32-E72D297353CC}">
                  <c16:uniqueId val="{00000035-78DA-4F2C-A241-D1F6D8E796C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{B87B95D4-6378-4318-93CC-690D1A15873D}</c15:txfldGUID>
                      <c15:f>Diagramm!$J$54</c15:f>
                      <c15:dlblFieldTableCache>
                        <c:ptCount val="1"/>
                      </c15:dlblFieldTableCache>
                    </c15:dlblFTEntry>
                  </c15:dlblFieldTable>
                  <c15:showDataLabelsRange val="0"/>
                </c:ext>
                <c:ext xmlns:c16="http://schemas.microsoft.com/office/drawing/2014/chart" uri="{C3380CC4-5D6E-409C-BE32-E72D297353CC}">
                  <c16:uniqueId val="{00000036-78DA-4F2C-A241-D1F6D8E796C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{752AD453-B5C5-46F4-A48B-EA40A2ACCE63}</c15:txfldGUID>
                      <c15:f>Diagramm!$J$55</c15:f>
                      <c15:dlblFieldTableCache>
                        <c:ptCount val="1"/>
                      </c15:dlblFieldTableCache>
                    </c15:dlblFTEntry>
                  </c15:dlblFieldTable>
                  <c15:showDataLabelsRange val="0"/>
                </c:ext>
                <c:ext xmlns:c16="http://schemas.microsoft.com/office/drawing/2014/chart" uri="{C3380CC4-5D6E-409C-BE32-E72D297353CC}">
                  <c16:uniqueId val="{00000037-78DA-4F2C-A241-D1F6D8E796C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{B7861501-0DEE-4B6A-9FB5-FEF93DA61044}</c15:txfldGUID>
                      <c15:f>Diagramm!$J$56</c15:f>
                      <c15:dlblFieldTableCache>
                        <c:ptCount val="1"/>
                      </c15:dlblFieldTableCache>
                    </c15:dlblFTEntry>
                  </c15:dlblFieldTable>
                  <c15:showDataLabelsRange val="0"/>
                </c:ext>
                <c:ext xmlns:c16="http://schemas.microsoft.com/office/drawing/2014/chart" uri="{C3380CC4-5D6E-409C-BE32-E72D297353CC}">
                  <c16:uniqueId val="{00000038-78DA-4F2C-A241-D1F6D8E796C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{33F349CF-B26A-493C-92E0-02505114EA8F}</c15:txfldGUID>
                      <c15:f>Diagramm!$J$57</c15:f>
                      <c15:dlblFieldTableCache>
                        <c:ptCount val="1"/>
                      </c15:dlblFieldTableCache>
                    </c15:dlblFTEntry>
                  </c15:dlblFieldTable>
                  <c15:showDataLabelsRange val="0"/>
                </c:ext>
                <c:ext xmlns:c16="http://schemas.microsoft.com/office/drawing/2014/chart" uri="{C3380CC4-5D6E-409C-BE32-E72D297353CC}">
                  <c16:uniqueId val="{00000039-78DA-4F2C-A241-D1F6D8E796C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{259EFF82-FBCD-429C-8C76-36E74F6431DB}</c15:txfldGUID>
                      <c15:f>Diagramm!$J$58</c15:f>
                      <c15:dlblFieldTableCache>
                        <c:ptCount val="1"/>
                      </c15:dlblFieldTableCache>
                    </c15:dlblFTEntry>
                  </c15:dlblFieldTable>
                  <c15:showDataLabelsRange val="0"/>
                </c:ext>
                <c:ext xmlns:c16="http://schemas.microsoft.com/office/drawing/2014/chart" uri="{C3380CC4-5D6E-409C-BE32-E72D297353CC}">
                  <c16:uniqueId val="{0000003A-78DA-4F2C-A241-D1F6D8E796C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{D14ED14C-6DDC-4B2C-A631-C6C965E681EF}</c15:txfldGUID>
                      <c15:f>Diagramm!$J$59</c15:f>
                      <c15:dlblFieldTableCache>
                        <c:ptCount val="1"/>
                      </c15:dlblFieldTableCache>
                    </c15:dlblFTEntry>
                  </c15:dlblFieldTable>
                  <c15:showDataLabelsRange val="0"/>
                </c:ext>
                <c:ext xmlns:c16="http://schemas.microsoft.com/office/drawing/2014/chart" uri="{C3380CC4-5D6E-409C-BE32-E72D297353CC}">
                  <c16:uniqueId val="{0000003B-78DA-4F2C-A241-D1F6D8E796C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{76A9664B-C751-4BCF-B380-3177AF8B68DF}</c15:txfldGUID>
                      <c15:f>Diagramm!$J$60</c15:f>
                      <c15:dlblFieldTableCache>
                        <c:ptCount val="1"/>
                      </c15:dlblFieldTableCache>
                    </c15:dlblFTEntry>
                  </c15:dlblFieldTable>
                  <c15:showDataLabelsRange val="0"/>
                </c:ext>
                <c:ext xmlns:c16="http://schemas.microsoft.com/office/drawing/2014/chart" uri="{C3380CC4-5D6E-409C-BE32-E72D297353CC}">
                  <c16:uniqueId val="{0000003C-78DA-4F2C-A241-D1F6D8E796C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{894FA550-D602-47E3-A447-3672DF6F93A5}</c15:txfldGUID>
                      <c15:f>Diagramm!$J$61</c15:f>
                      <c15:dlblFieldTableCache>
                        <c:ptCount val="1"/>
                      </c15:dlblFieldTableCache>
                    </c15:dlblFTEntry>
                  </c15:dlblFieldTable>
                  <c15:showDataLabelsRange val="0"/>
                </c:ext>
                <c:ext xmlns:c16="http://schemas.microsoft.com/office/drawing/2014/chart" uri="{C3380CC4-5D6E-409C-BE32-E72D297353CC}">
                  <c16:uniqueId val="{0000003D-78DA-4F2C-A241-D1F6D8E796C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{FAF17AA4-9C52-43DD-AC41-AF57590E47D8}</c15:txfldGUID>
                      <c15:f>Diagramm!$J$62</c15:f>
                      <c15:dlblFieldTableCache>
                        <c:ptCount val="1"/>
                      </c15:dlblFieldTableCache>
                    </c15:dlblFTEntry>
                  </c15:dlblFieldTable>
                  <c15:showDataLabelsRange val="0"/>
                </c:ext>
                <c:ext xmlns:c16="http://schemas.microsoft.com/office/drawing/2014/chart" uri="{C3380CC4-5D6E-409C-BE32-E72D297353CC}">
                  <c16:uniqueId val="{0000003E-78DA-4F2C-A241-D1F6D8E796C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{0129AF2F-FB53-4384-B697-F3921B0631ED}</c15:txfldGUID>
                      <c15:f>Diagramm!$J$63</c15:f>
                      <c15:dlblFieldTableCache>
                        <c:ptCount val="1"/>
                      </c15:dlblFieldTableCache>
                    </c15:dlblFTEntry>
                  </c15:dlblFieldTable>
                  <c15:showDataLabelsRange val="0"/>
                </c:ext>
                <c:ext xmlns:c16="http://schemas.microsoft.com/office/drawing/2014/chart" uri="{C3380CC4-5D6E-409C-BE32-E72D297353CC}">
                  <c16:uniqueId val="{0000003F-78DA-4F2C-A241-D1F6D8E796C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{F048BA97-6D74-499A-AF4F-C03639B9B5B3}</c15:txfldGUID>
                      <c15:f>Diagramm!$J$64</c15:f>
                      <c15:dlblFieldTableCache>
                        <c:ptCount val="1"/>
                      </c15:dlblFieldTableCache>
                    </c15:dlblFTEntry>
                  </c15:dlblFieldTable>
                  <c15:showDataLabelsRange val="0"/>
                </c:ext>
                <c:ext xmlns:c16="http://schemas.microsoft.com/office/drawing/2014/chart" uri="{C3380CC4-5D6E-409C-BE32-E72D297353CC}">
                  <c16:uniqueId val="{00000040-78DA-4F2C-A241-D1F6D8E796C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{887E752D-473E-4A6C-95C0-20E04AB3EF5D}</c15:txfldGUID>
                      <c15:f>Diagramm!$J$65</c15:f>
                      <c15:dlblFieldTableCache>
                        <c:ptCount val="1"/>
                      </c15:dlblFieldTableCache>
                    </c15:dlblFTEntry>
                  </c15:dlblFieldTable>
                  <c15:showDataLabelsRange val="0"/>
                </c:ext>
                <c:ext xmlns:c16="http://schemas.microsoft.com/office/drawing/2014/chart" uri="{C3380CC4-5D6E-409C-BE32-E72D297353CC}">
                  <c16:uniqueId val="{00000041-78DA-4F2C-A241-D1F6D8E796C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{6EB3DCC4-42D4-417D-A10E-66B13BA18A01}</c15:txfldGUID>
                      <c15:f>Diagramm!$J$66</c15:f>
                      <c15:dlblFieldTableCache>
                        <c:ptCount val="1"/>
                      </c15:dlblFieldTableCache>
                    </c15:dlblFTEntry>
                  </c15:dlblFieldTable>
                  <c15:showDataLabelsRange val="0"/>
                </c:ext>
                <c:ext xmlns:c16="http://schemas.microsoft.com/office/drawing/2014/chart" uri="{C3380CC4-5D6E-409C-BE32-E72D297353CC}">
                  <c16:uniqueId val="{00000042-78DA-4F2C-A241-D1F6D8E796C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{5CE5952D-868C-480F-8046-0B556FD76143}</c15:txfldGUID>
                      <c15:f>Diagramm!$J$67</c15:f>
                      <c15:dlblFieldTableCache>
                        <c:ptCount val="1"/>
                      </c15:dlblFieldTableCache>
                    </c15:dlblFTEntry>
                  </c15:dlblFieldTable>
                  <c15:showDataLabelsRange val="0"/>
                </c:ext>
                <c:ext xmlns:c16="http://schemas.microsoft.com/office/drawing/2014/chart" uri="{C3380CC4-5D6E-409C-BE32-E72D297353CC}">
                  <c16:uniqueId val="{00000043-78DA-4F2C-A241-D1F6D8E796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8DA-4F2C-A241-D1F6D8E796C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307-4338-8C55-06DA848BCBA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07-4338-8C55-06DA848BCBA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07-4338-8C55-06DA848BCBA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07-4338-8C55-06DA848BCBA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307-4338-8C55-06DA848BCBA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07-4338-8C55-06DA848BCBA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07-4338-8C55-06DA848BCBA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07-4338-8C55-06DA848BCBA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07-4338-8C55-06DA848BCBA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07-4338-8C55-06DA848BCBA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307-4338-8C55-06DA848BCBA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307-4338-8C55-06DA848BCBA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307-4338-8C55-06DA848BCBA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307-4338-8C55-06DA848BCBA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307-4338-8C55-06DA848BCBA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307-4338-8C55-06DA848BCBA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07-4338-8C55-06DA848BCBA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307-4338-8C55-06DA848BCBA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307-4338-8C55-06DA848BCBA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307-4338-8C55-06DA848BCBA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307-4338-8C55-06DA848BCBA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307-4338-8C55-06DA848BCB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307-4338-8C55-06DA848BCBA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307-4338-8C55-06DA848BCBA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307-4338-8C55-06DA848BCBA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307-4338-8C55-06DA848BCBA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307-4338-8C55-06DA848BCBA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307-4338-8C55-06DA848BCBA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307-4338-8C55-06DA848BCBA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307-4338-8C55-06DA848BCBA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307-4338-8C55-06DA848BCBA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307-4338-8C55-06DA848BCBA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307-4338-8C55-06DA848BCBA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307-4338-8C55-06DA848BCBA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307-4338-8C55-06DA848BCBA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307-4338-8C55-06DA848BCBA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307-4338-8C55-06DA848BCBA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307-4338-8C55-06DA848BCBA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307-4338-8C55-06DA848BCBA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307-4338-8C55-06DA848BCBA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307-4338-8C55-06DA848BCBA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307-4338-8C55-06DA848BCBA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307-4338-8C55-06DA848BCBA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307-4338-8C55-06DA848BCBA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307-4338-8C55-06DA848BCBA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307-4338-8C55-06DA848BCBA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307-4338-8C55-06DA848BCBA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307-4338-8C55-06DA848BCBA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307-4338-8C55-06DA848BCBA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307-4338-8C55-06DA848BCBA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307-4338-8C55-06DA848BCBA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307-4338-8C55-06DA848BCBA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307-4338-8C55-06DA848BCBA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307-4338-8C55-06DA848BCBA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307-4338-8C55-06DA848BCBA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307-4338-8C55-06DA848BCBA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307-4338-8C55-06DA848BCBA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307-4338-8C55-06DA848BCBA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307-4338-8C55-06DA848BCBA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307-4338-8C55-06DA848BCBA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307-4338-8C55-06DA848BCBA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307-4338-8C55-06DA848BCBA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307-4338-8C55-06DA848BCBA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307-4338-8C55-06DA848BCBA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307-4338-8C55-06DA848BCBA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307-4338-8C55-06DA848BCBA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307-4338-8C55-06DA848BCBA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307-4338-8C55-06DA848BCBA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307-4338-8C55-06DA848BCBA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101.27026931128695</c:v>
                </c:pt>
                <c:pt idx="2">
                  <c:v>102.40925380548558</c:v>
                </c:pt>
                <c:pt idx="3">
                  <c:v>100.62803817904411</c:v>
                </c:pt>
                <c:pt idx="4">
                  <c:v>100.81964304722706</c:v>
                </c:pt>
                <c:pt idx="5">
                  <c:v>102.20523010325373</c:v>
                </c:pt>
                <c:pt idx="6">
                  <c:v>104.47432849590179</c:v>
                </c:pt>
                <c:pt idx="7">
                  <c:v>103.46308058049178</c:v>
                </c:pt>
                <c:pt idx="8">
                  <c:v>103.71500549976938</c:v>
                </c:pt>
                <c:pt idx="9">
                  <c:v>104.72093105772984</c:v>
                </c:pt>
                <c:pt idx="10">
                  <c:v>106.45247134797573</c:v>
                </c:pt>
                <c:pt idx="11">
                  <c:v>105.24252208778341</c:v>
                </c:pt>
                <c:pt idx="12">
                  <c:v>105.4731575772629</c:v>
                </c:pt>
                <c:pt idx="13">
                  <c:v>106.81439165454351</c:v>
                </c:pt>
                <c:pt idx="14">
                  <c:v>108.65415321292977</c:v>
                </c:pt>
                <c:pt idx="15">
                  <c:v>107.36614271014442</c:v>
                </c:pt>
                <c:pt idx="16">
                  <c:v>107.81499485505447</c:v>
                </c:pt>
                <c:pt idx="17">
                  <c:v>109.57492105169784</c:v>
                </c:pt>
                <c:pt idx="18">
                  <c:v>111.36678139303835</c:v>
                </c:pt>
                <c:pt idx="19">
                  <c:v>110.31650285633184</c:v>
                </c:pt>
                <c:pt idx="20">
                  <c:v>110.40875705212363</c:v>
                </c:pt>
                <c:pt idx="21">
                  <c:v>111.36855551218821</c:v>
                </c:pt>
                <c:pt idx="22">
                  <c:v>112.94929567469751</c:v>
                </c:pt>
                <c:pt idx="23">
                  <c:v>111.49274385267715</c:v>
                </c:pt>
                <c:pt idx="24">
                  <c:v>111.0190540396693</c:v>
                </c:pt>
              </c:numCache>
            </c:numRef>
          </c:val>
          <c:smooth val="0"/>
          <c:extLst>
            <c:ext xmlns:c16="http://schemas.microsoft.com/office/drawing/2014/chart" uri="{C3380CC4-5D6E-409C-BE32-E72D297353CC}">
              <c16:uniqueId val="{00000000-3E2A-456C-8D10-9070C5C6F22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104.94252873563219</c:v>
                </c:pt>
                <c:pt idx="2">
                  <c:v>108.86973180076629</c:v>
                </c:pt>
                <c:pt idx="3">
                  <c:v>109.04214559386973</c:v>
                </c:pt>
                <c:pt idx="4">
                  <c:v>105.28735632183907</c:v>
                </c:pt>
                <c:pt idx="5">
                  <c:v>109.09961685823755</c:v>
                </c:pt>
                <c:pt idx="6">
                  <c:v>112.18390804597702</c:v>
                </c:pt>
                <c:pt idx="7">
                  <c:v>112.31800766283524</c:v>
                </c:pt>
                <c:pt idx="8">
                  <c:v>109.2528735632184</c:v>
                </c:pt>
                <c:pt idx="9">
                  <c:v>115.3831417624521</c:v>
                </c:pt>
                <c:pt idx="10">
                  <c:v>118.96551724137932</c:v>
                </c:pt>
                <c:pt idx="11">
                  <c:v>118.65900383141764</c:v>
                </c:pt>
                <c:pt idx="12">
                  <c:v>115.99616858237547</c:v>
                </c:pt>
                <c:pt idx="13">
                  <c:v>121.49425287356321</c:v>
                </c:pt>
                <c:pt idx="14">
                  <c:v>124.54022988505746</c:v>
                </c:pt>
                <c:pt idx="15">
                  <c:v>124.92337164750957</c:v>
                </c:pt>
                <c:pt idx="16">
                  <c:v>122.5095785440613</c:v>
                </c:pt>
                <c:pt idx="17">
                  <c:v>127.47126436781609</c:v>
                </c:pt>
                <c:pt idx="18">
                  <c:v>131.55172413793105</c:v>
                </c:pt>
                <c:pt idx="19">
                  <c:v>131.53256704980842</c:v>
                </c:pt>
                <c:pt idx="20">
                  <c:v>129.67432950191571</c:v>
                </c:pt>
                <c:pt idx="21">
                  <c:v>134.67432950191571</c:v>
                </c:pt>
                <c:pt idx="22">
                  <c:v>138.42911877394636</c:v>
                </c:pt>
                <c:pt idx="23">
                  <c:v>138.88888888888889</c:v>
                </c:pt>
                <c:pt idx="24">
                  <c:v>131.41762452107281</c:v>
                </c:pt>
              </c:numCache>
            </c:numRef>
          </c:val>
          <c:smooth val="0"/>
          <c:extLst>
            <c:ext xmlns:c16="http://schemas.microsoft.com/office/drawing/2014/chart" uri="{C3380CC4-5D6E-409C-BE32-E72D297353CC}">
              <c16:uniqueId val="{00000001-3E2A-456C-8D10-9070C5C6F22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102.72461157396984</c:v>
                </c:pt>
                <c:pt idx="2">
                  <c:v>102.80342265255572</c:v>
                </c:pt>
                <c:pt idx="3">
                  <c:v>103.35510020265706</c:v>
                </c:pt>
                <c:pt idx="4">
                  <c:v>97.860842152668312</c:v>
                </c:pt>
                <c:pt idx="5">
                  <c:v>100.02251745102456</c:v>
                </c:pt>
                <c:pt idx="6">
                  <c:v>99.189371763116412</c:v>
                </c:pt>
                <c:pt idx="7">
                  <c:v>99.718531862193203</c:v>
                </c:pt>
                <c:pt idx="8">
                  <c:v>98.40126097725738</c:v>
                </c:pt>
                <c:pt idx="9">
                  <c:v>101.35104706147264</c:v>
                </c:pt>
                <c:pt idx="10">
                  <c:v>101.11461382571494</c:v>
                </c:pt>
                <c:pt idx="11">
                  <c:v>101.70006755235308</c:v>
                </c:pt>
                <c:pt idx="12">
                  <c:v>99.988741274487722</c:v>
                </c:pt>
                <c:pt idx="13">
                  <c:v>100.47286647151543</c:v>
                </c:pt>
                <c:pt idx="14">
                  <c:v>98.840351272235978</c:v>
                </c:pt>
                <c:pt idx="15">
                  <c:v>100.48412519702769</c:v>
                </c:pt>
                <c:pt idx="16">
                  <c:v>98.435037153794198</c:v>
                </c:pt>
                <c:pt idx="17">
                  <c:v>100.77685206034677</c:v>
                </c:pt>
                <c:pt idx="18">
                  <c:v>99.560909705021388</c:v>
                </c:pt>
                <c:pt idx="19">
                  <c:v>100.20265705922088</c:v>
                </c:pt>
                <c:pt idx="20">
                  <c:v>97.872100878180589</c:v>
                </c:pt>
                <c:pt idx="21">
                  <c:v>100.47286647151543</c:v>
                </c:pt>
                <c:pt idx="22">
                  <c:v>97.410493132177436</c:v>
                </c:pt>
                <c:pt idx="23">
                  <c:v>98.423778428281921</c:v>
                </c:pt>
                <c:pt idx="24">
                  <c:v>93.942805674397661</c:v>
                </c:pt>
              </c:numCache>
            </c:numRef>
          </c:val>
          <c:smooth val="0"/>
          <c:extLst>
            <c:ext xmlns:c16="http://schemas.microsoft.com/office/drawing/2014/chart" uri="{C3380CC4-5D6E-409C-BE32-E72D297353CC}">
              <c16:uniqueId val="{00000002-3E2A-456C-8D10-9070C5C6F22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E2A-456C-8D10-9070C5C6F22F}"/>
                </c:ext>
              </c:extLst>
            </c:dLbl>
            <c:dLbl>
              <c:idx val="1"/>
              <c:delete val="1"/>
              <c:extLst>
                <c:ext xmlns:c15="http://schemas.microsoft.com/office/drawing/2012/chart" uri="{CE6537A1-D6FC-4f65-9D91-7224C49458BB}"/>
                <c:ext xmlns:c16="http://schemas.microsoft.com/office/drawing/2014/chart" uri="{C3380CC4-5D6E-409C-BE32-E72D297353CC}">
                  <c16:uniqueId val="{00000004-3E2A-456C-8D10-9070C5C6F22F}"/>
                </c:ext>
              </c:extLst>
            </c:dLbl>
            <c:dLbl>
              <c:idx val="2"/>
              <c:delete val="1"/>
              <c:extLst>
                <c:ext xmlns:c15="http://schemas.microsoft.com/office/drawing/2012/chart" uri="{CE6537A1-D6FC-4f65-9D91-7224C49458BB}"/>
                <c:ext xmlns:c16="http://schemas.microsoft.com/office/drawing/2014/chart" uri="{C3380CC4-5D6E-409C-BE32-E72D297353CC}">
                  <c16:uniqueId val="{00000005-3E2A-456C-8D10-9070C5C6F22F}"/>
                </c:ext>
              </c:extLst>
            </c:dLbl>
            <c:dLbl>
              <c:idx val="3"/>
              <c:delete val="1"/>
              <c:extLst>
                <c:ext xmlns:c15="http://schemas.microsoft.com/office/drawing/2012/chart" uri="{CE6537A1-D6FC-4f65-9D91-7224C49458BB}"/>
                <c:ext xmlns:c16="http://schemas.microsoft.com/office/drawing/2014/chart" uri="{C3380CC4-5D6E-409C-BE32-E72D297353CC}">
                  <c16:uniqueId val="{00000006-3E2A-456C-8D10-9070C5C6F22F}"/>
                </c:ext>
              </c:extLst>
            </c:dLbl>
            <c:dLbl>
              <c:idx val="4"/>
              <c:delete val="1"/>
              <c:extLst>
                <c:ext xmlns:c15="http://schemas.microsoft.com/office/drawing/2012/chart" uri="{CE6537A1-D6FC-4f65-9D91-7224C49458BB}"/>
                <c:ext xmlns:c16="http://schemas.microsoft.com/office/drawing/2014/chart" uri="{C3380CC4-5D6E-409C-BE32-E72D297353CC}">
                  <c16:uniqueId val="{00000007-3E2A-456C-8D10-9070C5C6F22F}"/>
                </c:ext>
              </c:extLst>
            </c:dLbl>
            <c:dLbl>
              <c:idx val="5"/>
              <c:delete val="1"/>
              <c:extLst>
                <c:ext xmlns:c15="http://schemas.microsoft.com/office/drawing/2012/chart" uri="{CE6537A1-D6FC-4f65-9D91-7224C49458BB}"/>
                <c:ext xmlns:c16="http://schemas.microsoft.com/office/drawing/2014/chart" uri="{C3380CC4-5D6E-409C-BE32-E72D297353CC}">
                  <c16:uniqueId val="{00000008-3E2A-456C-8D10-9070C5C6F22F}"/>
                </c:ext>
              </c:extLst>
            </c:dLbl>
            <c:dLbl>
              <c:idx val="6"/>
              <c:delete val="1"/>
              <c:extLst>
                <c:ext xmlns:c15="http://schemas.microsoft.com/office/drawing/2012/chart" uri="{CE6537A1-D6FC-4f65-9D91-7224C49458BB}"/>
                <c:ext xmlns:c16="http://schemas.microsoft.com/office/drawing/2014/chart" uri="{C3380CC4-5D6E-409C-BE32-E72D297353CC}">
                  <c16:uniqueId val="{00000009-3E2A-456C-8D10-9070C5C6F22F}"/>
                </c:ext>
              </c:extLst>
            </c:dLbl>
            <c:dLbl>
              <c:idx val="7"/>
              <c:delete val="1"/>
              <c:extLst>
                <c:ext xmlns:c15="http://schemas.microsoft.com/office/drawing/2012/chart" uri="{CE6537A1-D6FC-4f65-9D91-7224C49458BB}"/>
                <c:ext xmlns:c16="http://schemas.microsoft.com/office/drawing/2014/chart" uri="{C3380CC4-5D6E-409C-BE32-E72D297353CC}">
                  <c16:uniqueId val="{0000000A-3E2A-456C-8D10-9070C5C6F22F}"/>
                </c:ext>
              </c:extLst>
            </c:dLbl>
            <c:dLbl>
              <c:idx val="8"/>
              <c:delete val="1"/>
              <c:extLst>
                <c:ext xmlns:c15="http://schemas.microsoft.com/office/drawing/2012/chart" uri="{CE6537A1-D6FC-4f65-9D91-7224C49458BB}"/>
                <c:ext xmlns:c16="http://schemas.microsoft.com/office/drawing/2014/chart" uri="{C3380CC4-5D6E-409C-BE32-E72D297353CC}">
                  <c16:uniqueId val="{0000000B-3E2A-456C-8D10-9070C5C6F22F}"/>
                </c:ext>
              </c:extLst>
            </c:dLbl>
            <c:dLbl>
              <c:idx val="9"/>
              <c:delete val="1"/>
              <c:extLst>
                <c:ext xmlns:c15="http://schemas.microsoft.com/office/drawing/2012/chart" uri="{CE6537A1-D6FC-4f65-9D91-7224C49458BB}"/>
                <c:ext xmlns:c16="http://schemas.microsoft.com/office/drawing/2014/chart" uri="{C3380CC4-5D6E-409C-BE32-E72D297353CC}">
                  <c16:uniqueId val="{0000000C-3E2A-456C-8D10-9070C5C6F22F}"/>
                </c:ext>
              </c:extLst>
            </c:dLbl>
            <c:dLbl>
              <c:idx val="10"/>
              <c:delete val="1"/>
              <c:extLst>
                <c:ext xmlns:c15="http://schemas.microsoft.com/office/drawing/2012/chart" uri="{CE6537A1-D6FC-4f65-9D91-7224C49458BB}"/>
                <c:ext xmlns:c16="http://schemas.microsoft.com/office/drawing/2014/chart" uri="{C3380CC4-5D6E-409C-BE32-E72D297353CC}">
                  <c16:uniqueId val="{0000000D-3E2A-456C-8D10-9070C5C6F22F}"/>
                </c:ext>
              </c:extLst>
            </c:dLbl>
            <c:dLbl>
              <c:idx val="11"/>
              <c:delete val="1"/>
              <c:extLst>
                <c:ext xmlns:c15="http://schemas.microsoft.com/office/drawing/2012/chart" uri="{CE6537A1-D6FC-4f65-9D91-7224C49458BB}"/>
                <c:ext xmlns:c16="http://schemas.microsoft.com/office/drawing/2014/chart" uri="{C3380CC4-5D6E-409C-BE32-E72D297353CC}">
                  <c16:uniqueId val="{0000000E-3E2A-456C-8D10-9070C5C6F22F}"/>
                </c:ext>
              </c:extLst>
            </c:dLbl>
            <c:dLbl>
              <c:idx val="12"/>
              <c:delete val="1"/>
              <c:extLst>
                <c:ext xmlns:c15="http://schemas.microsoft.com/office/drawing/2012/chart" uri="{CE6537A1-D6FC-4f65-9D91-7224C49458BB}"/>
                <c:ext xmlns:c16="http://schemas.microsoft.com/office/drawing/2014/chart" uri="{C3380CC4-5D6E-409C-BE32-E72D297353CC}">
                  <c16:uniqueId val="{0000000F-3E2A-456C-8D10-9070C5C6F22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2A-456C-8D10-9070C5C6F22F}"/>
                </c:ext>
              </c:extLst>
            </c:dLbl>
            <c:dLbl>
              <c:idx val="14"/>
              <c:delete val="1"/>
              <c:extLst>
                <c:ext xmlns:c15="http://schemas.microsoft.com/office/drawing/2012/chart" uri="{CE6537A1-D6FC-4f65-9D91-7224C49458BB}"/>
                <c:ext xmlns:c16="http://schemas.microsoft.com/office/drawing/2014/chart" uri="{C3380CC4-5D6E-409C-BE32-E72D297353CC}">
                  <c16:uniqueId val="{00000011-3E2A-456C-8D10-9070C5C6F22F}"/>
                </c:ext>
              </c:extLst>
            </c:dLbl>
            <c:dLbl>
              <c:idx val="15"/>
              <c:delete val="1"/>
              <c:extLst>
                <c:ext xmlns:c15="http://schemas.microsoft.com/office/drawing/2012/chart" uri="{CE6537A1-D6FC-4f65-9D91-7224C49458BB}"/>
                <c:ext xmlns:c16="http://schemas.microsoft.com/office/drawing/2014/chart" uri="{C3380CC4-5D6E-409C-BE32-E72D297353CC}">
                  <c16:uniqueId val="{00000012-3E2A-456C-8D10-9070C5C6F22F}"/>
                </c:ext>
              </c:extLst>
            </c:dLbl>
            <c:dLbl>
              <c:idx val="16"/>
              <c:delete val="1"/>
              <c:extLst>
                <c:ext xmlns:c15="http://schemas.microsoft.com/office/drawing/2012/chart" uri="{CE6537A1-D6FC-4f65-9D91-7224C49458BB}"/>
                <c:ext xmlns:c16="http://schemas.microsoft.com/office/drawing/2014/chart" uri="{C3380CC4-5D6E-409C-BE32-E72D297353CC}">
                  <c16:uniqueId val="{00000013-3E2A-456C-8D10-9070C5C6F22F}"/>
                </c:ext>
              </c:extLst>
            </c:dLbl>
            <c:dLbl>
              <c:idx val="17"/>
              <c:delete val="1"/>
              <c:extLst>
                <c:ext xmlns:c15="http://schemas.microsoft.com/office/drawing/2012/chart" uri="{CE6537A1-D6FC-4f65-9D91-7224C49458BB}"/>
                <c:ext xmlns:c16="http://schemas.microsoft.com/office/drawing/2014/chart" uri="{C3380CC4-5D6E-409C-BE32-E72D297353CC}">
                  <c16:uniqueId val="{00000014-3E2A-456C-8D10-9070C5C6F22F}"/>
                </c:ext>
              </c:extLst>
            </c:dLbl>
            <c:dLbl>
              <c:idx val="18"/>
              <c:delete val="1"/>
              <c:extLst>
                <c:ext xmlns:c15="http://schemas.microsoft.com/office/drawing/2012/chart" uri="{CE6537A1-D6FC-4f65-9D91-7224C49458BB}"/>
                <c:ext xmlns:c16="http://schemas.microsoft.com/office/drawing/2014/chart" uri="{C3380CC4-5D6E-409C-BE32-E72D297353CC}">
                  <c16:uniqueId val="{00000015-3E2A-456C-8D10-9070C5C6F22F}"/>
                </c:ext>
              </c:extLst>
            </c:dLbl>
            <c:dLbl>
              <c:idx val="19"/>
              <c:delete val="1"/>
              <c:extLst>
                <c:ext xmlns:c15="http://schemas.microsoft.com/office/drawing/2012/chart" uri="{CE6537A1-D6FC-4f65-9D91-7224C49458BB}"/>
                <c:ext xmlns:c16="http://schemas.microsoft.com/office/drawing/2014/chart" uri="{C3380CC4-5D6E-409C-BE32-E72D297353CC}">
                  <c16:uniqueId val="{00000016-3E2A-456C-8D10-9070C5C6F22F}"/>
                </c:ext>
              </c:extLst>
            </c:dLbl>
            <c:dLbl>
              <c:idx val="20"/>
              <c:delete val="1"/>
              <c:extLst>
                <c:ext xmlns:c15="http://schemas.microsoft.com/office/drawing/2012/chart" uri="{CE6537A1-D6FC-4f65-9D91-7224C49458BB}"/>
                <c:ext xmlns:c16="http://schemas.microsoft.com/office/drawing/2014/chart" uri="{C3380CC4-5D6E-409C-BE32-E72D297353CC}">
                  <c16:uniqueId val="{00000017-3E2A-456C-8D10-9070C5C6F22F}"/>
                </c:ext>
              </c:extLst>
            </c:dLbl>
            <c:dLbl>
              <c:idx val="21"/>
              <c:delete val="1"/>
              <c:extLst>
                <c:ext xmlns:c15="http://schemas.microsoft.com/office/drawing/2012/chart" uri="{CE6537A1-D6FC-4f65-9D91-7224C49458BB}"/>
                <c:ext xmlns:c16="http://schemas.microsoft.com/office/drawing/2014/chart" uri="{C3380CC4-5D6E-409C-BE32-E72D297353CC}">
                  <c16:uniqueId val="{00000018-3E2A-456C-8D10-9070C5C6F22F}"/>
                </c:ext>
              </c:extLst>
            </c:dLbl>
            <c:dLbl>
              <c:idx val="22"/>
              <c:delete val="1"/>
              <c:extLst>
                <c:ext xmlns:c15="http://schemas.microsoft.com/office/drawing/2012/chart" uri="{CE6537A1-D6FC-4f65-9D91-7224C49458BB}"/>
                <c:ext xmlns:c16="http://schemas.microsoft.com/office/drawing/2014/chart" uri="{C3380CC4-5D6E-409C-BE32-E72D297353CC}">
                  <c16:uniqueId val="{00000019-3E2A-456C-8D10-9070C5C6F22F}"/>
                </c:ext>
              </c:extLst>
            </c:dLbl>
            <c:dLbl>
              <c:idx val="23"/>
              <c:delete val="1"/>
              <c:extLst>
                <c:ext xmlns:c15="http://schemas.microsoft.com/office/drawing/2012/chart" uri="{CE6537A1-D6FC-4f65-9D91-7224C49458BB}"/>
                <c:ext xmlns:c16="http://schemas.microsoft.com/office/drawing/2014/chart" uri="{C3380CC4-5D6E-409C-BE32-E72D297353CC}">
                  <c16:uniqueId val="{0000001A-3E2A-456C-8D10-9070C5C6F22F}"/>
                </c:ext>
              </c:extLst>
            </c:dLbl>
            <c:dLbl>
              <c:idx val="24"/>
              <c:delete val="1"/>
              <c:extLst>
                <c:ext xmlns:c15="http://schemas.microsoft.com/office/drawing/2012/chart" uri="{CE6537A1-D6FC-4f65-9D91-7224C49458BB}"/>
                <c:ext xmlns:c16="http://schemas.microsoft.com/office/drawing/2014/chart" uri="{C3380CC4-5D6E-409C-BE32-E72D297353CC}">
                  <c16:uniqueId val="{0000001B-3E2A-456C-8D10-9070C5C6F22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E2A-456C-8D10-9070C5C6F22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Ansbach (09571)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62577</v>
      </c>
      <c r="F11" s="238">
        <v>62844</v>
      </c>
      <c r="G11" s="238">
        <v>63665</v>
      </c>
      <c r="H11" s="238">
        <v>62774</v>
      </c>
      <c r="I11" s="265">
        <v>62233</v>
      </c>
      <c r="J11" s="263">
        <v>344</v>
      </c>
      <c r="K11" s="266">
        <v>0.55276139668664537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21.399236141074198</v>
      </c>
      <c r="E13" s="115">
        <v>13391</v>
      </c>
      <c r="F13" s="114">
        <v>13368</v>
      </c>
      <c r="G13" s="114">
        <v>13770</v>
      </c>
      <c r="H13" s="114">
        <v>13722</v>
      </c>
      <c r="I13" s="140">
        <v>13468</v>
      </c>
      <c r="J13" s="115">
        <v>-77</v>
      </c>
      <c r="K13" s="116">
        <v>-0.5717255717255717</v>
      </c>
    </row>
    <row r="14" spans="1:255" ht="14.1" customHeight="1" x14ac:dyDescent="0.2">
      <c r="A14" s="306" t="s">
        <v>230</v>
      </c>
      <c r="B14" s="307"/>
      <c r="C14" s="308"/>
      <c r="D14" s="113">
        <v>63.462614059478724</v>
      </c>
      <c r="E14" s="115">
        <v>39713</v>
      </c>
      <c r="F14" s="114">
        <v>40051</v>
      </c>
      <c r="G14" s="114">
        <v>40488</v>
      </c>
      <c r="H14" s="114">
        <v>39783</v>
      </c>
      <c r="I14" s="140">
        <v>39575</v>
      </c>
      <c r="J14" s="115">
        <v>138</v>
      </c>
      <c r="K14" s="116">
        <v>0.34870499052432091</v>
      </c>
    </row>
    <row r="15" spans="1:255" ht="14.1" customHeight="1" x14ac:dyDescent="0.2">
      <c r="A15" s="306" t="s">
        <v>231</v>
      </c>
      <c r="B15" s="307"/>
      <c r="C15" s="308"/>
      <c r="D15" s="113">
        <v>9.4411684804321077</v>
      </c>
      <c r="E15" s="115">
        <v>5908</v>
      </c>
      <c r="F15" s="114">
        <v>5898</v>
      </c>
      <c r="G15" s="114">
        <v>5899</v>
      </c>
      <c r="H15" s="114">
        <v>5783</v>
      </c>
      <c r="I15" s="140">
        <v>5754</v>
      </c>
      <c r="J15" s="115">
        <v>154</v>
      </c>
      <c r="K15" s="116">
        <v>2.6763990267639901</v>
      </c>
    </row>
    <row r="16" spans="1:255" ht="14.1" customHeight="1" x14ac:dyDescent="0.2">
      <c r="A16" s="306" t="s">
        <v>232</v>
      </c>
      <c r="B16" s="307"/>
      <c r="C16" s="308"/>
      <c r="D16" s="113">
        <v>5.6746088818575515</v>
      </c>
      <c r="E16" s="115">
        <v>3551</v>
      </c>
      <c r="F16" s="114">
        <v>3515</v>
      </c>
      <c r="G16" s="114">
        <v>3492</v>
      </c>
      <c r="H16" s="114">
        <v>3473</v>
      </c>
      <c r="I16" s="140">
        <v>3423</v>
      </c>
      <c r="J16" s="115">
        <v>128</v>
      </c>
      <c r="K16" s="116">
        <v>3.7394098743791995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1.164964763411477</v>
      </c>
      <c r="E18" s="115">
        <v>729</v>
      </c>
      <c r="F18" s="114">
        <v>656</v>
      </c>
      <c r="G18" s="114">
        <v>774</v>
      </c>
      <c r="H18" s="114">
        <v>747</v>
      </c>
      <c r="I18" s="140">
        <v>693</v>
      </c>
      <c r="J18" s="115">
        <v>36</v>
      </c>
      <c r="K18" s="116">
        <v>5.1948051948051948</v>
      </c>
    </row>
    <row r="19" spans="1:255" ht="14.1" customHeight="1" x14ac:dyDescent="0.2">
      <c r="A19" s="306" t="s">
        <v>235</v>
      </c>
      <c r="B19" s="307" t="s">
        <v>236</v>
      </c>
      <c r="C19" s="308"/>
      <c r="D19" s="113">
        <v>0.90608370487559331</v>
      </c>
      <c r="E19" s="115">
        <v>567</v>
      </c>
      <c r="F19" s="114">
        <v>498</v>
      </c>
      <c r="G19" s="114">
        <v>618</v>
      </c>
      <c r="H19" s="114">
        <v>595</v>
      </c>
      <c r="I19" s="140">
        <v>538</v>
      </c>
      <c r="J19" s="115">
        <v>29</v>
      </c>
      <c r="K19" s="116">
        <v>5.3903345724907066</v>
      </c>
    </row>
    <row r="20" spans="1:255" ht="14.1" customHeight="1" x14ac:dyDescent="0.2">
      <c r="A20" s="306">
        <v>12</v>
      </c>
      <c r="B20" s="307" t="s">
        <v>237</v>
      </c>
      <c r="C20" s="308"/>
      <c r="D20" s="113">
        <v>0.63441839653546828</v>
      </c>
      <c r="E20" s="115">
        <v>397</v>
      </c>
      <c r="F20" s="114">
        <v>372</v>
      </c>
      <c r="G20" s="114">
        <v>403</v>
      </c>
      <c r="H20" s="114">
        <v>396</v>
      </c>
      <c r="I20" s="140">
        <v>379</v>
      </c>
      <c r="J20" s="115">
        <v>18</v>
      </c>
      <c r="K20" s="116">
        <v>4.7493403693931402</v>
      </c>
    </row>
    <row r="21" spans="1:255" ht="14.1" customHeight="1" x14ac:dyDescent="0.2">
      <c r="A21" s="306">
        <v>21</v>
      </c>
      <c r="B21" s="307" t="s">
        <v>238</v>
      </c>
      <c r="C21" s="308"/>
      <c r="D21" s="113">
        <v>0.71112389536091536</v>
      </c>
      <c r="E21" s="115">
        <v>445</v>
      </c>
      <c r="F21" s="114">
        <v>428</v>
      </c>
      <c r="G21" s="114">
        <v>464</v>
      </c>
      <c r="H21" s="114">
        <v>467</v>
      </c>
      <c r="I21" s="140">
        <v>459</v>
      </c>
      <c r="J21" s="115">
        <v>-14</v>
      </c>
      <c r="K21" s="116">
        <v>-3.0501089324618738</v>
      </c>
    </row>
    <row r="22" spans="1:255" ht="14.1" customHeight="1" x14ac:dyDescent="0.2">
      <c r="A22" s="306">
        <v>22</v>
      </c>
      <c r="B22" s="307" t="s">
        <v>239</v>
      </c>
      <c r="C22" s="308"/>
      <c r="D22" s="113">
        <v>7.6066286335234992</v>
      </c>
      <c r="E22" s="115">
        <v>4760</v>
      </c>
      <c r="F22" s="114">
        <v>4817</v>
      </c>
      <c r="G22" s="114">
        <v>4850</v>
      </c>
      <c r="H22" s="114">
        <v>4822</v>
      </c>
      <c r="I22" s="140">
        <v>4862</v>
      </c>
      <c r="J22" s="115">
        <v>-102</v>
      </c>
      <c r="K22" s="116">
        <v>-2.0979020979020979</v>
      </c>
    </row>
    <row r="23" spans="1:255" ht="14.1" customHeight="1" x14ac:dyDescent="0.2">
      <c r="A23" s="306">
        <v>23</v>
      </c>
      <c r="B23" s="307" t="s">
        <v>240</v>
      </c>
      <c r="C23" s="308"/>
      <c r="D23" s="113">
        <v>1.2097096377263212</v>
      </c>
      <c r="E23" s="115">
        <v>757</v>
      </c>
      <c r="F23" s="114">
        <v>751</v>
      </c>
      <c r="G23" s="114">
        <v>747</v>
      </c>
      <c r="H23" s="114">
        <v>742</v>
      </c>
      <c r="I23" s="140">
        <v>738</v>
      </c>
      <c r="J23" s="115">
        <v>19</v>
      </c>
      <c r="K23" s="116">
        <v>2.5745257452574526</v>
      </c>
    </row>
    <row r="24" spans="1:255" ht="14.1" customHeight="1" x14ac:dyDescent="0.2">
      <c r="A24" s="306">
        <v>24</v>
      </c>
      <c r="B24" s="307" t="s">
        <v>241</v>
      </c>
      <c r="C24" s="308"/>
      <c r="D24" s="113">
        <v>5.0290042667433719</v>
      </c>
      <c r="E24" s="115">
        <v>3147</v>
      </c>
      <c r="F24" s="114">
        <v>3190</v>
      </c>
      <c r="G24" s="114">
        <v>3287</v>
      </c>
      <c r="H24" s="114">
        <v>3306</v>
      </c>
      <c r="I24" s="140">
        <v>3306</v>
      </c>
      <c r="J24" s="115">
        <v>-159</v>
      </c>
      <c r="K24" s="116">
        <v>-4.809437386569873</v>
      </c>
    </row>
    <row r="25" spans="1:255" ht="14.1" customHeight="1" x14ac:dyDescent="0.2">
      <c r="A25" s="306">
        <v>25</v>
      </c>
      <c r="B25" s="307" t="s">
        <v>242</v>
      </c>
      <c r="C25" s="308"/>
      <c r="D25" s="113">
        <v>8.0924301260846629</v>
      </c>
      <c r="E25" s="115">
        <v>5064</v>
      </c>
      <c r="F25" s="114">
        <v>5071</v>
      </c>
      <c r="G25" s="114">
        <v>5145</v>
      </c>
      <c r="H25" s="114">
        <v>5072</v>
      </c>
      <c r="I25" s="140">
        <v>5086</v>
      </c>
      <c r="J25" s="115">
        <v>-22</v>
      </c>
      <c r="K25" s="116">
        <v>-0.43255996854109319</v>
      </c>
    </row>
    <row r="26" spans="1:255" ht="14.1" customHeight="1" x14ac:dyDescent="0.2">
      <c r="A26" s="306">
        <v>26</v>
      </c>
      <c r="B26" s="307" t="s">
        <v>243</v>
      </c>
      <c r="C26" s="308"/>
      <c r="D26" s="113">
        <v>2.6287613659970916</v>
      </c>
      <c r="E26" s="115">
        <v>1645</v>
      </c>
      <c r="F26" s="114">
        <v>1647</v>
      </c>
      <c r="G26" s="114">
        <v>1645</v>
      </c>
      <c r="H26" s="114">
        <v>1569</v>
      </c>
      <c r="I26" s="140">
        <v>1590</v>
      </c>
      <c r="J26" s="115">
        <v>55</v>
      </c>
      <c r="K26" s="116">
        <v>3.459119496855346</v>
      </c>
    </row>
    <row r="27" spans="1:255" ht="14.1" customHeight="1" x14ac:dyDescent="0.2">
      <c r="A27" s="306">
        <v>27</v>
      </c>
      <c r="B27" s="307" t="s">
        <v>244</v>
      </c>
      <c r="C27" s="308"/>
      <c r="D27" s="113">
        <v>3.1369352957156784</v>
      </c>
      <c r="E27" s="115">
        <v>1963</v>
      </c>
      <c r="F27" s="114">
        <v>1949</v>
      </c>
      <c r="G27" s="114">
        <v>1964</v>
      </c>
      <c r="H27" s="114">
        <v>1911</v>
      </c>
      <c r="I27" s="140">
        <v>1917</v>
      </c>
      <c r="J27" s="115">
        <v>46</v>
      </c>
      <c r="K27" s="116">
        <v>2.3995826812728223</v>
      </c>
    </row>
    <row r="28" spans="1:255" ht="14.1" customHeight="1" x14ac:dyDescent="0.2">
      <c r="A28" s="306">
        <v>28</v>
      </c>
      <c r="B28" s="307" t="s">
        <v>245</v>
      </c>
      <c r="C28" s="308"/>
      <c r="D28" s="113">
        <v>0.36594915064640365</v>
      </c>
      <c r="E28" s="115">
        <v>229</v>
      </c>
      <c r="F28" s="114">
        <v>229</v>
      </c>
      <c r="G28" s="114">
        <v>231</v>
      </c>
      <c r="H28" s="114">
        <v>241</v>
      </c>
      <c r="I28" s="140">
        <v>244</v>
      </c>
      <c r="J28" s="115">
        <v>-15</v>
      </c>
      <c r="K28" s="116">
        <v>-6.1475409836065573</v>
      </c>
    </row>
    <row r="29" spans="1:255" ht="14.1" customHeight="1" x14ac:dyDescent="0.2">
      <c r="A29" s="306">
        <v>29</v>
      </c>
      <c r="B29" s="307" t="s">
        <v>246</v>
      </c>
      <c r="C29" s="308"/>
      <c r="D29" s="113">
        <v>3.0873963277242438</v>
      </c>
      <c r="E29" s="115">
        <v>1932</v>
      </c>
      <c r="F29" s="114">
        <v>1974</v>
      </c>
      <c r="G29" s="114">
        <v>2028</v>
      </c>
      <c r="H29" s="114">
        <v>2012</v>
      </c>
      <c r="I29" s="140">
        <v>1927</v>
      </c>
      <c r="J29" s="115">
        <v>5</v>
      </c>
      <c r="K29" s="116">
        <v>0.25947067981318112</v>
      </c>
    </row>
    <row r="30" spans="1:255" ht="14.1" customHeight="1" x14ac:dyDescent="0.2">
      <c r="A30" s="306" t="s">
        <v>247</v>
      </c>
      <c r="B30" s="307" t="s">
        <v>248</v>
      </c>
      <c r="C30" s="308"/>
      <c r="D30" s="113">
        <v>1.7562363168576314</v>
      </c>
      <c r="E30" s="115">
        <v>1099</v>
      </c>
      <c r="F30" s="114">
        <v>1120</v>
      </c>
      <c r="G30" s="114">
        <v>1139</v>
      </c>
      <c r="H30" s="114">
        <v>1137</v>
      </c>
      <c r="I30" s="140">
        <v>1087</v>
      </c>
      <c r="J30" s="115">
        <v>12</v>
      </c>
      <c r="K30" s="116">
        <v>1.1039558417663293</v>
      </c>
    </row>
    <row r="31" spans="1:255" ht="14.1" customHeight="1" x14ac:dyDescent="0.2">
      <c r="A31" s="306" t="s">
        <v>249</v>
      </c>
      <c r="B31" s="307" t="s">
        <v>250</v>
      </c>
      <c r="C31" s="308"/>
      <c r="D31" s="113">
        <v>1.2848171053262381</v>
      </c>
      <c r="E31" s="115">
        <v>804</v>
      </c>
      <c r="F31" s="114">
        <v>828</v>
      </c>
      <c r="G31" s="114">
        <v>862</v>
      </c>
      <c r="H31" s="114">
        <v>846</v>
      </c>
      <c r="I31" s="140">
        <v>810</v>
      </c>
      <c r="J31" s="115">
        <v>-6</v>
      </c>
      <c r="K31" s="116">
        <v>-0.7407407407407407</v>
      </c>
    </row>
    <row r="32" spans="1:255" ht="14.1" customHeight="1" x14ac:dyDescent="0.2">
      <c r="A32" s="306">
        <v>31</v>
      </c>
      <c r="B32" s="307" t="s">
        <v>251</v>
      </c>
      <c r="C32" s="308"/>
      <c r="D32" s="113">
        <v>0.38033143167617495</v>
      </c>
      <c r="E32" s="115">
        <v>238</v>
      </c>
      <c r="F32" s="114">
        <v>237</v>
      </c>
      <c r="G32" s="114">
        <v>235</v>
      </c>
      <c r="H32" s="114">
        <v>230</v>
      </c>
      <c r="I32" s="140">
        <v>223</v>
      </c>
      <c r="J32" s="115">
        <v>15</v>
      </c>
      <c r="K32" s="116">
        <v>6.7264573991031389</v>
      </c>
    </row>
    <row r="33" spans="1:11" ht="14.1" customHeight="1" x14ac:dyDescent="0.2">
      <c r="A33" s="306">
        <v>32</v>
      </c>
      <c r="B33" s="307" t="s">
        <v>252</v>
      </c>
      <c r="C33" s="308"/>
      <c r="D33" s="113">
        <v>3.0218770474775076</v>
      </c>
      <c r="E33" s="115">
        <v>1891</v>
      </c>
      <c r="F33" s="114">
        <v>1878</v>
      </c>
      <c r="G33" s="114">
        <v>2046</v>
      </c>
      <c r="H33" s="114">
        <v>2010</v>
      </c>
      <c r="I33" s="140">
        <v>1908</v>
      </c>
      <c r="J33" s="115">
        <v>-17</v>
      </c>
      <c r="K33" s="116">
        <v>-0.89098532494758909</v>
      </c>
    </row>
    <row r="34" spans="1:11" ht="14.1" customHeight="1" x14ac:dyDescent="0.2">
      <c r="A34" s="306">
        <v>33</v>
      </c>
      <c r="B34" s="307" t="s">
        <v>253</v>
      </c>
      <c r="C34" s="308"/>
      <c r="D34" s="113">
        <v>2.0215095002956356</v>
      </c>
      <c r="E34" s="115">
        <v>1265</v>
      </c>
      <c r="F34" s="114">
        <v>1234</v>
      </c>
      <c r="G34" s="114">
        <v>1324</v>
      </c>
      <c r="H34" s="114">
        <v>1283</v>
      </c>
      <c r="I34" s="140">
        <v>1244</v>
      </c>
      <c r="J34" s="115">
        <v>21</v>
      </c>
      <c r="K34" s="116">
        <v>1.6881028938906752</v>
      </c>
    </row>
    <row r="35" spans="1:11" ht="14.1" customHeight="1" x14ac:dyDescent="0.2">
      <c r="A35" s="306">
        <v>34</v>
      </c>
      <c r="B35" s="307" t="s">
        <v>254</v>
      </c>
      <c r="C35" s="308"/>
      <c r="D35" s="113">
        <v>2.5392716173674033</v>
      </c>
      <c r="E35" s="115">
        <v>1589</v>
      </c>
      <c r="F35" s="114">
        <v>1624</v>
      </c>
      <c r="G35" s="114">
        <v>1660</v>
      </c>
      <c r="H35" s="114">
        <v>1583</v>
      </c>
      <c r="I35" s="140">
        <v>1576</v>
      </c>
      <c r="J35" s="115">
        <v>13</v>
      </c>
      <c r="K35" s="116">
        <v>0.82487309644670048</v>
      </c>
    </row>
    <row r="36" spans="1:11" ht="14.1" customHeight="1" x14ac:dyDescent="0.2">
      <c r="A36" s="306">
        <v>41</v>
      </c>
      <c r="B36" s="307" t="s">
        <v>255</v>
      </c>
      <c r="C36" s="308"/>
      <c r="D36" s="113">
        <v>0.80860380011825428</v>
      </c>
      <c r="E36" s="115">
        <v>506</v>
      </c>
      <c r="F36" s="114">
        <v>499</v>
      </c>
      <c r="G36" s="114">
        <v>505</v>
      </c>
      <c r="H36" s="114">
        <v>498</v>
      </c>
      <c r="I36" s="140">
        <v>508</v>
      </c>
      <c r="J36" s="115">
        <v>-2</v>
      </c>
      <c r="K36" s="116">
        <v>-0.39370078740157483</v>
      </c>
    </row>
    <row r="37" spans="1:11" ht="14.1" customHeight="1" x14ac:dyDescent="0.2">
      <c r="A37" s="306">
        <v>42</v>
      </c>
      <c r="B37" s="307" t="s">
        <v>256</v>
      </c>
      <c r="C37" s="308"/>
      <c r="D37" s="113">
        <v>0.1054700608849897</v>
      </c>
      <c r="E37" s="115">
        <v>66</v>
      </c>
      <c r="F37" s="114">
        <v>70</v>
      </c>
      <c r="G37" s="114">
        <v>67</v>
      </c>
      <c r="H37" s="114">
        <v>66</v>
      </c>
      <c r="I37" s="140">
        <v>66</v>
      </c>
      <c r="J37" s="115">
        <v>0</v>
      </c>
      <c r="K37" s="116">
        <v>0</v>
      </c>
    </row>
    <row r="38" spans="1:11" ht="14.1" customHeight="1" x14ac:dyDescent="0.2">
      <c r="A38" s="306">
        <v>43</v>
      </c>
      <c r="B38" s="307" t="s">
        <v>257</v>
      </c>
      <c r="C38" s="308"/>
      <c r="D38" s="113">
        <v>0.81179986256931458</v>
      </c>
      <c r="E38" s="115">
        <v>508</v>
      </c>
      <c r="F38" s="114">
        <v>500</v>
      </c>
      <c r="G38" s="114">
        <v>503</v>
      </c>
      <c r="H38" s="114">
        <v>486</v>
      </c>
      <c r="I38" s="140">
        <v>484</v>
      </c>
      <c r="J38" s="115">
        <v>24</v>
      </c>
      <c r="K38" s="116">
        <v>4.9586776859504136</v>
      </c>
    </row>
    <row r="39" spans="1:11" ht="14.1" customHeight="1" x14ac:dyDescent="0.2">
      <c r="A39" s="306">
        <v>51</v>
      </c>
      <c r="B39" s="307" t="s">
        <v>258</v>
      </c>
      <c r="C39" s="308"/>
      <c r="D39" s="113">
        <v>8.0700576889272408</v>
      </c>
      <c r="E39" s="115">
        <v>5050</v>
      </c>
      <c r="F39" s="114">
        <v>5063</v>
      </c>
      <c r="G39" s="114">
        <v>5130</v>
      </c>
      <c r="H39" s="114">
        <v>5028</v>
      </c>
      <c r="I39" s="140">
        <v>5068</v>
      </c>
      <c r="J39" s="115">
        <v>-18</v>
      </c>
      <c r="K39" s="116">
        <v>-0.35516969218626676</v>
      </c>
    </row>
    <row r="40" spans="1:11" ht="14.1" customHeight="1" x14ac:dyDescent="0.2">
      <c r="A40" s="306" t="s">
        <v>259</v>
      </c>
      <c r="B40" s="307" t="s">
        <v>260</v>
      </c>
      <c r="C40" s="308"/>
      <c r="D40" s="113">
        <v>7.3253751378301928</v>
      </c>
      <c r="E40" s="115">
        <v>4584</v>
      </c>
      <c r="F40" s="114">
        <v>4591</v>
      </c>
      <c r="G40" s="114">
        <v>4664</v>
      </c>
      <c r="H40" s="114">
        <v>4576</v>
      </c>
      <c r="I40" s="140">
        <v>4623</v>
      </c>
      <c r="J40" s="115">
        <v>-39</v>
      </c>
      <c r="K40" s="116">
        <v>-0.84360804672290723</v>
      </c>
    </row>
    <row r="41" spans="1:11" ht="14.1" customHeight="1" x14ac:dyDescent="0.2">
      <c r="A41" s="306"/>
      <c r="B41" s="307" t="s">
        <v>261</v>
      </c>
      <c r="C41" s="308"/>
      <c r="D41" s="113">
        <v>6.7852405836010039</v>
      </c>
      <c r="E41" s="115">
        <v>4246</v>
      </c>
      <c r="F41" s="114">
        <v>4258</v>
      </c>
      <c r="G41" s="114">
        <v>4331</v>
      </c>
      <c r="H41" s="114">
        <v>4253</v>
      </c>
      <c r="I41" s="140">
        <v>4301</v>
      </c>
      <c r="J41" s="115">
        <v>-55</v>
      </c>
      <c r="K41" s="116">
        <v>-1.2787723785166241</v>
      </c>
    </row>
    <row r="42" spans="1:11" ht="14.1" customHeight="1" x14ac:dyDescent="0.2">
      <c r="A42" s="306">
        <v>52</v>
      </c>
      <c r="B42" s="307" t="s">
        <v>262</v>
      </c>
      <c r="C42" s="308"/>
      <c r="D42" s="113">
        <v>4.5016539623184233</v>
      </c>
      <c r="E42" s="115">
        <v>2817</v>
      </c>
      <c r="F42" s="114">
        <v>2842</v>
      </c>
      <c r="G42" s="114">
        <v>2936</v>
      </c>
      <c r="H42" s="114">
        <v>2869</v>
      </c>
      <c r="I42" s="140">
        <v>2801</v>
      </c>
      <c r="J42" s="115">
        <v>16</v>
      </c>
      <c r="K42" s="116">
        <v>0.57122456265619426</v>
      </c>
    </row>
    <row r="43" spans="1:11" ht="14.1" customHeight="1" x14ac:dyDescent="0.2">
      <c r="A43" s="306" t="s">
        <v>263</v>
      </c>
      <c r="B43" s="307" t="s">
        <v>264</v>
      </c>
      <c r="C43" s="308"/>
      <c r="D43" s="113">
        <v>3.4389631973408759</v>
      </c>
      <c r="E43" s="115">
        <v>2152</v>
      </c>
      <c r="F43" s="114">
        <v>2180</v>
      </c>
      <c r="G43" s="114">
        <v>2245</v>
      </c>
      <c r="H43" s="114">
        <v>2190</v>
      </c>
      <c r="I43" s="140">
        <v>2142</v>
      </c>
      <c r="J43" s="115">
        <v>10</v>
      </c>
      <c r="K43" s="116">
        <v>0.46685340802987862</v>
      </c>
    </row>
    <row r="44" spans="1:11" ht="14.1" customHeight="1" x14ac:dyDescent="0.2">
      <c r="A44" s="306">
        <v>53</v>
      </c>
      <c r="B44" s="307" t="s">
        <v>265</v>
      </c>
      <c r="C44" s="308"/>
      <c r="D44" s="113">
        <v>0.49059558623775507</v>
      </c>
      <c r="E44" s="115">
        <v>307</v>
      </c>
      <c r="F44" s="114">
        <v>298</v>
      </c>
      <c r="G44" s="114">
        <v>299</v>
      </c>
      <c r="H44" s="114">
        <v>297</v>
      </c>
      <c r="I44" s="140">
        <v>288</v>
      </c>
      <c r="J44" s="115">
        <v>19</v>
      </c>
      <c r="K44" s="116">
        <v>6.5972222222222223</v>
      </c>
    </row>
    <row r="45" spans="1:11" ht="14.1" customHeight="1" x14ac:dyDescent="0.2">
      <c r="A45" s="306" t="s">
        <v>266</v>
      </c>
      <c r="B45" s="307" t="s">
        <v>267</v>
      </c>
      <c r="C45" s="308"/>
      <c r="D45" s="113">
        <v>0.47141921153139332</v>
      </c>
      <c r="E45" s="115">
        <v>295</v>
      </c>
      <c r="F45" s="114">
        <v>287</v>
      </c>
      <c r="G45" s="114">
        <v>288</v>
      </c>
      <c r="H45" s="114">
        <v>286</v>
      </c>
      <c r="I45" s="140">
        <v>278</v>
      </c>
      <c r="J45" s="115">
        <v>17</v>
      </c>
      <c r="K45" s="116">
        <v>6.1151079136690649</v>
      </c>
    </row>
    <row r="46" spans="1:11" ht="14.1" customHeight="1" x14ac:dyDescent="0.2">
      <c r="A46" s="306">
        <v>54</v>
      </c>
      <c r="B46" s="307" t="s">
        <v>268</v>
      </c>
      <c r="C46" s="308"/>
      <c r="D46" s="113">
        <v>1.8249516595554278</v>
      </c>
      <c r="E46" s="115">
        <v>1142</v>
      </c>
      <c r="F46" s="114">
        <v>1121</v>
      </c>
      <c r="G46" s="114">
        <v>1141</v>
      </c>
      <c r="H46" s="114">
        <v>1123</v>
      </c>
      <c r="I46" s="140">
        <v>1106</v>
      </c>
      <c r="J46" s="115">
        <v>36</v>
      </c>
      <c r="K46" s="116">
        <v>3.2549728752260396</v>
      </c>
    </row>
    <row r="47" spans="1:11" ht="14.1" customHeight="1" x14ac:dyDescent="0.2">
      <c r="A47" s="306">
        <v>61</v>
      </c>
      <c r="B47" s="307" t="s">
        <v>269</v>
      </c>
      <c r="C47" s="308"/>
      <c r="D47" s="113">
        <v>2.1141953113763843</v>
      </c>
      <c r="E47" s="115">
        <v>1323</v>
      </c>
      <c r="F47" s="114">
        <v>1308</v>
      </c>
      <c r="G47" s="114">
        <v>1295</v>
      </c>
      <c r="H47" s="114">
        <v>1258</v>
      </c>
      <c r="I47" s="140">
        <v>1269</v>
      </c>
      <c r="J47" s="115">
        <v>54</v>
      </c>
      <c r="K47" s="116">
        <v>4.2553191489361701</v>
      </c>
    </row>
    <row r="48" spans="1:11" ht="14.1" customHeight="1" x14ac:dyDescent="0.2">
      <c r="A48" s="306">
        <v>62</v>
      </c>
      <c r="B48" s="307" t="s">
        <v>270</v>
      </c>
      <c r="C48" s="308"/>
      <c r="D48" s="113">
        <v>6.0533422823081962</v>
      </c>
      <c r="E48" s="115">
        <v>3788</v>
      </c>
      <c r="F48" s="114">
        <v>3918</v>
      </c>
      <c r="G48" s="114">
        <v>3863</v>
      </c>
      <c r="H48" s="114">
        <v>3824</v>
      </c>
      <c r="I48" s="140">
        <v>3781</v>
      </c>
      <c r="J48" s="115">
        <v>7</v>
      </c>
      <c r="K48" s="116">
        <v>0.18513620735255223</v>
      </c>
    </row>
    <row r="49" spans="1:11" ht="14.1" customHeight="1" x14ac:dyDescent="0.2">
      <c r="A49" s="306">
        <v>63</v>
      </c>
      <c r="B49" s="307" t="s">
        <v>271</v>
      </c>
      <c r="C49" s="308"/>
      <c r="D49" s="113">
        <v>2.2100771849081933</v>
      </c>
      <c r="E49" s="115">
        <v>1383</v>
      </c>
      <c r="F49" s="114">
        <v>1506</v>
      </c>
      <c r="G49" s="114">
        <v>1519</v>
      </c>
      <c r="H49" s="114">
        <v>1521</v>
      </c>
      <c r="I49" s="140">
        <v>1349</v>
      </c>
      <c r="J49" s="115">
        <v>34</v>
      </c>
      <c r="K49" s="116">
        <v>2.5203854707190509</v>
      </c>
    </row>
    <row r="50" spans="1:11" ht="14.1" customHeight="1" x14ac:dyDescent="0.2">
      <c r="A50" s="306" t="s">
        <v>272</v>
      </c>
      <c r="B50" s="307" t="s">
        <v>273</v>
      </c>
      <c r="C50" s="308"/>
      <c r="D50" s="113">
        <v>0.7382904261949278</v>
      </c>
      <c r="E50" s="115">
        <v>462</v>
      </c>
      <c r="F50" s="114">
        <v>540</v>
      </c>
      <c r="G50" s="114">
        <v>548</v>
      </c>
      <c r="H50" s="114">
        <v>527</v>
      </c>
      <c r="I50" s="140">
        <v>461</v>
      </c>
      <c r="J50" s="115">
        <v>1</v>
      </c>
      <c r="K50" s="116">
        <v>0.21691973969631237</v>
      </c>
    </row>
    <row r="51" spans="1:11" ht="14.1" customHeight="1" x14ac:dyDescent="0.2">
      <c r="A51" s="306" t="s">
        <v>274</v>
      </c>
      <c r="B51" s="307" t="s">
        <v>275</v>
      </c>
      <c r="C51" s="308"/>
      <c r="D51" s="113">
        <v>1.3407481982197933</v>
      </c>
      <c r="E51" s="115">
        <v>839</v>
      </c>
      <c r="F51" s="114">
        <v>883</v>
      </c>
      <c r="G51" s="114">
        <v>889</v>
      </c>
      <c r="H51" s="114">
        <v>917</v>
      </c>
      <c r="I51" s="140">
        <v>807</v>
      </c>
      <c r="J51" s="115">
        <v>32</v>
      </c>
      <c r="K51" s="116">
        <v>3.9653035935563818</v>
      </c>
    </row>
    <row r="52" spans="1:11" ht="14.1" customHeight="1" x14ac:dyDescent="0.2">
      <c r="A52" s="306">
        <v>71</v>
      </c>
      <c r="B52" s="307" t="s">
        <v>276</v>
      </c>
      <c r="C52" s="308"/>
      <c r="D52" s="113">
        <v>10.260958499129073</v>
      </c>
      <c r="E52" s="115">
        <v>6421</v>
      </c>
      <c r="F52" s="114">
        <v>6410</v>
      </c>
      <c r="G52" s="114">
        <v>6425</v>
      </c>
      <c r="H52" s="114">
        <v>6308</v>
      </c>
      <c r="I52" s="140">
        <v>6279</v>
      </c>
      <c r="J52" s="115">
        <v>142</v>
      </c>
      <c r="K52" s="116">
        <v>2.2615066093326961</v>
      </c>
    </row>
    <row r="53" spans="1:11" ht="14.1" customHeight="1" x14ac:dyDescent="0.2">
      <c r="A53" s="306" t="s">
        <v>277</v>
      </c>
      <c r="B53" s="307" t="s">
        <v>278</v>
      </c>
      <c r="C53" s="308"/>
      <c r="D53" s="113">
        <v>4.5799574923694006</v>
      </c>
      <c r="E53" s="115">
        <v>2866</v>
      </c>
      <c r="F53" s="114">
        <v>2884</v>
      </c>
      <c r="G53" s="114">
        <v>2912</v>
      </c>
      <c r="H53" s="114">
        <v>2839</v>
      </c>
      <c r="I53" s="140">
        <v>2818</v>
      </c>
      <c r="J53" s="115">
        <v>48</v>
      </c>
      <c r="K53" s="116">
        <v>1.7033356990773598</v>
      </c>
    </row>
    <row r="54" spans="1:11" ht="14.1" customHeight="1" x14ac:dyDescent="0.2">
      <c r="A54" s="306" t="s">
        <v>279</v>
      </c>
      <c r="B54" s="307" t="s">
        <v>280</v>
      </c>
      <c r="C54" s="308"/>
      <c r="D54" s="113">
        <v>4.9347204244370939</v>
      </c>
      <c r="E54" s="115">
        <v>3088</v>
      </c>
      <c r="F54" s="114">
        <v>3077</v>
      </c>
      <c r="G54" s="114">
        <v>3068</v>
      </c>
      <c r="H54" s="114">
        <v>3031</v>
      </c>
      <c r="I54" s="140">
        <v>3024</v>
      </c>
      <c r="J54" s="115">
        <v>64</v>
      </c>
      <c r="K54" s="116">
        <v>2.1164021164021163</v>
      </c>
    </row>
    <row r="55" spans="1:11" ht="14.1" customHeight="1" x14ac:dyDescent="0.2">
      <c r="A55" s="306">
        <v>72</v>
      </c>
      <c r="B55" s="307" t="s">
        <v>281</v>
      </c>
      <c r="C55" s="308"/>
      <c r="D55" s="113">
        <v>3.1625037953241608</v>
      </c>
      <c r="E55" s="115">
        <v>1979</v>
      </c>
      <c r="F55" s="114">
        <v>2017</v>
      </c>
      <c r="G55" s="114">
        <v>2022</v>
      </c>
      <c r="H55" s="114">
        <v>2015</v>
      </c>
      <c r="I55" s="140">
        <v>2049</v>
      </c>
      <c r="J55" s="115">
        <v>-70</v>
      </c>
      <c r="K55" s="116">
        <v>-3.416300634455832</v>
      </c>
    </row>
    <row r="56" spans="1:11" ht="14.1" customHeight="1" x14ac:dyDescent="0.2">
      <c r="A56" s="306" t="s">
        <v>282</v>
      </c>
      <c r="B56" s="307" t="s">
        <v>283</v>
      </c>
      <c r="C56" s="308"/>
      <c r="D56" s="113">
        <v>1.4669926650366749</v>
      </c>
      <c r="E56" s="115">
        <v>918</v>
      </c>
      <c r="F56" s="114">
        <v>939</v>
      </c>
      <c r="G56" s="114">
        <v>950</v>
      </c>
      <c r="H56" s="114">
        <v>943</v>
      </c>
      <c r="I56" s="140">
        <v>969</v>
      </c>
      <c r="J56" s="115">
        <v>-51</v>
      </c>
      <c r="K56" s="116">
        <v>-5.2631578947368425</v>
      </c>
    </row>
    <row r="57" spans="1:11" ht="14.1" customHeight="1" x14ac:dyDescent="0.2">
      <c r="A57" s="306" t="s">
        <v>284</v>
      </c>
      <c r="B57" s="307" t="s">
        <v>285</v>
      </c>
      <c r="C57" s="308"/>
      <c r="D57" s="113">
        <v>1.1425923262540549</v>
      </c>
      <c r="E57" s="115">
        <v>715</v>
      </c>
      <c r="F57" s="114">
        <v>724</v>
      </c>
      <c r="G57" s="114">
        <v>724</v>
      </c>
      <c r="H57" s="114">
        <v>729</v>
      </c>
      <c r="I57" s="140">
        <v>733</v>
      </c>
      <c r="J57" s="115">
        <v>-18</v>
      </c>
      <c r="K57" s="116">
        <v>-2.4556616643929057</v>
      </c>
    </row>
    <row r="58" spans="1:11" ht="14.1" customHeight="1" x14ac:dyDescent="0.2">
      <c r="A58" s="306">
        <v>73</v>
      </c>
      <c r="B58" s="307" t="s">
        <v>286</v>
      </c>
      <c r="C58" s="308"/>
      <c r="D58" s="113">
        <v>1.6651485370024131</v>
      </c>
      <c r="E58" s="115">
        <v>1042</v>
      </c>
      <c r="F58" s="114">
        <v>1028</v>
      </c>
      <c r="G58" s="114">
        <v>1024</v>
      </c>
      <c r="H58" s="114">
        <v>1022</v>
      </c>
      <c r="I58" s="140">
        <v>1028</v>
      </c>
      <c r="J58" s="115">
        <v>14</v>
      </c>
      <c r="K58" s="116">
        <v>1.3618677042801557</v>
      </c>
    </row>
    <row r="59" spans="1:11" ht="14.1" customHeight="1" x14ac:dyDescent="0.2">
      <c r="A59" s="306" t="s">
        <v>287</v>
      </c>
      <c r="B59" s="307" t="s">
        <v>288</v>
      </c>
      <c r="C59" s="308"/>
      <c r="D59" s="113">
        <v>1.481374946066446</v>
      </c>
      <c r="E59" s="115">
        <v>927</v>
      </c>
      <c r="F59" s="114">
        <v>912</v>
      </c>
      <c r="G59" s="114">
        <v>907</v>
      </c>
      <c r="H59" s="114">
        <v>903</v>
      </c>
      <c r="I59" s="140">
        <v>910</v>
      </c>
      <c r="J59" s="115">
        <v>17</v>
      </c>
      <c r="K59" s="116">
        <v>1.8681318681318682</v>
      </c>
    </row>
    <row r="60" spans="1:11" ht="14.1" customHeight="1" x14ac:dyDescent="0.2">
      <c r="A60" s="306">
        <v>81</v>
      </c>
      <c r="B60" s="307" t="s">
        <v>289</v>
      </c>
      <c r="C60" s="308"/>
      <c r="D60" s="113">
        <v>5.4285120731259084</v>
      </c>
      <c r="E60" s="115">
        <v>3397</v>
      </c>
      <c r="F60" s="114">
        <v>3397</v>
      </c>
      <c r="G60" s="114">
        <v>3378</v>
      </c>
      <c r="H60" s="114">
        <v>3342</v>
      </c>
      <c r="I60" s="140">
        <v>3328</v>
      </c>
      <c r="J60" s="115">
        <v>69</v>
      </c>
      <c r="K60" s="116">
        <v>2.0733173076923075</v>
      </c>
    </row>
    <row r="61" spans="1:11" ht="14.1" customHeight="1" x14ac:dyDescent="0.2">
      <c r="A61" s="306" t="s">
        <v>290</v>
      </c>
      <c r="B61" s="307" t="s">
        <v>291</v>
      </c>
      <c r="C61" s="308"/>
      <c r="D61" s="113">
        <v>1.9831567508829122</v>
      </c>
      <c r="E61" s="115">
        <v>1241</v>
      </c>
      <c r="F61" s="114">
        <v>1240</v>
      </c>
      <c r="G61" s="114">
        <v>1253</v>
      </c>
      <c r="H61" s="114">
        <v>1237</v>
      </c>
      <c r="I61" s="140">
        <v>1215</v>
      </c>
      <c r="J61" s="115">
        <v>26</v>
      </c>
      <c r="K61" s="116">
        <v>2.1399176954732511</v>
      </c>
    </row>
    <row r="62" spans="1:11" ht="14.1" customHeight="1" x14ac:dyDescent="0.2">
      <c r="A62" s="306" t="s">
        <v>292</v>
      </c>
      <c r="B62" s="307" t="s">
        <v>293</v>
      </c>
      <c r="C62" s="308"/>
      <c r="D62" s="113">
        <v>2.0055291880403341</v>
      </c>
      <c r="E62" s="115">
        <v>1255</v>
      </c>
      <c r="F62" s="114">
        <v>1257</v>
      </c>
      <c r="G62" s="114">
        <v>1240</v>
      </c>
      <c r="H62" s="114">
        <v>1224</v>
      </c>
      <c r="I62" s="140">
        <v>1241</v>
      </c>
      <c r="J62" s="115">
        <v>14</v>
      </c>
      <c r="K62" s="116">
        <v>1.1281224818694602</v>
      </c>
    </row>
    <row r="63" spans="1:11" ht="14.1" customHeight="1" x14ac:dyDescent="0.2">
      <c r="A63" s="306"/>
      <c r="B63" s="307" t="s">
        <v>294</v>
      </c>
      <c r="C63" s="308"/>
      <c r="D63" s="113">
        <v>1.8489221279383798</v>
      </c>
      <c r="E63" s="115">
        <v>1157</v>
      </c>
      <c r="F63" s="114">
        <v>1166</v>
      </c>
      <c r="G63" s="114">
        <v>1153</v>
      </c>
      <c r="H63" s="114">
        <v>1143</v>
      </c>
      <c r="I63" s="140">
        <v>1156</v>
      </c>
      <c r="J63" s="115">
        <v>1</v>
      </c>
      <c r="K63" s="116">
        <v>8.6505190311418678E-2</v>
      </c>
    </row>
    <row r="64" spans="1:11" ht="14.1" customHeight="1" x14ac:dyDescent="0.2">
      <c r="A64" s="306" t="s">
        <v>295</v>
      </c>
      <c r="B64" s="307" t="s">
        <v>296</v>
      </c>
      <c r="C64" s="308"/>
      <c r="D64" s="113">
        <v>0.34996883839110215</v>
      </c>
      <c r="E64" s="115">
        <v>219</v>
      </c>
      <c r="F64" s="114">
        <v>220</v>
      </c>
      <c r="G64" s="114">
        <v>221</v>
      </c>
      <c r="H64" s="114">
        <v>215</v>
      </c>
      <c r="I64" s="140">
        <v>211</v>
      </c>
      <c r="J64" s="115">
        <v>8</v>
      </c>
      <c r="K64" s="116">
        <v>3.7914691943127963</v>
      </c>
    </row>
    <row r="65" spans="1:11" ht="14.1" customHeight="1" x14ac:dyDescent="0.2">
      <c r="A65" s="306" t="s">
        <v>297</v>
      </c>
      <c r="B65" s="307" t="s">
        <v>298</v>
      </c>
      <c r="C65" s="308"/>
      <c r="D65" s="113">
        <v>0.50018377359093602</v>
      </c>
      <c r="E65" s="115">
        <v>313</v>
      </c>
      <c r="F65" s="114">
        <v>314</v>
      </c>
      <c r="G65" s="114">
        <v>298</v>
      </c>
      <c r="H65" s="114">
        <v>302</v>
      </c>
      <c r="I65" s="140">
        <v>297</v>
      </c>
      <c r="J65" s="115">
        <v>16</v>
      </c>
      <c r="K65" s="116">
        <v>5.3872053872053876</v>
      </c>
    </row>
    <row r="66" spans="1:11" ht="14.1" customHeight="1" x14ac:dyDescent="0.2">
      <c r="A66" s="306">
        <v>82</v>
      </c>
      <c r="B66" s="307" t="s">
        <v>299</v>
      </c>
      <c r="C66" s="308"/>
      <c r="D66" s="113">
        <v>2.6031928663886093</v>
      </c>
      <c r="E66" s="115">
        <v>1629</v>
      </c>
      <c r="F66" s="114">
        <v>1649</v>
      </c>
      <c r="G66" s="114">
        <v>1620</v>
      </c>
      <c r="H66" s="114">
        <v>1598</v>
      </c>
      <c r="I66" s="140">
        <v>1605</v>
      </c>
      <c r="J66" s="115">
        <v>24</v>
      </c>
      <c r="K66" s="116">
        <v>1.4953271028037383</v>
      </c>
    </row>
    <row r="67" spans="1:11" ht="14.1" customHeight="1" x14ac:dyDescent="0.2">
      <c r="A67" s="306" t="s">
        <v>300</v>
      </c>
      <c r="B67" s="307" t="s">
        <v>301</v>
      </c>
      <c r="C67" s="308"/>
      <c r="D67" s="113">
        <v>1.8920689710276939</v>
      </c>
      <c r="E67" s="115">
        <v>1184</v>
      </c>
      <c r="F67" s="114">
        <v>1200</v>
      </c>
      <c r="G67" s="114">
        <v>1179</v>
      </c>
      <c r="H67" s="114">
        <v>1156</v>
      </c>
      <c r="I67" s="140">
        <v>1162</v>
      </c>
      <c r="J67" s="115">
        <v>22</v>
      </c>
      <c r="K67" s="116">
        <v>1.8932874354561102</v>
      </c>
    </row>
    <row r="68" spans="1:11" ht="14.1" customHeight="1" x14ac:dyDescent="0.2">
      <c r="A68" s="306" t="s">
        <v>302</v>
      </c>
      <c r="B68" s="307" t="s">
        <v>303</v>
      </c>
      <c r="C68" s="308"/>
      <c r="D68" s="113">
        <v>0.39311568148041615</v>
      </c>
      <c r="E68" s="115">
        <v>246</v>
      </c>
      <c r="F68" s="114">
        <v>255</v>
      </c>
      <c r="G68" s="114">
        <v>244</v>
      </c>
      <c r="H68" s="114">
        <v>253</v>
      </c>
      <c r="I68" s="140">
        <v>256</v>
      </c>
      <c r="J68" s="115">
        <v>-10</v>
      </c>
      <c r="K68" s="116">
        <v>-3.90625</v>
      </c>
    </row>
    <row r="69" spans="1:11" ht="14.1" customHeight="1" x14ac:dyDescent="0.2">
      <c r="A69" s="306">
        <v>83</v>
      </c>
      <c r="B69" s="307" t="s">
        <v>304</v>
      </c>
      <c r="C69" s="308"/>
      <c r="D69" s="113">
        <v>6.4352717452099011</v>
      </c>
      <c r="E69" s="115">
        <v>4027</v>
      </c>
      <c r="F69" s="114">
        <v>4019</v>
      </c>
      <c r="G69" s="114">
        <v>3996</v>
      </c>
      <c r="H69" s="114">
        <v>3925</v>
      </c>
      <c r="I69" s="140">
        <v>3923</v>
      </c>
      <c r="J69" s="115">
        <v>104</v>
      </c>
      <c r="K69" s="116">
        <v>2.6510323731837877</v>
      </c>
    </row>
    <row r="70" spans="1:11" ht="14.1" customHeight="1" x14ac:dyDescent="0.2">
      <c r="A70" s="306" t="s">
        <v>305</v>
      </c>
      <c r="B70" s="307" t="s">
        <v>306</v>
      </c>
      <c r="C70" s="308"/>
      <c r="D70" s="113">
        <v>5.0881314220879874</v>
      </c>
      <c r="E70" s="115">
        <v>3184</v>
      </c>
      <c r="F70" s="114">
        <v>3186</v>
      </c>
      <c r="G70" s="114">
        <v>3160</v>
      </c>
      <c r="H70" s="114">
        <v>3084</v>
      </c>
      <c r="I70" s="140">
        <v>3089</v>
      </c>
      <c r="J70" s="115">
        <v>95</v>
      </c>
      <c r="K70" s="116">
        <v>3.0754289414049856</v>
      </c>
    </row>
    <row r="71" spans="1:11" ht="14.1" customHeight="1" x14ac:dyDescent="0.2">
      <c r="A71" s="306"/>
      <c r="B71" s="307" t="s">
        <v>307</v>
      </c>
      <c r="C71" s="308"/>
      <c r="D71" s="113">
        <v>2.9227991114946388</v>
      </c>
      <c r="E71" s="115">
        <v>1829</v>
      </c>
      <c r="F71" s="114">
        <v>1831</v>
      </c>
      <c r="G71" s="114">
        <v>1810</v>
      </c>
      <c r="H71" s="114">
        <v>1734</v>
      </c>
      <c r="I71" s="140">
        <v>1740</v>
      </c>
      <c r="J71" s="115">
        <v>89</v>
      </c>
      <c r="K71" s="116">
        <v>5.1149425287356323</v>
      </c>
    </row>
    <row r="72" spans="1:11" ht="14.1" customHeight="1" x14ac:dyDescent="0.2">
      <c r="A72" s="306">
        <v>84</v>
      </c>
      <c r="B72" s="307" t="s">
        <v>308</v>
      </c>
      <c r="C72" s="308"/>
      <c r="D72" s="113">
        <v>0.92366204835642485</v>
      </c>
      <c r="E72" s="115">
        <v>578</v>
      </c>
      <c r="F72" s="114">
        <v>574</v>
      </c>
      <c r="G72" s="114">
        <v>569</v>
      </c>
      <c r="H72" s="114">
        <v>610</v>
      </c>
      <c r="I72" s="140">
        <v>610</v>
      </c>
      <c r="J72" s="115">
        <v>-32</v>
      </c>
      <c r="K72" s="116">
        <v>-5.2459016393442619</v>
      </c>
    </row>
    <row r="73" spans="1:11" ht="14.1" customHeight="1" x14ac:dyDescent="0.2">
      <c r="A73" s="306" t="s">
        <v>309</v>
      </c>
      <c r="B73" s="307" t="s">
        <v>310</v>
      </c>
      <c r="C73" s="308"/>
      <c r="D73" s="113">
        <v>0.35636096329322275</v>
      </c>
      <c r="E73" s="115">
        <v>223</v>
      </c>
      <c r="F73" s="114">
        <v>217</v>
      </c>
      <c r="G73" s="114">
        <v>217</v>
      </c>
      <c r="H73" s="114">
        <v>249</v>
      </c>
      <c r="I73" s="140">
        <v>247</v>
      </c>
      <c r="J73" s="115">
        <v>-24</v>
      </c>
      <c r="K73" s="116">
        <v>-9.7165991902834001</v>
      </c>
    </row>
    <row r="74" spans="1:11" ht="14.1" customHeight="1" x14ac:dyDescent="0.2">
      <c r="A74" s="306" t="s">
        <v>311</v>
      </c>
      <c r="B74" s="307" t="s">
        <v>312</v>
      </c>
      <c r="C74" s="308"/>
      <c r="D74" s="113">
        <v>0.20454799686785879</v>
      </c>
      <c r="E74" s="115">
        <v>128</v>
      </c>
      <c r="F74" s="114">
        <v>127</v>
      </c>
      <c r="G74" s="114">
        <v>129</v>
      </c>
      <c r="H74" s="114">
        <v>134</v>
      </c>
      <c r="I74" s="140">
        <v>133</v>
      </c>
      <c r="J74" s="115">
        <v>-5</v>
      </c>
      <c r="K74" s="116">
        <v>-3.7593984962406015</v>
      </c>
    </row>
    <row r="75" spans="1:11" ht="14.1" customHeight="1" x14ac:dyDescent="0.2">
      <c r="A75" s="306" t="s">
        <v>313</v>
      </c>
      <c r="B75" s="307" t="s">
        <v>314</v>
      </c>
      <c r="C75" s="308"/>
      <c r="D75" s="113">
        <v>7.8303530050977191E-2</v>
      </c>
      <c r="E75" s="115">
        <v>49</v>
      </c>
      <c r="F75" s="114">
        <v>50</v>
      </c>
      <c r="G75" s="114">
        <v>47</v>
      </c>
      <c r="H75" s="114">
        <v>49</v>
      </c>
      <c r="I75" s="140">
        <v>44</v>
      </c>
      <c r="J75" s="115">
        <v>5</v>
      </c>
      <c r="K75" s="116">
        <v>11.363636363636363</v>
      </c>
    </row>
    <row r="76" spans="1:11" ht="14.1" customHeight="1" x14ac:dyDescent="0.2">
      <c r="A76" s="306">
        <v>91</v>
      </c>
      <c r="B76" s="307" t="s">
        <v>315</v>
      </c>
      <c r="C76" s="308"/>
      <c r="D76" s="113">
        <v>2.3970468382952203E-2</v>
      </c>
      <c r="E76" s="115">
        <v>15</v>
      </c>
      <c r="F76" s="114">
        <v>14</v>
      </c>
      <c r="G76" s="114" t="s">
        <v>513</v>
      </c>
      <c r="H76" s="114">
        <v>16</v>
      </c>
      <c r="I76" s="140" t="s">
        <v>513</v>
      </c>
      <c r="J76" s="115" t="s">
        <v>513</v>
      </c>
      <c r="K76" s="116" t="s">
        <v>513</v>
      </c>
    </row>
    <row r="77" spans="1:11" ht="14.1" customHeight="1" x14ac:dyDescent="0.2">
      <c r="A77" s="306">
        <v>92</v>
      </c>
      <c r="B77" s="307" t="s">
        <v>316</v>
      </c>
      <c r="C77" s="308"/>
      <c r="D77" s="113">
        <v>0.52095817952282786</v>
      </c>
      <c r="E77" s="115">
        <v>326</v>
      </c>
      <c r="F77" s="114">
        <v>328</v>
      </c>
      <c r="G77" s="114">
        <v>330</v>
      </c>
      <c r="H77" s="114">
        <v>329</v>
      </c>
      <c r="I77" s="140">
        <v>319</v>
      </c>
      <c r="J77" s="115">
        <v>7</v>
      </c>
      <c r="K77" s="116">
        <v>2.1943573667711598</v>
      </c>
    </row>
    <row r="78" spans="1:11" ht="14.1" customHeight="1" x14ac:dyDescent="0.2">
      <c r="A78" s="306">
        <v>93</v>
      </c>
      <c r="B78" s="307" t="s">
        <v>317</v>
      </c>
      <c r="C78" s="308"/>
      <c r="D78" s="113">
        <v>0.15341099765089411</v>
      </c>
      <c r="E78" s="115">
        <v>96</v>
      </c>
      <c r="F78" s="114">
        <v>101</v>
      </c>
      <c r="G78" s="114">
        <v>96</v>
      </c>
      <c r="H78" s="114">
        <v>95</v>
      </c>
      <c r="I78" s="140">
        <v>96</v>
      </c>
      <c r="J78" s="115">
        <v>0</v>
      </c>
      <c r="K78" s="116">
        <v>0</v>
      </c>
    </row>
    <row r="79" spans="1:11" ht="14.1" customHeight="1" x14ac:dyDescent="0.2">
      <c r="A79" s="306">
        <v>94</v>
      </c>
      <c r="B79" s="307" t="s">
        <v>318</v>
      </c>
      <c r="C79" s="308"/>
      <c r="D79" s="113">
        <v>0.1773814660338463</v>
      </c>
      <c r="E79" s="115">
        <v>111</v>
      </c>
      <c r="F79" s="114">
        <v>112</v>
      </c>
      <c r="G79" s="114">
        <v>111</v>
      </c>
      <c r="H79" s="114">
        <v>139</v>
      </c>
      <c r="I79" s="140">
        <v>97</v>
      </c>
      <c r="J79" s="115">
        <v>14</v>
      </c>
      <c r="K79" s="116">
        <v>14.43298969072165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v>16</v>
      </c>
      <c r="H81" s="144" t="s">
        <v>513</v>
      </c>
      <c r="I81" s="145">
        <v>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15204</v>
      </c>
      <c r="E12" s="114">
        <v>15992</v>
      </c>
      <c r="F12" s="114">
        <v>15878</v>
      </c>
      <c r="G12" s="114">
        <v>15954</v>
      </c>
      <c r="H12" s="140">
        <v>15462</v>
      </c>
      <c r="I12" s="115">
        <v>-258</v>
      </c>
      <c r="J12" s="116">
        <v>-1.6686069072564997</v>
      </c>
      <c r="K12"/>
      <c r="L12"/>
      <c r="M12"/>
      <c r="N12"/>
      <c r="O12"/>
      <c r="P12"/>
    </row>
    <row r="13" spans="1:16" s="110" customFormat="1" ht="14.45" customHeight="1" x14ac:dyDescent="0.2">
      <c r="A13" s="120" t="s">
        <v>105</v>
      </c>
      <c r="B13" s="119" t="s">
        <v>106</v>
      </c>
      <c r="C13" s="113">
        <v>38.766114180478823</v>
      </c>
      <c r="D13" s="115">
        <v>5894</v>
      </c>
      <c r="E13" s="114">
        <v>6130</v>
      </c>
      <c r="F13" s="114">
        <v>6137</v>
      </c>
      <c r="G13" s="114">
        <v>6123</v>
      </c>
      <c r="H13" s="140">
        <v>5860</v>
      </c>
      <c r="I13" s="115">
        <v>34</v>
      </c>
      <c r="J13" s="116">
        <v>0.58020477815699656</v>
      </c>
      <c r="K13"/>
      <c r="L13"/>
      <c r="M13"/>
      <c r="N13"/>
      <c r="O13"/>
      <c r="P13"/>
    </row>
    <row r="14" spans="1:16" s="110" customFormat="1" ht="14.45" customHeight="1" x14ac:dyDescent="0.2">
      <c r="A14" s="120"/>
      <c r="B14" s="119" t="s">
        <v>107</v>
      </c>
      <c r="C14" s="113">
        <v>61.233885819521177</v>
      </c>
      <c r="D14" s="115">
        <v>9310</v>
      </c>
      <c r="E14" s="114">
        <v>9862</v>
      </c>
      <c r="F14" s="114">
        <v>9741</v>
      </c>
      <c r="G14" s="114">
        <v>9831</v>
      </c>
      <c r="H14" s="140">
        <v>9602</v>
      </c>
      <c r="I14" s="115">
        <v>-292</v>
      </c>
      <c r="J14" s="116">
        <v>-3.0410331181003958</v>
      </c>
      <c r="K14"/>
      <c r="L14"/>
      <c r="M14"/>
      <c r="N14"/>
      <c r="O14"/>
      <c r="P14"/>
    </row>
    <row r="15" spans="1:16" s="110" customFormat="1" ht="14.45" customHeight="1" x14ac:dyDescent="0.2">
      <c r="A15" s="118" t="s">
        <v>105</v>
      </c>
      <c r="B15" s="121" t="s">
        <v>108</v>
      </c>
      <c r="C15" s="113">
        <v>12.569060773480663</v>
      </c>
      <c r="D15" s="115">
        <v>1911</v>
      </c>
      <c r="E15" s="114">
        <v>2081</v>
      </c>
      <c r="F15" s="114">
        <v>2052</v>
      </c>
      <c r="G15" s="114">
        <v>2106</v>
      </c>
      <c r="H15" s="140">
        <v>1929</v>
      </c>
      <c r="I15" s="115">
        <v>-18</v>
      </c>
      <c r="J15" s="116">
        <v>-0.93312597200622083</v>
      </c>
      <c r="K15"/>
      <c r="L15"/>
      <c r="M15"/>
      <c r="N15"/>
      <c r="O15"/>
      <c r="P15"/>
    </row>
    <row r="16" spans="1:16" s="110" customFormat="1" ht="14.45" customHeight="1" x14ac:dyDescent="0.2">
      <c r="A16" s="118"/>
      <c r="B16" s="121" t="s">
        <v>109</v>
      </c>
      <c r="C16" s="113">
        <v>50.637990002630886</v>
      </c>
      <c r="D16" s="115">
        <v>7699</v>
      </c>
      <c r="E16" s="114">
        <v>8078</v>
      </c>
      <c r="F16" s="114">
        <v>8005</v>
      </c>
      <c r="G16" s="114">
        <v>8028</v>
      </c>
      <c r="H16" s="140">
        <v>7902</v>
      </c>
      <c r="I16" s="115">
        <v>-203</v>
      </c>
      <c r="J16" s="116">
        <v>-2.5689698810427739</v>
      </c>
      <c r="K16"/>
      <c r="L16"/>
      <c r="M16"/>
      <c r="N16"/>
      <c r="O16"/>
      <c r="P16"/>
    </row>
    <row r="17" spans="1:16" s="110" customFormat="1" ht="14.45" customHeight="1" x14ac:dyDescent="0.2">
      <c r="A17" s="118"/>
      <c r="B17" s="121" t="s">
        <v>110</v>
      </c>
      <c r="C17" s="113">
        <v>19.179163378058405</v>
      </c>
      <c r="D17" s="115">
        <v>2916</v>
      </c>
      <c r="E17" s="114">
        <v>3031</v>
      </c>
      <c r="F17" s="114">
        <v>3062</v>
      </c>
      <c r="G17" s="114">
        <v>3069</v>
      </c>
      <c r="H17" s="140">
        <v>2998</v>
      </c>
      <c r="I17" s="115">
        <v>-82</v>
      </c>
      <c r="J17" s="116">
        <v>-2.7351567711807871</v>
      </c>
      <c r="K17"/>
      <c r="L17"/>
      <c r="M17"/>
      <c r="N17"/>
      <c r="O17"/>
      <c r="P17"/>
    </row>
    <row r="18" spans="1:16" s="110" customFormat="1" ht="14.45" customHeight="1" x14ac:dyDescent="0.2">
      <c r="A18" s="120"/>
      <c r="B18" s="121" t="s">
        <v>111</v>
      </c>
      <c r="C18" s="113">
        <v>17.613785845830044</v>
      </c>
      <c r="D18" s="115">
        <v>2678</v>
      </c>
      <c r="E18" s="114">
        <v>2802</v>
      </c>
      <c r="F18" s="114">
        <v>2759</v>
      </c>
      <c r="G18" s="114">
        <v>2751</v>
      </c>
      <c r="H18" s="140">
        <v>2633</v>
      </c>
      <c r="I18" s="115">
        <v>45</v>
      </c>
      <c r="J18" s="116">
        <v>1.7090770983668819</v>
      </c>
      <c r="K18"/>
      <c r="L18"/>
      <c r="M18"/>
      <c r="N18"/>
      <c r="O18"/>
      <c r="P18"/>
    </row>
    <row r="19" spans="1:16" s="110" customFormat="1" ht="14.45" customHeight="1" x14ac:dyDescent="0.2">
      <c r="A19" s="120"/>
      <c r="B19" s="121" t="s">
        <v>112</v>
      </c>
      <c r="C19" s="113">
        <v>1.6114180478821363</v>
      </c>
      <c r="D19" s="115">
        <v>245</v>
      </c>
      <c r="E19" s="114">
        <v>262</v>
      </c>
      <c r="F19" s="114">
        <v>271</v>
      </c>
      <c r="G19" s="114">
        <v>247</v>
      </c>
      <c r="H19" s="140">
        <v>228</v>
      </c>
      <c r="I19" s="115">
        <v>17</v>
      </c>
      <c r="J19" s="116">
        <v>7.4561403508771926</v>
      </c>
      <c r="K19"/>
      <c r="L19"/>
      <c r="M19"/>
      <c r="N19"/>
      <c r="O19"/>
      <c r="P19"/>
    </row>
    <row r="20" spans="1:16" s="110" customFormat="1" ht="14.45" customHeight="1" x14ac:dyDescent="0.2">
      <c r="A20" s="120" t="s">
        <v>113</v>
      </c>
      <c r="B20" s="119" t="s">
        <v>116</v>
      </c>
      <c r="C20" s="113">
        <v>91.824519863193899</v>
      </c>
      <c r="D20" s="115">
        <v>13961</v>
      </c>
      <c r="E20" s="114">
        <v>14697</v>
      </c>
      <c r="F20" s="114">
        <v>14620</v>
      </c>
      <c r="G20" s="114">
        <v>14707</v>
      </c>
      <c r="H20" s="140">
        <v>14279</v>
      </c>
      <c r="I20" s="115">
        <v>-318</v>
      </c>
      <c r="J20" s="116">
        <v>-2.2270467119546185</v>
      </c>
      <c r="K20"/>
      <c r="L20"/>
      <c r="M20"/>
      <c r="N20"/>
      <c r="O20"/>
      <c r="P20"/>
    </row>
    <row r="21" spans="1:16" s="110" customFormat="1" ht="14.45" customHeight="1" x14ac:dyDescent="0.2">
      <c r="A21" s="123"/>
      <c r="B21" s="124" t="s">
        <v>117</v>
      </c>
      <c r="C21" s="125">
        <v>8.0702446724546171</v>
      </c>
      <c r="D21" s="143">
        <v>1227</v>
      </c>
      <c r="E21" s="144">
        <v>1275</v>
      </c>
      <c r="F21" s="144">
        <v>1236</v>
      </c>
      <c r="G21" s="144">
        <v>1224</v>
      </c>
      <c r="H21" s="145">
        <v>1162</v>
      </c>
      <c r="I21" s="143">
        <v>65</v>
      </c>
      <c r="J21" s="146">
        <v>5.5938037865748713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18041</v>
      </c>
      <c r="E56" s="114">
        <v>18825</v>
      </c>
      <c r="F56" s="114">
        <v>18913</v>
      </c>
      <c r="G56" s="114">
        <v>18970</v>
      </c>
      <c r="H56" s="140">
        <v>18477</v>
      </c>
      <c r="I56" s="115">
        <v>-436</v>
      </c>
      <c r="J56" s="116">
        <v>-2.359690425934946</v>
      </c>
      <c r="K56"/>
      <c r="L56"/>
      <c r="M56"/>
      <c r="N56"/>
      <c r="O56"/>
      <c r="P56"/>
    </row>
    <row r="57" spans="1:16" s="110" customFormat="1" ht="14.45" customHeight="1" x14ac:dyDescent="0.2">
      <c r="A57" s="120" t="s">
        <v>105</v>
      </c>
      <c r="B57" s="119" t="s">
        <v>106</v>
      </c>
      <c r="C57" s="113">
        <v>38.717365999667422</v>
      </c>
      <c r="D57" s="115">
        <v>6985</v>
      </c>
      <c r="E57" s="114">
        <v>7199</v>
      </c>
      <c r="F57" s="114">
        <v>7244</v>
      </c>
      <c r="G57" s="114">
        <v>7220</v>
      </c>
      <c r="H57" s="140">
        <v>6980</v>
      </c>
      <c r="I57" s="115">
        <v>5</v>
      </c>
      <c r="J57" s="116">
        <v>7.1633237822349566E-2</v>
      </c>
    </row>
    <row r="58" spans="1:16" s="110" customFormat="1" ht="14.45" customHeight="1" x14ac:dyDescent="0.2">
      <c r="A58" s="120"/>
      <c r="B58" s="119" t="s">
        <v>107</v>
      </c>
      <c r="C58" s="113">
        <v>61.282634000332578</v>
      </c>
      <c r="D58" s="115">
        <v>11056</v>
      </c>
      <c r="E58" s="114">
        <v>11626</v>
      </c>
      <c r="F58" s="114">
        <v>11669</v>
      </c>
      <c r="G58" s="114">
        <v>11750</v>
      </c>
      <c r="H58" s="140">
        <v>11497</v>
      </c>
      <c r="I58" s="115">
        <v>-441</v>
      </c>
      <c r="J58" s="116">
        <v>-3.835783247803775</v>
      </c>
    </row>
    <row r="59" spans="1:16" s="110" customFormat="1" ht="14.45" customHeight="1" x14ac:dyDescent="0.2">
      <c r="A59" s="118" t="s">
        <v>105</v>
      </c>
      <c r="B59" s="121" t="s">
        <v>108</v>
      </c>
      <c r="C59" s="113">
        <v>12.482678343772518</v>
      </c>
      <c r="D59" s="115">
        <v>2252</v>
      </c>
      <c r="E59" s="114">
        <v>2441</v>
      </c>
      <c r="F59" s="114">
        <v>2440</v>
      </c>
      <c r="G59" s="114">
        <v>2548</v>
      </c>
      <c r="H59" s="140">
        <v>2363</v>
      </c>
      <c r="I59" s="115">
        <v>-111</v>
      </c>
      <c r="J59" s="116">
        <v>-4.6974185357596276</v>
      </c>
    </row>
    <row r="60" spans="1:16" s="110" customFormat="1" ht="14.45" customHeight="1" x14ac:dyDescent="0.2">
      <c r="A60" s="118"/>
      <c r="B60" s="121" t="s">
        <v>109</v>
      </c>
      <c r="C60" s="113">
        <v>50.435120004434346</v>
      </c>
      <c r="D60" s="115">
        <v>9099</v>
      </c>
      <c r="E60" s="114">
        <v>9443</v>
      </c>
      <c r="F60" s="114">
        <v>9485</v>
      </c>
      <c r="G60" s="114">
        <v>9471</v>
      </c>
      <c r="H60" s="140">
        <v>9351</v>
      </c>
      <c r="I60" s="115">
        <v>-252</v>
      </c>
      <c r="J60" s="116">
        <v>-2.6948989412897015</v>
      </c>
    </row>
    <row r="61" spans="1:16" s="110" customFormat="1" ht="14.45" customHeight="1" x14ac:dyDescent="0.2">
      <c r="A61" s="118"/>
      <c r="B61" s="121" t="s">
        <v>110</v>
      </c>
      <c r="C61" s="113">
        <v>19.588714594534672</v>
      </c>
      <c r="D61" s="115">
        <v>3534</v>
      </c>
      <c r="E61" s="114">
        <v>3661</v>
      </c>
      <c r="F61" s="114">
        <v>3722</v>
      </c>
      <c r="G61" s="114">
        <v>3704</v>
      </c>
      <c r="H61" s="140">
        <v>3623</v>
      </c>
      <c r="I61" s="115">
        <v>-89</v>
      </c>
      <c r="J61" s="116">
        <v>-2.4565277394424512</v>
      </c>
    </row>
    <row r="62" spans="1:16" s="110" customFormat="1" ht="14.45" customHeight="1" x14ac:dyDescent="0.2">
      <c r="A62" s="120"/>
      <c r="B62" s="121" t="s">
        <v>111</v>
      </c>
      <c r="C62" s="113">
        <v>17.493487057258466</v>
      </c>
      <c r="D62" s="115">
        <v>3156</v>
      </c>
      <c r="E62" s="114">
        <v>3280</v>
      </c>
      <c r="F62" s="114">
        <v>3266</v>
      </c>
      <c r="G62" s="114">
        <v>3247</v>
      </c>
      <c r="H62" s="140">
        <v>3140</v>
      </c>
      <c r="I62" s="115">
        <v>16</v>
      </c>
      <c r="J62" s="116">
        <v>0.50955414012738853</v>
      </c>
    </row>
    <row r="63" spans="1:16" s="110" customFormat="1" ht="14.45" customHeight="1" x14ac:dyDescent="0.2">
      <c r="A63" s="120"/>
      <c r="B63" s="121" t="s">
        <v>112</v>
      </c>
      <c r="C63" s="113">
        <v>1.7127653677734049</v>
      </c>
      <c r="D63" s="115">
        <v>309</v>
      </c>
      <c r="E63" s="114">
        <v>304</v>
      </c>
      <c r="F63" s="114">
        <v>327</v>
      </c>
      <c r="G63" s="114">
        <v>301</v>
      </c>
      <c r="H63" s="140">
        <v>290</v>
      </c>
      <c r="I63" s="115">
        <v>19</v>
      </c>
      <c r="J63" s="116">
        <v>6.5517241379310347</v>
      </c>
    </row>
    <row r="64" spans="1:16" s="110" customFormat="1" ht="14.45" customHeight="1" x14ac:dyDescent="0.2">
      <c r="A64" s="120" t="s">
        <v>113</v>
      </c>
      <c r="B64" s="119" t="s">
        <v>116</v>
      </c>
      <c r="C64" s="113">
        <v>91.541488830996059</v>
      </c>
      <c r="D64" s="115">
        <v>16515</v>
      </c>
      <c r="E64" s="114">
        <v>17280</v>
      </c>
      <c r="F64" s="114">
        <v>17388</v>
      </c>
      <c r="G64" s="114">
        <v>17485</v>
      </c>
      <c r="H64" s="140">
        <v>17064</v>
      </c>
      <c r="I64" s="115">
        <v>-549</v>
      </c>
      <c r="J64" s="116">
        <v>-3.2172995780590719</v>
      </c>
    </row>
    <row r="65" spans="1:10" s="110" customFormat="1" ht="14.45" customHeight="1" x14ac:dyDescent="0.2">
      <c r="A65" s="123"/>
      <c r="B65" s="124" t="s">
        <v>117</v>
      </c>
      <c r="C65" s="125">
        <v>8.3587384291336395</v>
      </c>
      <c r="D65" s="143">
        <v>1508</v>
      </c>
      <c r="E65" s="144">
        <v>1520</v>
      </c>
      <c r="F65" s="144">
        <v>1499</v>
      </c>
      <c r="G65" s="144">
        <v>1459</v>
      </c>
      <c r="H65" s="145">
        <v>1387</v>
      </c>
      <c r="I65" s="143">
        <v>121</v>
      </c>
      <c r="J65" s="146">
        <v>8.7238644556596974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15204</v>
      </c>
      <c r="G11" s="114">
        <v>15992</v>
      </c>
      <c r="H11" s="114">
        <v>15878</v>
      </c>
      <c r="I11" s="114">
        <v>15954</v>
      </c>
      <c r="J11" s="140">
        <v>15462</v>
      </c>
      <c r="K11" s="114">
        <v>-258</v>
      </c>
      <c r="L11" s="116">
        <v>-1.6686069072564997</v>
      </c>
    </row>
    <row r="12" spans="1:17" s="110" customFormat="1" ht="24" customHeight="1" x14ac:dyDescent="0.2">
      <c r="A12" s="604" t="s">
        <v>185</v>
      </c>
      <c r="B12" s="605"/>
      <c r="C12" s="605"/>
      <c r="D12" s="606"/>
      <c r="E12" s="113">
        <v>38.766114180478823</v>
      </c>
      <c r="F12" s="115">
        <v>5894</v>
      </c>
      <c r="G12" s="114">
        <v>6130</v>
      </c>
      <c r="H12" s="114">
        <v>6137</v>
      </c>
      <c r="I12" s="114">
        <v>6123</v>
      </c>
      <c r="J12" s="140">
        <v>5860</v>
      </c>
      <c r="K12" s="114">
        <v>34</v>
      </c>
      <c r="L12" s="116">
        <v>0.58020477815699656</v>
      </c>
    </row>
    <row r="13" spans="1:17" s="110" customFormat="1" ht="15" customHeight="1" x14ac:dyDescent="0.2">
      <c r="A13" s="120"/>
      <c r="B13" s="612" t="s">
        <v>107</v>
      </c>
      <c r="C13" s="612"/>
      <c r="E13" s="113">
        <v>61.233885819521177</v>
      </c>
      <c r="F13" s="115">
        <v>9310</v>
      </c>
      <c r="G13" s="114">
        <v>9862</v>
      </c>
      <c r="H13" s="114">
        <v>9741</v>
      </c>
      <c r="I13" s="114">
        <v>9831</v>
      </c>
      <c r="J13" s="140">
        <v>9602</v>
      </c>
      <c r="K13" s="114">
        <v>-292</v>
      </c>
      <c r="L13" s="116">
        <v>-3.0410331181003958</v>
      </c>
    </row>
    <row r="14" spans="1:17" s="110" customFormat="1" ht="22.5" customHeight="1" x14ac:dyDescent="0.2">
      <c r="A14" s="604" t="s">
        <v>186</v>
      </c>
      <c r="B14" s="605"/>
      <c r="C14" s="605"/>
      <c r="D14" s="606"/>
      <c r="E14" s="113">
        <v>12.569060773480663</v>
      </c>
      <c r="F14" s="115">
        <v>1911</v>
      </c>
      <c r="G14" s="114">
        <v>2081</v>
      </c>
      <c r="H14" s="114">
        <v>2052</v>
      </c>
      <c r="I14" s="114">
        <v>2106</v>
      </c>
      <c r="J14" s="140">
        <v>1929</v>
      </c>
      <c r="K14" s="114">
        <v>-18</v>
      </c>
      <c r="L14" s="116">
        <v>-0.93312597200622083</v>
      </c>
    </row>
    <row r="15" spans="1:17" s="110" customFormat="1" ht="15" customHeight="1" x14ac:dyDescent="0.2">
      <c r="A15" s="120"/>
      <c r="B15" s="119"/>
      <c r="C15" s="258" t="s">
        <v>106</v>
      </c>
      <c r="E15" s="113">
        <v>45.264259549973836</v>
      </c>
      <c r="F15" s="115">
        <v>865</v>
      </c>
      <c r="G15" s="114">
        <v>908</v>
      </c>
      <c r="H15" s="114">
        <v>907</v>
      </c>
      <c r="I15" s="114">
        <v>902</v>
      </c>
      <c r="J15" s="140">
        <v>811</v>
      </c>
      <c r="K15" s="114">
        <v>54</v>
      </c>
      <c r="L15" s="116">
        <v>6.6584463625154129</v>
      </c>
    </row>
    <row r="16" spans="1:17" s="110" customFormat="1" ht="15" customHeight="1" x14ac:dyDescent="0.2">
      <c r="A16" s="120"/>
      <c r="B16" s="119"/>
      <c r="C16" s="258" t="s">
        <v>107</v>
      </c>
      <c r="E16" s="113">
        <v>54.735740450026164</v>
      </c>
      <c r="F16" s="115">
        <v>1046</v>
      </c>
      <c r="G16" s="114">
        <v>1173</v>
      </c>
      <c r="H16" s="114">
        <v>1145</v>
      </c>
      <c r="I16" s="114">
        <v>1204</v>
      </c>
      <c r="J16" s="140">
        <v>1118</v>
      </c>
      <c r="K16" s="114">
        <v>-72</v>
      </c>
      <c r="L16" s="116">
        <v>-6.4400715563506266</v>
      </c>
    </row>
    <row r="17" spans="1:12" s="110" customFormat="1" ht="15" customHeight="1" x14ac:dyDescent="0.2">
      <c r="A17" s="120"/>
      <c r="B17" s="121" t="s">
        <v>109</v>
      </c>
      <c r="C17" s="258"/>
      <c r="E17" s="113">
        <v>50.637990002630886</v>
      </c>
      <c r="F17" s="115">
        <v>7699</v>
      </c>
      <c r="G17" s="114">
        <v>8078</v>
      </c>
      <c r="H17" s="114">
        <v>8005</v>
      </c>
      <c r="I17" s="114">
        <v>8028</v>
      </c>
      <c r="J17" s="140">
        <v>7902</v>
      </c>
      <c r="K17" s="114">
        <v>-203</v>
      </c>
      <c r="L17" s="116">
        <v>-2.5689698810427739</v>
      </c>
    </row>
    <row r="18" spans="1:12" s="110" customFormat="1" ht="15" customHeight="1" x14ac:dyDescent="0.2">
      <c r="A18" s="120"/>
      <c r="B18" s="119"/>
      <c r="C18" s="258" t="s">
        <v>106</v>
      </c>
      <c r="E18" s="113">
        <v>33.744642161319653</v>
      </c>
      <c r="F18" s="115">
        <v>2598</v>
      </c>
      <c r="G18" s="114">
        <v>2701</v>
      </c>
      <c r="H18" s="114">
        <v>2684</v>
      </c>
      <c r="I18" s="114">
        <v>2687</v>
      </c>
      <c r="J18" s="140">
        <v>2606</v>
      </c>
      <c r="K18" s="114">
        <v>-8</v>
      </c>
      <c r="L18" s="116">
        <v>-0.30698388334612431</v>
      </c>
    </row>
    <row r="19" spans="1:12" s="110" customFormat="1" ht="15" customHeight="1" x14ac:dyDescent="0.2">
      <c r="A19" s="120"/>
      <c r="B19" s="119"/>
      <c r="C19" s="258" t="s">
        <v>107</v>
      </c>
      <c r="E19" s="113">
        <v>66.255357838680354</v>
      </c>
      <c r="F19" s="115">
        <v>5101</v>
      </c>
      <c r="G19" s="114">
        <v>5377</v>
      </c>
      <c r="H19" s="114">
        <v>5321</v>
      </c>
      <c r="I19" s="114">
        <v>5341</v>
      </c>
      <c r="J19" s="140">
        <v>5296</v>
      </c>
      <c r="K19" s="114">
        <v>-195</v>
      </c>
      <c r="L19" s="116">
        <v>-3.6820241691842899</v>
      </c>
    </row>
    <row r="20" spans="1:12" s="110" customFormat="1" ht="15" customHeight="1" x14ac:dyDescent="0.2">
      <c r="A20" s="120"/>
      <c r="B20" s="121" t="s">
        <v>110</v>
      </c>
      <c r="C20" s="258"/>
      <c r="E20" s="113">
        <v>19.179163378058405</v>
      </c>
      <c r="F20" s="115">
        <v>2916</v>
      </c>
      <c r="G20" s="114">
        <v>3031</v>
      </c>
      <c r="H20" s="114">
        <v>3062</v>
      </c>
      <c r="I20" s="114">
        <v>3069</v>
      </c>
      <c r="J20" s="140">
        <v>2998</v>
      </c>
      <c r="K20" s="114">
        <v>-82</v>
      </c>
      <c r="L20" s="116">
        <v>-2.7351567711807871</v>
      </c>
    </row>
    <row r="21" spans="1:12" s="110" customFormat="1" ht="15" customHeight="1" x14ac:dyDescent="0.2">
      <c r="A21" s="120"/>
      <c r="B21" s="119"/>
      <c r="C21" s="258" t="s">
        <v>106</v>
      </c>
      <c r="E21" s="113">
        <v>32.373113854595339</v>
      </c>
      <c r="F21" s="115">
        <v>944</v>
      </c>
      <c r="G21" s="114">
        <v>983</v>
      </c>
      <c r="H21" s="114">
        <v>1019</v>
      </c>
      <c r="I21" s="114">
        <v>1003</v>
      </c>
      <c r="J21" s="140">
        <v>979</v>
      </c>
      <c r="K21" s="114">
        <v>-35</v>
      </c>
      <c r="L21" s="116">
        <v>-3.5750766087844741</v>
      </c>
    </row>
    <row r="22" spans="1:12" s="110" customFormat="1" ht="15" customHeight="1" x14ac:dyDescent="0.2">
      <c r="A22" s="120"/>
      <c r="B22" s="119"/>
      <c r="C22" s="258" t="s">
        <v>107</v>
      </c>
      <c r="E22" s="113">
        <v>67.626886145404669</v>
      </c>
      <c r="F22" s="115">
        <v>1972</v>
      </c>
      <c r="G22" s="114">
        <v>2048</v>
      </c>
      <c r="H22" s="114">
        <v>2043</v>
      </c>
      <c r="I22" s="114">
        <v>2066</v>
      </c>
      <c r="J22" s="140">
        <v>2019</v>
      </c>
      <c r="K22" s="114">
        <v>-47</v>
      </c>
      <c r="L22" s="116">
        <v>-2.3278850916295197</v>
      </c>
    </row>
    <row r="23" spans="1:12" s="110" customFormat="1" ht="15" customHeight="1" x14ac:dyDescent="0.2">
      <c r="A23" s="120"/>
      <c r="B23" s="121" t="s">
        <v>111</v>
      </c>
      <c r="C23" s="258"/>
      <c r="E23" s="113">
        <v>17.613785845830044</v>
      </c>
      <c r="F23" s="115">
        <v>2678</v>
      </c>
      <c r="G23" s="114">
        <v>2802</v>
      </c>
      <c r="H23" s="114">
        <v>2759</v>
      </c>
      <c r="I23" s="114">
        <v>2751</v>
      </c>
      <c r="J23" s="140">
        <v>2633</v>
      </c>
      <c r="K23" s="114">
        <v>45</v>
      </c>
      <c r="L23" s="116">
        <v>1.7090770983668819</v>
      </c>
    </row>
    <row r="24" spans="1:12" s="110" customFormat="1" ht="15" customHeight="1" x14ac:dyDescent="0.2">
      <c r="A24" s="120"/>
      <c r="B24" s="119"/>
      <c r="C24" s="258" t="s">
        <v>106</v>
      </c>
      <c r="E24" s="113">
        <v>55.526512322628825</v>
      </c>
      <c r="F24" s="115">
        <v>1487</v>
      </c>
      <c r="G24" s="114">
        <v>1538</v>
      </c>
      <c r="H24" s="114">
        <v>1527</v>
      </c>
      <c r="I24" s="114">
        <v>1531</v>
      </c>
      <c r="J24" s="140">
        <v>1464</v>
      </c>
      <c r="K24" s="114">
        <v>23</v>
      </c>
      <c r="L24" s="116">
        <v>1.5710382513661203</v>
      </c>
    </row>
    <row r="25" spans="1:12" s="110" customFormat="1" ht="15" customHeight="1" x14ac:dyDescent="0.2">
      <c r="A25" s="120"/>
      <c r="B25" s="119"/>
      <c r="C25" s="258" t="s">
        <v>107</v>
      </c>
      <c r="E25" s="113">
        <v>44.473487677371175</v>
      </c>
      <c r="F25" s="115">
        <v>1191</v>
      </c>
      <c r="G25" s="114">
        <v>1264</v>
      </c>
      <c r="H25" s="114">
        <v>1232</v>
      </c>
      <c r="I25" s="114">
        <v>1220</v>
      </c>
      <c r="J25" s="140">
        <v>1169</v>
      </c>
      <c r="K25" s="114">
        <v>22</v>
      </c>
      <c r="L25" s="116">
        <v>1.8819503849443968</v>
      </c>
    </row>
    <row r="26" spans="1:12" s="110" customFormat="1" ht="15" customHeight="1" x14ac:dyDescent="0.2">
      <c r="A26" s="120"/>
      <c r="C26" s="121" t="s">
        <v>187</v>
      </c>
      <c r="D26" s="110" t="s">
        <v>188</v>
      </c>
      <c r="E26" s="113">
        <v>1.6114180478821363</v>
      </c>
      <c r="F26" s="115">
        <v>245</v>
      </c>
      <c r="G26" s="114">
        <v>262</v>
      </c>
      <c r="H26" s="114">
        <v>271</v>
      </c>
      <c r="I26" s="114">
        <v>247</v>
      </c>
      <c r="J26" s="140">
        <v>228</v>
      </c>
      <c r="K26" s="114">
        <v>17</v>
      </c>
      <c r="L26" s="116">
        <v>7.4561403508771926</v>
      </c>
    </row>
    <row r="27" spans="1:12" s="110" customFormat="1" ht="15" customHeight="1" x14ac:dyDescent="0.2">
      <c r="A27" s="120"/>
      <c r="B27" s="119"/>
      <c r="D27" s="259" t="s">
        <v>106</v>
      </c>
      <c r="E27" s="113">
        <v>49.795918367346935</v>
      </c>
      <c r="F27" s="115">
        <v>122</v>
      </c>
      <c r="G27" s="114">
        <v>121</v>
      </c>
      <c r="H27" s="114">
        <v>116</v>
      </c>
      <c r="I27" s="114">
        <v>118</v>
      </c>
      <c r="J27" s="140">
        <v>113</v>
      </c>
      <c r="K27" s="114">
        <v>9</v>
      </c>
      <c r="L27" s="116">
        <v>7.9646017699115044</v>
      </c>
    </row>
    <row r="28" spans="1:12" s="110" customFormat="1" ht="15" customHeight="1" x14ac:dyDescent="0.2">
      <c r="A28" s="120"/>
      <c r="B28" s="119"/>
      <c r="D28" s="259" t="s">
        <v>107</v>
      </c>
      <c r="E28" s="113">
        <v>50.204081632653065</v>
      </c>
      <c r="F28" s="115">
        <v>123</v>
      </c>
      <c r="G28" s="114">
        <v>141</v>
      </c>
      <c r="H28" s="114">
        <v>155</v>
      </c>
      <c r="I28" s="114">
        <v>129</v>
      </c>
      <c r="J28" s="140">
        <v>115</v>
      </c>
      <c r="K28" s="114">
        <v>8</v>
      </c>
      <c r="L28" s="116">
        <v>6.9565217391304346</v>
      </c>
    </row>
    <row r="29" spans="1:12" s="110" customFormat="1" ht="24" customHeight="1" x14ac:dyDescent="0.2">
      <c r="A29" s="604" t="s">
        <v>189</v>
      </c>
      <c r="B29" s="605"/>
      <c r="C29" s="605"/>
      <c r="D29" s="606"/>
      <c r="E29" s="113">
        <v>91.824519863193899</v>
      </c>
      <c r="F29" s="115">
        <v>13961</v>
      </c>
      <c r="G29" s="114">
        <v>14697</v>
      </c>
      <c r="H29" s="114">
        <v>14620</v>
      </c>
      <c r="I29" s="114">
        <v>14707</v>
      </c>
      <c r="J29" s="140">
        <v>14279</v>
      </c>
      <c r="K29" s="114">
        <v>-318</v>
      </c>
      <c r="L29" s="116">
        <v>-2.2270467119546185</v>
      </c>
    </row>
    <row r="30" spans="1:12" s="110" customFormat="1" ht="15" customHeight="1" x14ac:dyDescent="0.2">
      <c r="A30" s="120"/>
      <c r="B30" s="119"/>
      <c r="C30" s="258" t="s">
        <v>106</v>
      </c>
      <c r="E30" s="113">
        <v>39.030155432991904</v>
      </c>
      <c r="F30" s="115">
        <v>5449</v>
      </c>
      <c r="G30" s="114">
        <v>5658</v>
      </c>
      <c r="H30" s="114">
        <v>5670</v>
      </c>
      <c r="I30" s="114">
        <v>5676</v>
      </c>
      <c r="J30" s="140">
        <v>5421</v>
      </c>
      <c r="K30" s="114">
        <v>28</v>
      </c>
      <c r="L30" s="116">
        <v>0.51650986902785467</v>
      </c>
    </row>
    <row r="31" spans="1:12" s="110" customFormat="1" ht="15" customHeight="1" x14ac:dyDescent="0.2">
      <c r="A31" s="120"/>
      <c r="B31" s="119"/>
      <c r="C31" s="258" t="s">
        <v>107</v>
      </c>
      <c r="E31" s="113">
        <v>60.969844567008096</v>
      </c>
      <c r="F31" s="115">
        <v>8512</v>
      </c>
      <c r="G31" s="114">
        <v>9039</v>
      </c>
      <c r="H31" s="114">
        <v>8950</v>
      </c>
      <c r="I31" s="114">
        <v>9031</v>
      </c>
      <c r="J31" s="140">
        <v>8858</v>
      </c>
      <c r="K31" s="114">
        <v>-346</v>
      </c>
      <c r="L31" s="116">
        <v>-3.9060736057800858</v>
      </c>
    </row>
    <row r="32" spans="1:12" s="110" customFormat="1" ht="15" customHeight="1" x14ac:dyDescent="0.2">
      <c r="A32" s="120"/>
      <c r="B32" s="119" t="s">
        <v>117</v>
      </c>
      <c r="C32" s="258"/>
      <c r="E32" s="113">
        <v>8.0702446724546171</v>
      </c>
      <c r="F32" s="114">
        <v>1227</v>
      </c>
      <c r="G32" s="114">
        <v>1275</v>
      </c>
      <c r="H32" s="114">
        <v>1236</v>
      </c>
      <c r="I32" s="114">
        <v>1224</v>
      </c>
      <c r="J32" s="140">
        <v>1162</v>
      </c>
      <c r="K32" s="114">
        <v>65</v>
      </c>
      <c r="L32" s="116">
        <v>5.5938037865748713</v>
      </c>
    </row>
    <row r="33" spans="1:12" s="110" customFormat="1" ht="15" customHeight="1" x14ac:dyDescent="0.2">
      <c r="A33" s="120"/>
      <c r="B33" s="119"/>
      <c r="C33" s="258" t="s">
        <v>106</v>
      </c>
      <c r="E33" s="113">
        <v>36.022819885900567</v>
      </c>
      <c r="F33" s="114">
        <v>442</v>
      </c>
      <c r="G33" s="114">
        <v>467</v>
      </c>
      <c r="H33" s="114">
        <v>461</v>
      </c>
      <c r="I33" s="114">
        <v>442</v>
      </c>
      <c r="J33" s="140">
        <v>436</v>
      </c>
      <c r="K33" s="114">
        <v>6</v>
      </c>
      <c r="L33" s="116">
        <v>1.3761467889908257</v>
      </c>
    </row>
    <row r="34" spans="1:12" s="110" customFormat="1" ht="15" customHeight="1" x14ac:dyDescent="0.2">
      <c r="A34" s="120"/>
      <c r="B34" s="119"/>
      <c r="C34" s="258" t="s">
        <v>107</v>
      </c>
      <c r="E34" s="113">
        <v>63.977180114099433</v>
      </c>
      <c r="F34" s="114">
        <v>785</v>
      </c>
      <c r="G34" s="114">
        <v>808</v>
      </c>
      <c r="H34" s="114">
        <v>775</v>
      </c>
      <c r="I34" s="114">
        <v>782</v>
      </c>
      <c r="J34" s="140">
        <v>726</v>
      </c>
      <c r="K34" s="114">
        <v>59</v>
      </c>
      <c r="L34" s="116">
        <v>8.1267217630853992</v>
      </c>
    </row>
    <row r="35" spans="1:12" s="110" customFormat="1" ht="24" customHeight="1" x14ac:dyDescent="0.2">
      <c r="A35" s="604" t="s">
        <v>192</v>
      </c>
      <c r="B35" s="605"/>
      <c r="C35" s="605"/>
      <c r="D35" s="606"/>
      <c r="E35" s="113">
        <v>14.719810576164168</v>
      </c>
      <c r="F35" s="114">
        <v>2238</v>
      </c>
      <c r="G35" s="114">
        <v>2428</v>
      </c>
      <c r="H35" s="114">
        <v>2413</v>
      </c>
      <c r="I35" s="114">
        <v>2487</v>
      </c>
      <c r="J35" s="114">
        <v>2287</v>
      </c>
      <c r="K35" s="318">
        <v>-49</v>
      </c>
      <c r="L35" s="319">
        <v>-2.1425448185395717</v>
      </c>
    </row>
    <row r="36" spans="1:12" s="110" customFormat="1" ht="15" customHeight="1" x14ac:dyDescent="0.2">
      <c r="A36" s="120"/>
      <c r="B36" s="119"/>
      <c r="C36" s="258" t="s">
        <v>106</v>
      </c>
      <c r="E36" s="113">
        <v>33.601429848078645</v>
      </c>
      <c r="F36" s="114">
        <v>752</v>
      </c>
      <c r="G36" s="114">
        <v>800</v>
      </c>
      <c r="H36" s="114">
        <v>833</v>
      </c>
      <c r="I36" s="114">
        <v>856</v>
      </c>
      <c r="J36" s="114">
        <v>739</v>
      </c>
      <c r="K36" s="318">
        <v>13</v>
      </c>
      <c r="L36" s="116">
        <v>1.7591339648173208</v>
      </c>
    </row>
    <row r="37" spans="1:12" s="110" customFormat="1" ht="15" customHeight="1" x14ac:dyDescent="0.2">
      <c r="A37" s="120"/>
      <c r="B37" s="119"/>
      <c r="C37" s="258" t="s">
        <v>107</v>
      </c>
      <c r="E37" s="113">
        <v>66.398570151921362</v>
      </c>
      <c r="F37" s="114">
        <v>1486</v>
      </c>
      <c r="G37" s="114">
        <v>1628</v>
      </c>
      <c r="H37" s="114">
        <v>1580</v>
      </c>
      <c r="I37" s="114">
        <v>1631</v>
      </c>
      <c r="J37" s="140">
        <v>1548</v>
      </c>
      <c r="K37" s="114">
        <v>-62</v>
      </c>
      <c r="L37" s="116">
        <v>-4.0051679586563305</v>
      </c>
    </row>
    <row r="38" spans="1:12" s="110" customFormat="1" ht="15" customHeight="1" x14ac:dyDescent="0.2">
      <c r="A38" s="120"/>
      <c r="B38" s="119" t="s">
        <v>328</v>
      </c>
      <c r="C38" s="258"/>
      <c r="E38" s="113">
        <v>67.475664298868722</v>
      </c>
      <c r="F38" s="114">
        <v>10259</v>
      </c>
      <c r="G38" s="114">
        <v>10716</v>
      </c>
      <c r="H38" s="114">
        <v>10610</v>
      </c>
      <c r="I38" s="114">
        <v>10616</v>
      </c>
      <c r="J38" s="140">
        <v>10375</v>
      </c>
      <c r="K38" s="114">
        <v>-116</v>
      </c>
      <c r="L38" s="116">
        <v>-1.1180722891566266</v>
      </c>
    </row>
    <row r="39" spans="1:12" s="110" customFormat="1" ht="15" customHeight="1" x14ac:dyDescent="0.2">
      <c r="A39" s="120"/>
      <c r="B39" s="119"/>
      <c r="C39" s="258" t="s">
        <v>106</v>
      </c>
      <c r="E39" s="113">
        <v>41.085875816356371</v>
      </c>
      <c r="F39" s="115">
        <v>4215</v>
      </c>
      <c r="G39" s="114">
        <v>4363</v>
      </c>
      <c r="H39" s="114">
        <v>4324</v>
      </c>
      <c r="I39" s="114">
        <v>4310</v>
      </c>
      <c r="J39" s="140">
        <v>4165</v>
      </c>
      <c r="K39" s="114">
        <v>50</v>
      </c>
      <c r="L39" s="116">
        <v>1.2004801920768307</v>
      </c>
    </row>
    <row r="40" spans="1:12" s="110" customFormat="1" ht="15" customHeight="1" x14ac:dyDescent="0.2">
      <c r="A40" s="120"/>
      <c r="B40" s="119"/>
      <c r="C40" s="258" t="s">
        <v>107</v>
      </c>
      <c r="E40" s="113">
        <v>58.914124183643629</v>
      </c>
      <c r="F40" s="115">
        <v>6044</v>
      </c>
      <c r="G40" s="114">
        <v>6353</v>
      </c>
      <c r="H40" s="114">
        <v>6286</v>
      </c>
      <c r="I40" s="114">
        <v>6306</v>
      </c>
      <c r="J40" s="140">
        <v>6210</v>
      </c>
      <c r="K40" s="114">
        <v>-166</v>
      </c>
      <c r="L40" s="116">
        <v>-2.6731078904991947</v>
      </c>
    </row>
    <row r="41" spans="1:12" s="110" customFormat="1" ht="15" customHeight="1" x14ac:dyDescent="0.2">
      <c r="A41" s="120"/>
      <c r="B41" s="320" t="s">
        <v>515</v>
      </c>
      <c r="C41" s="258"/>
      <c r="E41" s="113">
        <v>5.5314390949750063</v>
      </c>
      <c r="F41" s="115">
        <v>841</v>
      </c>
      <c r="G41" s="114">
        <v>906</v>
      </c>
      <c r="H41" s="114">
        <v>876</v>
      </c>
      <c r="I41" s="114">
        <v>874</v>
      </c>
      <c r="J41" s="140">
        <v>834</v>
      </c>
      <c r="K41" s="114">
        <v>7</v>
      </c>
      <c r="L41" s="116">
        <v>0.83932853717026379</v>
      </c>
    </row>
    <row r="42" spans="1:12" s="110" customFormat="1" ht="15" customHeight="1" x14ac:dyDescent="0.2">
      <c r="A42" s="120"/>
      <c r="B42" s="119"/>
      <c r="C42" s="268" t="s">
        <v>106</v>
      </c>
      <c r="D42" s="182"/>
      <c r="E42" s="113">
        <v>38.644470868014267</v>
      </c>
      <c r="F42" s="115">
        <v>325</v>
      </c>
      <c r="G42" s="114">
        <v>345</v>
      </c>
      <c r="H42" s="114">
        <v>335</v>
      </c>
      <c r="I42" s="114">
        <v>336</v>
      </c>
      <c r="J42" s="140">
        <v>338</v>
      </c>
      <c r="K42" s="114">
        <v>-13</v>
      </c>
      <c r="L42" s="116">
        <v>-3.8461538461538463</v>
      </c>
    </row>
    <row r="43" spans="1:12" s="110" customFormat="1" ht="15" customHeight="1" x14ac:dyDescent="0.2">
      <c r="A43" s="120"/>
      <c r="B43" s="119"/>
      <c r="C43" s="268" t="s">
        <v>107</v>
      </c>
      <c r="D43" s="182"/>
      <c r="E43" s="113">
        <v>61.355529131985733</v>
      </c>
      <c r="F43" s="115">
        <v>516</v>
      </c>
      <c r="G43" s="114">
        <v>561</v>
      </c>
      <c r="H43" s="114">
        <v>541</v>
      </c>
      <c r="I43" s="114">
        <v>538</v>
      </c>
      <c r="J43" s="140">
        <v>496</v>
      </c>
      <c r="K43" s="114">
        <v>20</v>
      </c>
      <c r="L43" s="116">
        <v>4.032258064516129</v>
      </c>
    </row>
    <row r="44" spans="1:12" s="110" customFormat="1" ht="15" customHeight="1" x14ac:dyDescent="0.2">
      <c r="A44" s="120"/>
      <c r="B44" s="119" t="s">
        <v>205</v>
      </c>
      <c r="C44" s="268"/>
      <c r="D44" s="182"/>
      <c r="E44" s="113">
        <v>12.273086029992108</v>
      </c>
      <c r="F44" s="115">
        <v>1866</v>
      </c>
      <c r="G44" s="114">
        <v>1942</v>
      </c>
      <c r="H44" s="114">
        <v>1979</v>
      </c>
      <c r="I44" s="114">
        <v>1977</v>
      </c>
      <c r="J44" s="140">
        <v>1966</v>
      </c>
      <c r="K44" s="114">
        <v>-100</v>
      </c>
      <c r="L44" s="116">
        <v>-5.0864699898270604</v>
      </c>
    </row>
    <row r="45" spans="1:12" s="110" customFormat="1" ht="15" customHeight="1" x14ac:dyDescent="0.2">
      <c r="A45" s="120"/>
      <c r="B45" s="119"/>
      <c r="C45" s="268" t="s">
        <v>106</v>
      </c>
      <c r="D45" s="182"/>
      <c r="E45" s="113">
        <v>32.261521972132904</v>
      </c>
      <c r="F45" s="115">
        <v>602</v>
      </c>
      <c r="G45" s="114">
        <v>622</v>
      </c>
      <c r="H45" s="114">
        <v>645</v>
      </c>
      <c r="I45" s="114">
        <v>621</v>
      </c>
      <c r="J45" s="140">
        <v>618</v>
      </c>
      <c r="K45" s="114">
        <v>-16</v>
      </c>
      <c r="L45" s="116">
        <v>-2.5889967637540452</v>
      </c>
    </row>
    <row r="46" spans="1:12" s="110" customFormat="1" ht="15" customHeight="1" x14ac:dyDescent="0.2">
      <c r="A46" s="123"/>
      <c r="B46" s="124"/>
      <c r="C46" s="260" t="s">
        <v>107</v>
      </c>
      <c r="D46" s="261"/>
      <c r="E46" s="125">
        <v>67.738478027867089</v>
      </c>
      <c r="F46" s="143">
        <v>1264</v>
      </c>
      <c r="G46" s="144">
        <v>1320</v>
      </c>
      <c r="H46" s="144">
        <v>1334</v>
      </c>
      <c r="I46" s="144">
        <v>1356</v>
      </c>
      <c r="J46" s="145">
        <v>1348</v>
      </c>
      <c r="K46" s="144">
        <v>-84</v>
      </c>
      <c r="L46" s="146">
        <v>-6.2314540059347179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15204</v>
      </c>
      <c r="E11" s="114">
        <v>15992</v>
      </c>
      <c r="F11" s="114">
        <v>15878</v>
      </c>
      <c r="G11" s="114">
        <v>15954</v>
      </c>
      <c r="H11" s="140">
        <v>15462</v>
      </c>
      <c r="I11" s="115">
        <v>-258</v>
      </c>
      <c r="J11" s="116">
        <v>-1.6686069072564997</v>
      </c>
    </row>
    <row r="12" spans="1:15" s="110" customFormat="1" ht="24.95" customHeight="1" x14ac:dyDescent="0.2">
      <c r="A12" s="193" t="s">
        <v>132</v>
      </c>
      <c r="B12" s="194" t="s">
        <v>133</v>
      </c>
      <c r="C12" s="113">
        <v>3.9923704288345174</v>
      </c>
      <c r="D12" s="115">
        <v>607</v>
      </c>
      <c r="E12" s="114">
        <v>598</v>
      </c>
      <c r="F12" s="114">
        <v>613</v>
      </c>
      <c r="G12" s="114">
        <v>594</v>
      </c>
      <c r="H12" s="140">
        <v>547</v>
      </c>
      <c r="I12" s="115">
        <v>60</v>
      </c>
      <c r="J12" s="116">
        <v>10.968921389396709</v>
      </c>
    </row>
    <row r="13" spans="1:15" s="110" customFormat="1" ht="24.95" customHeight="1" x14ac:dyDescent="0.2">
      <c r="A13" s="193" t="s">
        <v>134</v>
      </c>
      <c r="B13" s="199" t="s">
        <v>214</v>
      </c>
      <c r="C13" s="113">
        <v>1.2628255722178374</v>
      </c>
      <c r="D13" s="115">
        <v>192</v>
      </c>
      <c r="E13" s="114">
        <v>188</v>
      </c>
      <c r="F13" s="114">
        <v>185</v>
      </c>
      <c r="G13" s="114">
        <v>176</v>
      </c>
      <c r="H13" s="140">
        <v>169</v>
      </c>
      <c r="I13" s="115">
        <v>23</v>
      </c>
      <c r="J13" s="116">
        <v>13.609467455621301</v>
      </c>
    </row>
    <row r="14" spans="1:15" s="287" customFormat="1" ht="24.95" customHeight="1" x14ac:dyDescent="0.2">
      <c r="A14" s="193" t="s">
        <v>215</v>
      </c>
      <c r="B14" s="199" t="s">
        <v>137</v>
      </c>
      <c r="C14" s="113">
        <v>12.759800052617733</v>
      </c>
      <c r="D14" s="115">
        <v>1940</v>
      </c>
      <c r="E14" s="114">
        <v>2058</v>
      </c>
      <c r="F14" s="114">
        <v>2079</v>
      </c>
      <c r="G14" s="114">
        <v>2106</v>
      </c>
      <c r="H14" s="140">
        <v>2083</v>
      </c>
      <c r="I14" s="115">
        <v>-143</v>
      </c>
      <c r="J14" s="116">
        <v>-6.8650984157465196</v>
      </c>
      <c r="K14" s="110"/>
      <c r="L14" s="110"/>
      <c r="M14" s="110"/>
      <c r="N14" s="110"/>
      <c r="O14" s="110"/>
    </row>
    <row r="15" spans="1:15" s="110" customFormat="1" ht="24.95" customHeight="1" x14ac:dyDescent="0.2">
      <c r="A15" s="193" t="s">
        <v>216</v>
      </c>
      <c r="B15" s="199" t="s">
        <v>217</v>
      </c>
      <c r="C15" s="113">
        <v>5.0381478558274138</v>
      </c>
      <c r="D15" s="115">
        <v>766</v>
      </c>
      <c r="E15" s="114">
        <v>832</v>
      </c>
      <c r="F15" s="114">
        <v>819</v>
      </c>
      <c r="G15" s="114">
        <v>837</v>
      </c>
      <c r="H15" s="140">
        <v>826</v>
      </c>
      <c r="I15" s="115">
        <v>-60</v>
      </c>
      <c r="J15" s="116">
        <v>-7.2639225181598066</v>
      </c>
    </row>
    <row r="16" spans="1:15" s="287" customFormat="1" ht="24.95" customHeight="1" x14ac:dyDescent="0.2">
      <c r="A16" s="193" t="s">
        <v>218</v>
      </c>
      <c r="B16" s="199" t="s">
        <v>141</v>
      </c>
      <c r="C16" s="113">
        <v>4.709287029729019</v>
      </c>
      <c r="D16" s="115">
        <v>716</v>
      </c>
      <c r="E16" s="114">
        <v>720</v>
      </c>
      <c r="F16" s="114">
        <v>751</v>
      </c>
      <c r="G16" s="114">
        <v>757</v>
      </c>
      <c r="H16" s="140">
        <v>749</v>
      </c>
      <c r="I16" s="115">
        <v>-33</v>
      </c>
      <c r="J16" s="116">
        <v>-4.4058744993324437</v>
      </c>
      <c r="K16" s="110"/>
      <c r="L16" s="110"/>
      <c r="M16" s="110"/>
      <c r="N16" s="110"/>
      <c r="O16" s="110"/>
    </row>
    <row r="17" spans="1:15" s="110" customFormat="1" ht="24.95" customHeight="1" x14ac:dyDescent="0.2">
      <c r="A17" s="193" t="s">
        <v>142</v>
      </c>
      <c r="B17" s="199" t="s">
        <v>220</v>
      </c>
      <c r="C17" s="113">
        <v>3.0123651670612999</v>
      </c>
      <c r="D17" s="115">
        <v>458</v>
      </c>
      <c r="E17" s="114">
        <v>506</v>
      </c>
      <c r="F17" s="114">
        <v>509</v>
      </c>
      <c r="G17" s="114">
        <v>512</v>
      </c>
      <c r="H17" s="140">
        <v>508</v>
      </c>
      <c r="I17" s="115">
        <v>-50</v>
      </c>
      <c r="J17" s="116">
        <v>-9.8425196850393704</v>
      </c>
    </row>
    <row r="18" spans="1:15" s="287" customFormat="1" ht="24.95" customHeight="1" x14ac:dyDescent="0.2">
      <c r="A18" s="201" t="s">
        <v>144</v>
      </c>
      <c r="B18" s="202" t="s">
        <v>145</v>
      </c>
      <c r="C18" s="113">
        <v>7.0639305445935276</v>
      </c>
      <c r="D18" s="115">
        <v>1074</v>
      </c>
      <c r="E18" s="114">
        <v>1085</v>
      </c>
      <c r="F18" s="114">
        <v>1097</v>
      </c>
      <c r="G18" s="114">
        <v>1088</v>
      </c>
      <c r="H18" s="140">
        <v>1068</v>
      </c>
      <c r="I18" s="115">
        <v>6</v>
      </c>
      <c r="J18" s="116">
        <v>0.5617977528089888</v>
      </c>
      <c r="K18" s="110"/>
      <c r="L18" s="110"/>
      <c r="M18" s="110"/>
      <c r="N18" s="110"/>
      <c r="O18" s="110"/>
    </row>
    <row r="19" spans="1:15" s="110" customFormat="1" ht="24.95" customHeight="1" x14ac:dyDescent="0.2">
      <c r="A19" s="193" t="s">
        <v>146</v>
      </c>
      <c r="B19" s="199" t="s">
        <v>147</v>
      </c>
      <c r="C19" s="113">
        <v>17.620363062352013</v>
      </c>
      <c r="D19" s="115">
        <v>2679</v>
      </c>
      <c r="E19" s="114">
        <v>2881</v>
      </c>
      <c r="F19" s="114">
        <v>2690</v>
      </c>
      <c r="G19" s="114">
        <v>2722</v>
      </c>
      <c r="H19" s="140">
        <v>2642</v>
      </c>
      <c r="I19" s="115">
        <v>37</v>
      </c>
      <c r="J19" s="116">
        <v>1.400454201362604</v>
      </c>
    </row>
    <row r="20" spans="1:15" s="287" customFormat="1" ht="24.95" customHeight="1" x14ac:dyDescent="0.2">
      <c r="A20" s="193" t="s">
        <v>148</v>
      </c>
      <c r="B20" s="199" t="s">
        <v>149</v>
      </c>
      <c r="C20" s="113">
        <v>5.3670086819258094</v>
      </c>
      <c r="D20" s="115">
        <v>816</v>
      </c>
      <c r="E20" s="114">
        <v>810</v>
      </c>
      <c r="F20" s="114">
        <v>796</v>
      </c>
      <c r="G20" s="114">
        <v>796</v>
      </c>
      <c r="H20" s="140">
        <v>775</v>
      </c>
      <c r="I20" s="115">
        <v>41</v>
      </c>
      <c r="J20" s="116">
        <v>5.290322580645161</v>
      </c>
      <c r="K20" s="110"/>
      <c r="L20" s="110"/>
      <c r="M20" s="110"/>
      <c r="N20" s="110"/>
      <c r="O20" s="110"/>
    </row>
    <row r="21" spans="1:15" s="110" customFormat="1" ht="24.95" customHeight="1" x14ac:dyDescent="0.2">
      <c r="A21" s="201" t="s">
        <v>150</v>
      </c>
      <c r="B21" s="202" t="s">
        <v>151</v>
      </c>
      <c r="C21" s="113">
        <v>13.200473559589582</v>
      </c>
      <c r="D21" s="115">
        <v>2007</v>
      </c>
      <c r="E21" s="114">
        <v>2339</v>
      </c>
      <c r="F21" s="114">
        <v>2401</v>
      </c>
      <c r="G21" s="114">
        <v>2413</v>
      </c>
      <c r="H21" s="140">
        <v>2323</v>
      </c>
      <c r="I21" s="115">
        <v>-316</v>
      </c>
      <c r="J21" s="116">
        <v>-13.60309944037882</v>
      </c>
    </row>
    <row r="22" spans="1:15" s="110" customFormat="1" ht="24.95" customHeight="1" x14ac:dyDescent="0.2">
      <c r="A22" s="201" t="s">
        <v>152</v>
      </c>
      <c r="B22" s="199" t="s">
        <v>153</v>
      </c>
      <c r="C22" s="113">
        <v>0.54590897132333593</v>
      </c>
      <c r="D22" s="115">
        <v>83</v>
      </c>
      <c r="E22" s="114">
        <v>79</v>
      </c>
      <c r="F22" s="114">
        <v>81</v>
      </c>
      <c r="G22" s="114">
        <v>81</v>
      </c>
      <c r="H22" s="140">
        <v>77</v>
      </c>
      <c r="I22" s="115">
        <v>6</v>
      </c>
      <c r="J22" s="116">
        <v>7.7922077922077921</v>
      </c>
    </row>
    <row r="23" spans="1:15" s="110" customFormat="1" ht="24.95" customHeight="1" x14ac:dyDescent="0.2">
      <c r="A23" s="193" t="s">
        <v>154</v>
      </c>
      <c r="B23" s="199" t="s">
        <v>155</v>
      </c>
      <c r="C23" s="113">
        <v>1.427255985267035</v>
      </c>
      <c r="D23" s="115">
        <v>217</v>
      </c>
      <c r="E23" s="114">
        <v>229</v>
      </c>
      <c r="F23" s="114">
        <v>227</v>
      </c>
      <c r="G23" s="114">
        <v>222</v>
      </c>
      <c r="H23" s="140">
        <v>230</v>
      </c>
      <c r="I23" s="115">
        <v>-13</v>
      </c>
      <c r="J23" s="116">
        <v>-5.6521739130434785</v>
      </c>
    </row>
    <row r="24" spans="1:15" s="110" customFormat="1" ht="24.95" customHeight="1" x14ac:dyDescent="0.2">
      <c r="A24" s="193" t="s">
        <v>156</v>
      </c>
      <c r="B24" s="199" t="s">
        <v>221</v>
      </c>
      <c r="C24" s="113">
        <v>4.9197579584319913</v>
      </c>
      <c r="D24" s="115">
        <v>748</v>
      </c>
      <c r="E24" s="114">
        <v>781</v>
      </c>
      <c r="F24" s="114">
        <v>776</v>
      </c>
      <c r="G24" s="114">
        <v>765</v>
      </c>
      <c r="H24" s="140">
        <v>749</v>
      </c>
      <c r="I24" s="115">
        <v>-1</v>
      </c>
      <c r="J24" s="116">
        <v>-0.13351134846461948</v>
      </c>
    </row>
    <row r="25" spans="1:15" s="110" customFormat="1" ht="24.95" customHeight="1" x14ac:dyDescent="0.2">
      <c r="A25" s="193" t="s">
        <v>222</v>
      </c>
      <c r="B25" s="204" t="s">
        <v>159</v>
      </c>
      <c r="C25" s="113">
        <v>4.9000263088660878</v>
      </c>
      <c r="D25" s="115">
        <v>745</v>
      </c>
      <c r="E25" s="114">
        <v>740</v>
      </c>
      <c r="F25" s="114">
        <v>730</v>
      </c>
      <c r="G25" s="114">
        <v>744</v>
      </c>
      <c r="H25" s="140">
        <v>679</v>
      </c>
      <c r="I25" s="115">
        <v>66</v>
      </c>
      <c r="J25" s="116">
        <v>9.7201767304860081</v>
      </c>
    </row>
    <row r="26" spans="1:15" s="110" customFormat="1" ht="24.95" customHeight="1" x14ac:dyDescent="0.2">
      <c r="A26" s="201">
        <v>782.78300000000002</v>
      </c>
      <c r="B26" s="203" t="s">
        <v>160</v>
      </c>
      <c r="C26" s="113">
        <v>8.5503814785582735E-2</v>
      </c>
      <c r="D26" s="115">
        <v>13</v>
      </c>
      <c r="E26" s="114">
        <v>16</v>
      </c>
      <c r="F26" s="114">
        <v>16</v>
      </c>
      <c r="G26" s="114">
        <v>18</v>
      </c>
      <c r="H26" s="140">
        <v>16</v>
      </c>
      <c r="I26" s="115">
        <v>-3</v>
      </c>
      <c r="J26" s="116">
        <v>-18.75</v>
      </c>
    </row>
    <row r="27" spans="1:15" s="110" customFormat="1" ht="24.95" customHeight="1" x14ac:dyDescent="0.2">
      <c r="A27" s="193" t="s">
        <v>161</v>
      </c>
      <c r="B27" s="199" t="s">
        <v>162</v>
      </c>
      <c r="C27" s="113">
        <v>5.3801631149697444</v>
      </c>
      <c r="D27" s="115">
        <v>818</v>
      </c>
      <c r="E27" s="114">
        <v>826</v>
      </c>
      <c r="F27" s="114">
        <v>821</v>
      </c>
      <c r="G27" s="114">
        <v>816</v>
      </c>
      <c r="H27" s="140">
        <v>769</v>
      </c>
      <c r="I27" s="115">
        <v>49</v>
      </c>
      <c r="J27" s="116">
        <v>6.3719115734720413</v>
      </c>
    </row>
    <row r="28" spans="1:15" s="110" customFormat="1" ht="24.95" customHeight="1" x14ac:dyDescent="0.2">
      <c r="A28" s="193" t="s">
        <v>163</v>
      </c>
      <c r="B28" s="199" t="s">
        <v>164</v>
      </c>
      <c r="C28" s="113">
        <v>2.1967903183372797</v>
      </c>
      <c r="D28" s="115">
        <v>334</v>
      </c>
      <c r="E28" s="114">
        <v>356</v>
      </c>
      <c r="F28" s="114">
        <v>345</v>
      </c>
      <c r="G28" s="114">
        <v>377</v>
      </c>
      <c r="H28" s="140">
        <v>371</v>
      </c>
      <c r="I28" s="115">
        <v>-37</v>
      </c>
      <c r="J28" s="116">
        <v>-9.9730458221024261</v>
      </c>
    </row>
    <row r="29" spans="1:15" s="110" customFormat="1" ht="24.95" customHeight="1" x14ac:dyDescent="0.2">
      <c r="A29" s="193">
        <v>86</v>
      </c>
      <c r="B29" s="199" t="s">
        <v>165</v>
      </c>
      <c r="C29" s="113">
        <v>4.5974743488555641</v>
      </c>
      <c r="D29" s="115">
        <v>699</v>
      </c>
      <c r="E29" s="114">
        <v>701</v>
      </c>
      <c r="F29" s="114">
        <v>706</v>
      </c>
      <c r="G29" s="114">
        <v>723</v>
      </c>
      <c r="H29" s="140">
        <v>719</v>
      </c>
      <c r="I29" s="115">
        <v>-20</v>
      </c>
      <c r="J29" s="116">
        <v>-2.7816411682892905</v>
      </c>
    </row>
    <row r="30" spans="1:15" s="110" customFormat="1" ht="24.95" customHeight="1" x14ac:dyDescent="0.2">
      <c r="A30" s="193">
        <v>87.88</v>
      </c>
      <c r="B30" s="204" t="s">
        <v>166</v>
      </c>
      <c r="C30" s="113">
        <v>2.8808208366219414</v>
      </c>
      <c r="D30" s="115">
        <v>438</v>
      </c>
      <c r="E30" s="114">
        <v>441</v>
      </c>
      <c r="F30" s="114">
        <v>427</v>
      </c>
      <c r="G30" s="114">
        <v>431</v>
      </c>
      <c r="H30" s="140">
        <v>438</v>
      </c>
      <c r="I30" s="115">
        <v>0</v>
      </c>
      <c r="J30" s="116">
        <v>0</v>
      </c>
    </row>
    <row r="31" spans="1:15" s="110" customFormat="1" ht="24.95" customHeight="1" x14ac:dyDescent="0.2">
      <c r="A31" s="193" t="s">
        <v>167</v>
      </c>
      <c r="B31" s="199" t="s">
        <v>168</v>
      </c>
      <c r="C31" s="113">
        <v>11.792949223888451</v>
      </c>
      <c r="D31" s="115">
        <v>1793</v>
      </c>
      <c r="E31" s="114">
        <v>1863</v>
      </c>
      <c r="F31" s="114">
        <v>1887</v>
      </c>
      <c r="G31" s="114">
        <v>1881</v>
      </c>
      <c r="H31" s="140">
        <v>1806</v>
      </c>
      <c r="I31" s="115">
        <v>-13</v>
      </c>
      <c r="J31" s="116">
        <v>-0.71982281284606864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3.9923704288345174</v>
      </c>
      <c r="D34" s="115">
        <v>607</v>
      </c>
      <c r="E34" s="114">
        <v>598</v>
      </c>
      <c r="F34" s="114">
        <v>613</v>
      </c>
      <c r="G34" s="114">
        <v>594</v>
      </c>
      <c r="H34" s="140">
        <v>547</v>
      </c>
      <c r="I34" s="115">
        <v>60</v>
      </c>
      <c r="J34" s="116">
        <v>10.968921389396709</v>
      </c>
    </row>
    <row r="35" spans="1:10" s="110" customFormat="1" ht="24.95" customHeight="1" x14ac:dyDescent="0.2">
      <c r="A35" s="292" t="s">
        <v>171</v>
      </c>
      <c r="B35" s="293" t="s">
        <v>172</v>
      </c>
      <c r="C35" s="113">
        <v>21.086556169429098</v>
      </c>
      <c r="D35" s="115">
        <v>3206</v>
      </c>
      <c r="E35" s="114">
        <v>3331</v>
      </c>
      <c r="F35" s="114">
        <v>3361</v>
      </c>
      <c r="G35" s="114">
        <v>3370</v>
      </c>
      <c r="H35" s="140">
        <v>3320</v>
      </c>
      <c r="I35" s="115">
        <v>-114</v>
      </c>
      <c r="J35" s="116">
        <v>-3.4337349397590362</v>
      </c>
    </row>
    <row r="36" spans="1:10" s="110" customFormat="1" ht="24.95" customHeight="1" x14ac:dyDescent="0.2">
      <c r="A36" s="294" t="s">
        <v>173</v>
      </c>
      <c r="B36" s="295" t="s">
        <v>174</v>
      </c>
      <c r="C36" s="125">
        <v>74.914496185214418</v>
      </c>
      <c r="D36" s="143">
        <v>11390</v>
      </c>
      <c r="E36" s="144">
        <v>12062</v>
      </c>
      <c r="F36" s="144">
        <v>11903</v>
      </c>
      <c r="G36" s="144">
        <v>11989</v>
      </c>
      <c r="H36" s="145">
        <v>11594</v>
      </c>
      <c r="I36" s="143">
        <v>-204</v>
      </c>
      <c r="J36" s="146">
        <v>-1.7595307917888563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15204</v>
      </c>
      <c r="F11" s="264">
        <v>15992</v>
      </c>
      <c r="G11" s="264">
        <v>15878</v>
      </c>
      <c r="H11" s="264">
        <v>15954</v>
      </c>
      <c r="I11" s="265">
        <v>15462</v>
      </c>
      <c r="J11" s="263">
        <v>-258</v>
      </c>
      <c r="K11" s="266">
        <v>-1.6686069072564997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42.416469350171006</v>
      </c>
      <c r="E13" s="115">
        <v>6449</v>
      </c>
      <c r="F13" s="114">
        <v>6842</v>
      </c>
      <c r="G13" s="114">
        <v>6816</v>
      </c>
      <c r="H13" s="114">
        <v>6878</v>
      </c>
      <c r="I13" s="140">
        <v>6677</v>
      </c>
      <c r="J13" s="115">
        <v>-228</v>
      </c>
      <c r="K13" s="116">
        <v>-3.4147072038340571</v>
      </c>
    </row>
    <row r="14" spans="1:15" ht="15.95" customHeight="1" x14ac:dyDescent="0.2">
      <c r="A14" s="306" t="s">
        <v>230</v>
      </c>
      <c r="B14" s="307"/>
      <c r="C14" s="308"/>
      <c r="D14" s="113">
        <v>46.020784004209418</v>
      </c>
      <c r="E14" s="115">
        <v>6997</v>
      </c>
      <c r="F14" s="114">
        <v>7363</v>
      </c>
      <c r="G14" s="114">
        <v>7288</v>
      </c>
      <c r="H14" s="114">
        <v>7298</v>
      </c>
      <c r="I14" s="140">
        <v>7037</v>
      </c>
      <c r="J14" s="115">
        <v>-40</v>
      </c>
      <c r="K14" s="116">
        <v>-0.5684240443370755</v>
      </c>
    </row>
    <row r="15" spans="1:15" ht="15.95" customHeight="1" x14ac:dyDescent="0.2">
      <c r="A15" s="306" t="s">
        <v>231</v>
      </c>
      <c r="B15" s="307"/>
      <c r="C15" s="308"/>
      <c r="D15" s="113">
        <v>4.7816364114706653</v>
      </c>
      <c r="E15" s="115">
        <v>727</v>
      </c>
      <c r="F15" s="114">
        <v>709</v>
      </c>
      <c r="G15" s="114">
        <v>695</v>
      </c>
      <c r="H15" s="114">
        <v>695</v>
      </c>
      <c r="I15" s="140">
        <v>694</v>
      </c>
      <c r="J15" s="115">
        <v>33</v>
      </c>
      <c r="K15" s="116">
        <v>4.7550432276657064</v>
      </c>
    </row>
    <row r="16" spans="1:15" ht="15.95" customHeight="1" x14ac:dyDescent="0.2">
      <c r="A16" s="306" t="s">
        <v>232</v>
      </c>
      <c r="B16" s="307"/>
      <c r="C16" s="308"/>
      <c r="D16" s="113">
        <v>2.9202841357537492</v>
      </c>
      <c r="E16" s="115">
        <v>444</v>
      </c>
      <c r="F16" s="114">
        <v>472</v>
      </c>
      <c r="G16" s="114">
        <v>451</v>
      </c>
      <c r="H16" s="114">
        <v>448</v>
      </c>
      <c r="I16" s="140">
        <v>439</v>
      </c>
      <c r="J16" s="115">
        <v>5</v>
      </c>
      <c r="K16" s="116">
        <v>1.1389521640091116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3.2031044461983686</v>
      </c>
      <c r="E18" s="115">
        <v>487</v>
      </c>
      <c r="F18" s="114">
        <v>486</v>
      </c>
      <c r="G18" s="114">
        <v>483</v>
      </c>
      <c r="H18" s="114">
        <v>476</v>
      </c>
      <c r="I18" s="140">
        <v>452</v>
      </c>
      <c r="J18" s="115">
        <v>35</v>
      </c>
      <c r="K18" s="116">
        <v>7.7433628318584073</v>
      </c>
    </row>
    <row r="19" spans="1:11" ht="14.1" customHeight="1" x14ac:dyDescent="0.2">
      <c r="A19" s="306" t="s">
        <v>235</v>
      </c>
      <c r="B19" s="307" t="s">
        <v>236</v>
      </c>
      <c r="C19" s="308"/>
      <c r="D19" s="113">
        <v>2.4927650618258355</v>
      </c>
      <c r="E19" s="115">
        <v>379</v>
      </c>
      <c r="F19" s="114">
        <v>377</v>
      </c>
      <c r="G19" s="114">
        <v>382</v>
      </c>
      <c r="H19" s="114">
        <v>371</v>
      </c>
      <c r="I19" s="140">
        <v>359</v>
      </c>
      <c r="J19" s="115">
        <v>20</v>
      </c>
      <c r="K19" s="116">
        <v>5.5710306406685239</v>
      </c>
    </row>
    <row r="20" spans="1:11" ht="14.1" customHeight="1" x14ac:dyDescent="0.2">
      <c r="A20" s="306">
        <v>12</v>
      </c>
      <c r="B20" s="307" t="s">
        <v>237</v>
      </c>
      <c r="C20" s="308"/>
      <c r="D20" s="113">
        <v>1.2496711391739017</v>
      </c>
      <c r="E20" s="115">
        <v>190</v>
      </c>
      <c r="F20" s="114">
        <v>191</v>
      </c>
      <c r="G20" s="114">
        <v>198</v>
      </c>
      <c r="H20" s="114">
        <v>198</v>
      </c>
      <c r="I20" s="140">
        <v>195</v>
      </c>
      <c r="J20" s="115">
        <v>-5</v>
      </c>
      <c r="K20" s="116">
        <v>-2.5641025641025643</v>
      </c>
    </row>
    <row r="21" spans="1:11" ht="14.1" customHeight="1" x14ac:dyDescent="0.2">
      <c r="A21" s="306">
        <v>21</v>
      </c>
      <c r="B21" s="307" t="s">
        <v>238</v>
      </c>
      <c r="C21" s="308"/>
      <c r="D21" s="113">
        <v>0.21704814522494081</v>
      </c>
      <c r="E21" s="115">
        <v>33</v>
      </c>
      <c r="F21" s="114">
        <v>33</v>
      </c>
      <c r="G21" s="114">
        <v>34</v>
      </c>
      <c r="H21" s="114">
        <v>38</v>
      </c>
      <c r="I21" s="140">
        <v>34</v>
      </c>
      <c r="J21" s="115">
        <v>-1</v>
      </c>
      <c r="K21" s="116">
        <v>-2.9411764705882355</v>
      </c>
    </row>
    <row r="22" spans="1:11" ht="14.1" customHeight="1" x14ac:dyDescent="0.2">
      <c r="A22" s="306">
        <v>22</v>
      </c>
      <c r="B22" s="307" t="s">
        <v>239</v>
      </c>
      <c r="C22" s="308"/>
      <c r="D22" s="113">
        <v>1.7758484609313339</v>
      </c>
      <c r="E22" s="115">
        <v>270</v>
      </c>
      <c r="F22" s="114">
        <v>271</v>
      </c>
      <c r="G22" s="114">
        <v>292</v>
      </c>
      <c r="H22" s="114">
        <v>289</v>
      </c>
      <c r="I22" s="140">
        <v>284</v>
      </c>
      <c r="J22" s="115">
        <v>-14</v>
      </c>
      <c r="K22" s="116">
        <v>-4.929577464788732</v>
      </c>
    </row>
    <row r="23" spans="1:11" ht="14.1" customHeight="1" x14ac:dyDescent="0.2">
      <c r="A23" s="306">
        <v>23</v>
      </c>
      <c r="B23" s="307" t="s">
        <v>240</v>
      </c>
      <c r="C23" s="308"/>
      <c r="D23" s="113">
        <v>0.73664825046040516</v>
      </c>
      <c r="E23" s="115">
        <v>112</v>
      </c>
      <c r="F23" s="114">
        <v>119</v>
      </c>
      <c r="G23" s="114">
        <v>114</v>
      </c>
      <c r="H23" s="114">
        <v>126</v>
      </c>
      <c r="I23" s="140">
        <v>131</v>
      </c>
      <c r="J23" s="115">
        <v>-19</v>
      </c>
      <c r="K23" s="116">
        <v>-14.503816793893129</v>
      </c>
    </row>
    <row r="24" spans="1:11" ht="14.1" customHeight="1" x14ac:dyDescent="0.2">
      <c r="A24" s="306">
        <v>24</v>
      </c>
      <c r="B24" s="307" t="s">
        <v>241</v>
      </c>
      <c r="C24" s="308"/>
      <c r="D24" s="113">
        <v>1.1707445409102868</v>
      </c>
      <c r="E24" s="115">
        <v>178</v>
      </c>
      <c r="F24" s="114">
        <v>195</v>
      </c>
      <c r="G24" s="114">
        <v>198</v>
      </c>
      <c r="H24" s="114">
        <v>210</v>
      </c>
      <c r="I24" s="140">
        <v>208</v>
      </c>
      <c r="J24" s="115">
        <v>-30</v>
      </c>
      <c r="K24" s="116">
        <v>-14.423076923076923</v>
      </c>
    </row>
    <row r="25" spans="1:11" ht="14.1" customHeight="1" x14ac:dyDescent="0.2">
      <c r="A25" s="306">
        <v>25</v>
      </c>
      <c r="B25" s="307" t="s">
        <v>242</v>
      </c>
      <c r="C25" s="308"/>
      <c r="D25" s="113">
        <v>2.1375953696395684</v>
      </c>
      <c r="E25" s="115">
        <v>325</v>
      </c>
      <c r="F25" s="114">
        <v>321</v>
      </c>
      <c r="G25" s="114">
        <v>328</v>
      </c>
      <c r="H25" s="114">
        <v>338</v>
      </c>
      <c r="I25" s="140">
        <v>316</v>
      </c>
      <c r="J25" s="115">
        <v>9</v>
      </c>
      <c r="K25" s="116">
        <v>2.8481012658227849</v>
      </c>
    </row>
    <row r="26" spans="1:11" ht="14.1" customHeight="1" x14ac:dyDescent="0.2">
      <c r="A26" s="306">
        <v>26</v>
      </c>
      <c r="B26" s="307" t="s">
        <v>243</v>
      </c>
      <c r="C26" s="308"/>
      <c r="D26" s="113">
        <v>0.88134701394369908</v>
      </c>
      <c r="E26" s="115">
        <v>134</v>
      </c>
      <c r="F26" s="114">
        <v>129</v>
      </c>
      <c r="G26" s="114">
        <v>135</v>
      </c>
      <c r="H26" s="114">
        <v>141</v>
      </c>
      <c r="I26" s="140">
        <v>134</v>
      </c>
      <c r="J26" s="115">
        <v>0</v>
      </c>
      <c r="K26" s="116">
        <v>0</v>
      </c>
    </row>
    <row r="27" spans="1:11" ht="14.1" customHeight="1" x14ac:dyDescent="0.2">
      <c r="A27" s="306">
        <v>27</v>
      </c>
      <c r="B27" s="307" t="s">
        <v>244</v>
      </c>
      <c r="C27" s="308"/>
      <c r="D27" s="113">
        <v>0.57221783741120757</v>
      </c>
      <c r="E27" s="115">
        <v>87</v>
      </c>
      <c r="F27" s="114">
        <v>93</v>
      </c>
      <c r="G27" s="114">
        <v>88</v>
      </c>
      <c r="H27" s="114">
        <v>90</v>
      </c>
      <c r="I27" s="140">
        <v>88</v>
      </c>
      <c r="J27" s="115">
        <v>-1</v>
      </c>
      <c r="K27" s="116">
        <v>-1.1363636363636365</v>
      </c>
    </row>
    <row r="28" spans="1:11" ht="14.1" customHeight="1" x14ac:dyDescent="0.2">
      <c r="A28" s="306">
        <v>28</v>
      </c>
      <c r="B28" s="307" t="s">
        <v>245</v>
      </c>
      <c r="C28" s="308"/>
      <c r="D28" s="113">
        <v>0.40778742436200999</v>
      </c>
      <c r="E28" s="115">
        <v>62</v>
      </c>
      <c r="F28" s="114">
        <v>64</v>
      </c>
      <c r="G28" s="114">
        <v>69</v>
      </c>
      <c r="H28" s="114">
        <v>70</v>
      </c>
      <c r="I28" s="140">
        <v>63</v>
      </c>
      <c r="J28" s="115">
        <v>-1</v>
      </c>
      <c r="K28" s="116">
        <v>-1.5873015873015872</v>
      </c>
    </row>
    <row r="29" spans="1:11" ht="14.1" customHeight="1" x14ac:dyDescent="0.2">
      <c r="A29" s="306">
        <v>29</v>
      </c>
      <c r="B29" s="307" t="s">
        <v>246</v>
      </c>
      <c r="C29" s="308"/>
      <c r="D29" s="113">
        <v>4.2554590897132334</v>
      </c>
      <c r="E29" s="115">
        <v>647</v>
      </c>
      <c r="F29" s="114">
        <v>753</v>
      </c>
      <c r="G29" s="114">
        <v>747</v>
      </c>
      <c r="H29" s="114">
        <v>742</v>
      </c>
      <c r="I29" s="140">
        <v>722</v>
      </c>
      <c r="J29" s="115">
        <v>-75</v>
      </c>
      <c r="K29" s="116">
        <v>-10.387811634349031</v>
      </c>
    </row>
    <row r="30" spans="1:11" ht="14.1" customHeight="1" x14ac:dyDescent="0.2">
      <c r="A30" s="306" t="s">
        <v>247</v>
      </c>
      <c r="B30" s="307" t="s">
        <v>248</v>
      </c>
      <c r="C30" s="308"/>
      <c r="D30" s="113">
        <v>0.91423309655353857</v>
      </c>
      <c r="E30" s="115">
        <v>139</v>
      </c>
      <c r="F30" s="114">
        <v>146</v>
      </c>
      <c r="G30" s="114">
        <v>158</v>
      </c>
      <c r="H30" s="114">
        <v>135</v>
      </c>
      <c r="I30" s="140">
        <v>129</v>
      </c>
      <c r="J30" s="115">
        <v>10</v>
      </c>
      <c r="K30" s="116">
        <v>7.7519379844961236</v>
      </c>
    </row>
    <row r="31" spans="1:11" ht="14.1" customHeight="1" x14ac:dyDescent="0.2">
      <c r="A31" s="306" t="s">
        <v>249</v>
      </c>
      <c r="B31" s="307" t="s">
        <v>250</v>
      </c>
      <c r="C31" s="308"/>
      <c r="D31" s="113">
        <v>3.3149171270718232</v>
      </c>
      <c r="E31" s="115">
        <v>504</v>
      </c>
      <c r="F31" s="114">
        <v>603</v>
      </c>
      <c r="G31" s="114">
        <v>584</v>
      </c>
      <c r="H31" s="114">
        <v>602</v>
      </c>
      <c r="I31" s="140">
        <v>588</v>
      </c>
      <c r="J31" s="115">
        <v>-84</v>
      </c>
      <c r="K31" s="116">
        <v>-14.285714285714286</v>
      </c>
    </row>
    <row r="32" spans="1:11" ht="14.1" customHeight="1" x14ac:dyDescent="0.2">
      <c r="A32" s="306">
        <v>31</v>
      </c>
      <c r="B32" s="307" t="s">
        <v>251</v>
      </c>
      <c r="C32" s="308"/>
      <c r="D32" s="113">
        <v>0.17758484609313338</v>
      </c>
      <c r="E32" s="115">
        <v>27</v>
      </c>
      <c r="F32" s="114">
        <v>27</v>
      </c>
      <c r="G32" s="114">
        <v>23</v>
      </c>
      <c r="H32" s="114">
        <v>23</v>
      </c>
      <c r="I32" s="140">
        <v>25</v>
      </c>
      <c r="J32" s="115">
        <v>2</v>
      </c>
      <c r="K32" s="116">
        <v>8</v>
      </c>
    </row>
    <row r="33" spans="1:11" ht="14.1" customHeight="1" x14ac:dyDescent="0.2">
      <c r="A33" s="306">
        <v>32</v>
      </c>
      <c r="B33" s="307" t="s">
        <v>252</v>
      </c>
      <c r="C33" s="308"/>
      <c r="D33" s="113">
        <v>1.1970534069981584</v>
      </c>
      <c r="E33" s="115">
        <v>182</v>
      </c>
      <c r="F33" s="114">
        <v>178</v>
      </c>
      <c r="G33" s="114">
        <v>183</v>
      </c>
      <c r="H33" s="114">
        <v>184</v>
      </c>
      <c r="I33" s="140">
        <v>172</v>
      </c>
      <c r="J33" s="115">
        <v>10</v>
      </c>
      <c r="K33" s="116">
        <v>5.8139534883720927</v>
      </c>
    </row>
    <row r="34" spans="1:11" ht="14.1" customHeight="1" x14ac:dyDescent="0.2">
      <c r="A34" s="306">
        <v>33</v>
      </c>
      <c r="B34" s="307" t="s">
        <v>253</v>
      </c>
      <c r="C34" s="308"/>
      <c r="D34" s="113">
        <v>0.73664825046040516</v>
      </c>
      <c r="E34" s="115">
        <v>112</v>
      </c>
      <c r="F34" s="114">
        <v>115</v>
      </c>
      <c r="G34" s="114">
        <v>114</v>
      </c>
      <c r="H34" s="114">
        <v>110</v>
      </c>
      <c r="I34" s="140">
        <v>106</v>
      </c>
      <c r="J34" s="115">
        <v>6</v>
      </c>
      <c r="K34" s="116">
        <v>5.6603773584905657</v>
      </c>
    </row>
    <row r="35" spans="1:11" ht="14.1" customHeight="1" x14ac:dyDescent="0.2">
      <c r="A35" s="306">
        <v>34</v>
      </c>
      <c r="B35" s="307" t="s">
        <v>254</v>
      </c>
      <c r="C35" s="308"/>
      <c r="D35" s="113">
        <v>5.0249934227834778</v>
      </c>
      <c r="E35" s="115">
        <v>764</v>
      </c>
      <c r="F35" s="114">
        <v>786</v>
      </c>
      <c r="G35" s="114">
        <v>782</v>
      </c>
      <c r="H35" s="114">
        <v>777</v>
      </c>
      <c r="I35" s="140">
        <v>770</v>
      </c>
      <c r="J35" s="115">
        <v>-6</v>
      </c>
      <c r="K35" s="116">
        <v>-0.77922077922077926</v>
      </c>
    </row>
    <row r="36" spans="1:11" ht="14.1" customHeight="1" x14ac:dyDescent="0.2">
      <c r="A36" s="306">
        <v>41</v>
      </c>
      <c r="B36" s="307" t="s">
        <v>255</v>
      </c>
      <c r="C36" s="308"/>
      <c r="D36" s="113">
        <v>5.2617732175743226E-2</v>
      </c>
      <c r="E36" s="115">
        <v>8</v>
      </c>
      <c r="F36" s="114">
        <v>13</v>
      </c>
      <c r="G36" s="114">
        <v>13</v>
      </c>
      <c r="H36" s="114">
        <v>13</v>
      </c>
      <c r="I36" s="140">
        <v>12</v>
      </c>
      <c r="J36" s="115">
        <v>-4</v>
      </c>
      <c r="K36" s="116">
        <v>-33.333333333333336</v>
      </c>
    </row>
    <row r="37" spans="1:11" ht="14.1" customHeight="1" x14ac:dyDescent="0.2">
      <c r="A37" s="306">
        <v>42</v>
      </c>
      <c r="B37" s="307" t="s">
        <v>256</v>
      </c>
      <c r="C37" s="308"/>
      <c r="D37" s="113">
        <v>2.6308866087871613E-2</v>
      </c>
      <c r="E37" s="115">
        <v>4</v>
      </c>
      <c r="F37" s="114">
        <v>5</v>
      </c>
      <c r="G37" s="114">
        <v>5</v>
      </c>
      <c r="H37" s="114">
        <v>6</v>
      </c>
      <c r="I37" s="140">
        <v>5</v>
      </c>
      <c r="J37" s="115">
        <v>-1</v>
      </c>
      <c r="K37" s="116">
        <v>-20</v>
      </c>
    </row>
    <row r="38" spans="1:11" ht="14.1" customHeight="1" x14ac:dyDescent="0.2">
      <c r="A38" s="306">
        <v>43</v>
      </c>
      <c r="B38" s="307" t="s">
        <v>257</v>
      </c>
      <c r="C38" s="308"/>
      <c r="D38" s="113">
        <v>0.27624309392265195</v>
      </c>
      <c r="E38" s="115">
        <v>42</v>
      </c>
      <c r="F38" s="114">
        <v>39</v>
      </c>
      <c r="G38" s="114">
        <v>42</v>
      </c>
      <c r="H38" s="114">
        <v>47</v>
      </c>
      <c r="I38" s="140">
        <v>43</v>
      </c>
      <c r="J38" s="115">
        <v>-1</v>
      </c>
      <c r="K38" s="116">
        <v>-2.3255813953488373</v>
      </c>
    </row>
    <row r="39" spans="1:11" ht="14.1" customHeight="1" x14ac:dyDescent="0.2">
      <c r="A39" s="306">
        <v>51</v>
      </c>
      <c r="B39" s="307" t="s">
        <v>258</v>
      </c>
      <c r="C39" s="308"/>
      <c r="D39" s="113">
        <v>5.5314390949750063</v>
      </c>
      <c r="E39" s="115">
        <v>841</v>
      </c>
      <c r="F39" s="114">
        <v>842</v>
      </c>
      <c r="G39" s="114">
        <v>840</v>
      </c>
      <c r="H39" s="114">
        <v>832</v>
      </c>
      <c r="I39" s="140">
        <v>841</v>
      </c>
      <c r="J39" s="115">
        <v>0</v>
      </c>
      <c r="K39" s="116">
        <v>0</v>
      </c>
    </row>
    <row r="40" spans="1:11" ht="14.1" customHeight="1" x14ac:dyDescent="0.2">
      <c r="A40" s="306" t="s">
        <v>259</v>
      </c>
      <c r="B40" s="307" t="s">
        <v>260</v>
      </c>
      <c r="C40" s="308"/>
      <c r="D40" s="113">
        <v>5.1236516706129969</v>
      </c>
      <c r="E40" s="115">
        <v>779</v>
      </c>
      <c r="F40" s="114">
        <v>788</v>
      </c>
      <c r="G40" s="114">
        <v>788</v>
      </c>
      <c r="H40" s="114">
        <v>774</v>
      </c>
      <c r="I40" s="140">
        <v>787</v>
      </c>
      <c r="J40" s="115">
        <v>-8</v>
      </c>
      <c r="K40" s="116">
        <v>-1.0165184243964422</v>
      </c>
    </row>
    <row r="41" spans="1:11" ht="14.1" customHeight="1" x14ac:dyDescent="0.2">
      <c r="A41" s="306"/>
      <c r="B41" s="307" t="s">
        <v>261</v>
      </c>
      <c r="C41" s="308"/>
      <c r="D41" s="113">
        <v>4.1041831097079715</v>
      </c>
      <c r="E41" s="115">
        <v>624</v>
      </c>
      <c r="F41" s="114">
        <v>634</v>
      </c>
      <c r="G41" s="114">
        <v>638</v>
      </c>
      <c r="H41" s="114">
        <v>628</v>
      </c>
      <c r="I41" s="140">
        <v>642</v>
      </c>
      <c r="J41" s="115">
        <v>-18</v>
      </c>
      <c r="K41" s="116">
        <v>-2.8037383177570092</v>
      </c>
    </row>
    <row r="42" spans="1:11" ht="14.1" customHeight="1" x14ac:dyDescent="0.2">
      <c r="A42" s="306">
        <v>52</v>
      </c>
      <c r="B42" s="307" t="s">
        <v>262</v>
      </c>
      <c r="C42" s="308"/>
      <c r="D42" s="113">
        <v>6.2615101289134438</v>
      </c>
      <c r="E42" s="115">
        <v>952</v>
      </c>
      <c r="F42" s="114">
        <v>977</v>
      </c>
      <c r="G42" s="114">
        <v>994</v>
      </c>
      <c r="H42" s="114">
        <v>968</v>
      </c>
      <c r="I42" s="140">
        <v>924</v>
      </c>
      <c r="J42" s="115">
        <v>28</v>
      </c>
      <c r="K42" s="116">
        <v>3.0303030303030303</v>
      </c>
    </row>
    <row r="43" spans="1:11" ht="14.1" customHeight="1" x14ac:dyDescent="0.2">
      <c r="A43" s="306" t="s">
        <v>263</v>
      </c>
      <c r="B43" s="307" t="s">
        <v>264</v>
      </c>
      <c r="C43" s="308"/>
      <c r="D43" s="113">
        <v>5.597211260194686</v>
      </c>
      <c r="E43" s="115">
        <v>851</v>
      </c>
      <c r="F43" s="114">
        <v>869</v>
      </c>
      <c r="G43" s="114">
        <v>875</v>
      </c>
      <c r="H43" s="114">
        <v>854</v>
      </c>
      <c r="I43" s="140">
        <v>829</v>
      </c>
      <c r="J43" s="115">
        <v>22</v>
      </c>
      <c r="K43" s="116">
        <v>2.6537997587454765</v>
      </c>
    </row>
    <row r="44" spans="1:11" ht="14.1" customHeight="1" x14ac:dyDescent="0.2">
      <c r="A44" s="306">
        <v>53</v>
      </c>
      <c r="B44" s="307" t="s">
        <v>265</v>
      </c>
      <c r="C44" s="308"/>
      <c r="D44" s="113">
        <v>1.7298079452775585</v>
      </c>
      <c r="E44" s="115">
        <v>263</v>
      </c>
      <c r="F44" s="114">
        <v>238</v>
      </c>
      <c r="G44" s="114">
        <v>238</v>
      </c>
      <c r="H44" s="114">
        <v>230</v>
      </c>
      <c r="I44" s="140">
        <v>186</v>
      </c>
      <c r="J44" s="115">
        <v>77</v>
      </c>
      <c r="K44" s="116">
        <v>41.397849462365592</v>
      </c>
    </row>
    <row r="45" spans="1:11" ht="14.1" customHeight="1" x14ac:dyDescent="0.2">
      <c r="A45" s="306" t="s">
        <v>266</v>
      </c>
      <c r="B45" s="307" t="s">
        <v>267</v>
      </c>
      <c r="C45" s="308"/>
      <c r="D45" s="113">
        <v>1.7298079452775585</v>
      </c>
      <c r="E45" s="115">
        <v>263</v>
      </c>
      <c r="F45" s="114">
        <v>238</v>
      </c>
      <c r="G45" s="114">
        <v>238</v>
      </c>
      <c r="H45" s="114">
        <v>230</v>
      </c>
      <c r="I45" s="140">
        <v>185</v>
      </c>
      <c r="J45" s="115">
        <v>78</v>
      </c>
      <c r="K45" s="116">
        <v>42.162162162162161</v>
      </c>
    </row>
    <row r="46" spans="1:11" ht="14.1" customHeight="1" x14ac:dyDescent="0.2">
      <c r="A46" s="306">
        <v>54</v>
      </c>
      <c r="B46" s="307" t="s">
        <v>268</v>
      </c>
      <c r="C46" s="308"/>
      <c r="D46" s="113">
        <v>12.325703762167851</v>
      </c>
      <c r="E46" s="115">
        <v>1874</v>
      </c>
      <c r="F46" s="114">
        <v>1959</v>
      </c>
      <c r="G46" s="114">
        <v>1968</v>
      </c>
      <c r="H46" s="114">
        <v>1982</v>
      </c>
      <c r="I46" s="140">
        <v>1922</v>
      </c>
      <c r="J46" s="115">
        <v>-48</v>
      </c>
      <c r="K46" s="116">
        <v>-2.497398543184183</v>
      </c>
    </row>
    <row r="47" spans="1:11" ht="14.1" customHeight="1" x14ac:dyDescent="0.2">
      <c r="A47" s="306">
        <v>61</v>
      </c>
      <c r="B47" s="307" t="s">
        <v>269</v>
      </c>
      <c r="C47" s="308"/>
      <c r="D47" s="113">
        <v>0.49329123914759276</v>
      </c>
      <c r="E47" s="115">
        <v>75</v>
      </c>
      <c r="F47" s="114">
        <v>78</v>
      </c>
      <c r="G47" s="114">
        <v>75</v>
      </c>
      <c r="H47" s="114">
        <v>83</v>
      </c>
      <c r="I47" s="140">
        <v>74</v>
      </c>
      <c r="J47" s="115">
        <v>1</v>
      </c>
      <c r="K47" s="116">
        <v>1.3513513513513513</v>
      </c>
    </row>
    <row r="48" spans="1:11" ht="14.1" customHeight="1" x14ac:dyDescent="0.2">
      <c r="A48" s="306">
        <v>62</v>
      </c>
      <c r="B48" s="307" t="s">
        <v>270</v>
      </c>
      <c r="C48" s="308"/>
      <c r="D48" s="113">
        <v>10.352538805577479</v>
      </c>
      <c r="E48" s="115">
        <v>1574</v>
      </c>
      <c r="F48" s="114">
        <v>1779</v>
      </c>
      <c r="G48" s="114">
        <v>1598</v>
      </c>
      <c r="H48" s="114">
        <v>1626</v>
      </c>
      <c r="I48" s="140">
        <v>1525</v>
      </c>
      <c r="J48" s="115">
        <v>49</v>
      </c>
      <c r="K48" s="116">
        <v>3.2131147540983607</v>
      </c>
    </row>
    <row r="49" spans="1:11" ht="14.1" customHeight="1" x14ac:dyDescent="0.2">
      <c r="A49" s="306">
        <v>63</v>
      </c>
      <c r="B49" s="307" t="s">
        <v>271</v>
      </c>
      <c r="C49" s="308"/>
      <c r="D49" s="113">
        <v>10.88529334385688</v>
      </c>
      <c r="E49" s="115">
        <v>1655</v>
      </c>
      <c r="F49" s="114">
        <v>1906</v>
      </c>
      <c r="G49" s="114">
        <v>1945</v>
      </c>
      <c r="H49" s="114">
        <v>1949</v>
      </c>
      <c r="I49" s="140">
        <v>1837</v>
      </c>
      <c r="J49" s="115">
        <v>-182</v>
      </c>
      <c r="K49" s="116">
        <v>-9.9074578116494276</v>
      </c>
    </row>
    <row r="50" spans="1:11" ht="14.1" customHeight="1" x14ac:dyDescent="0.2">
      <c r="A50" s="306" t="s">
        <v>272</v>
      </c>
      <c r="B50" s="307" t="s">
        <v>273</v>
      </c>
      <c r="C50" s="308"/>
      <c r="D50" s="113">
        <v>1.1247040252565115</v>
      </c>
      <c r="E50" s="115">
        <v>171</v>
      </c>
      <c r="F50" s="114">
        <v>222</v>
      </c>
      <c r="G50" s="114">
        <v>224</v>
      </c>
      <c r="H50" s="114">
        <v>219</v>
      </c>
      <c r="I50" s="140">
        <v>214</v>
      </c>
      <c r="J50" s="115">
        <v>-43</v>
      </c>
      <c r="K50" s="116">
        <v>-20.093457943925234</v>
      </c>
    </row>
    <row r="51" spans="1:11" ht="14.1" customHeight="1" x14ac:dyDescent="0.2">
      <c r="A51" s="306" t="s">
        <v>274</v>
      </c>
      <c r="B51" s="307" t="s">
        <v>275</v>
      </c>
      <c r="C51" s="308"/>
      <c r="D51" s="113">
        <v>9.3330702446724541</v>
      </c>
      <c r="E51" s="115">
        <v>1419</v>
      </c>
      <c r="F51" s="114">
        <v>1602</v>
      </c>
      <c r="G51" s="114">
        <v>1640</v>
      </c>
      <c r="H51" s="114">
        <v>1648</v>
      </c>
      <c r="I51" s="140">
        <v>1562</v>
      </c>
      <c r="J51" s="115">
        <v>-143</v>
      </c>
      <c r="K51" s="116">
        <v>-9.1549295774647881</v>
      </c>
    </row>
    <row r="52" spans="1:11" ht="14.1" customHeight="1" x14ac:dyDescent="0.2">
      <c r="A52" s="306">
        <v>71</v>
      </c>
      <c r="B52" s="307" t="s">
        <v>276</v>
      </c>
      <c r="C52" s="308"/>
      <c r="D52" s="113">
        <v>12.529597474348856</v>
      </c>
      <c r="E52" s="115">
        <v>1905</v>
      </c>
      <c r="F52" s="114">
        <v>1938</v>
      </c>
      <c r="G52" s="114">
        <v>1949</v>
      </c>
      <c r="H52" s="114">
        <v>1938</v>
      </c>
      <c r="I52" s="140">
        <v>1935</v>
      </c>
      <c r="J52" s="115">
        <v>-30</v>
      </c>
      <c r="K52" s="116">
        <v>-1.5503875968992249</v>
      </c>
    </row>
    <row r="53" spans="1:11" ht="14.1" customHeight="1" x14ac:dyDescent="0.2">
      <c r="A53" s="306" t="s">
        <v>277</v>
      </c>
      <c r="B53" s="307" t="s">
        <v>278</v>
      </c>
      <c r="C53" s="308"/>
      <c r="D53" s="113">
        <v>1.1181268087345435</v>
      </c>
      <c r="E53" s="115">
        <v>170</v>
      </c>
      <c r="F53" s="114">
        <v>171</v>
      </c>
      <c r="G53" s="114">
        <v>173</v>
      </c>
      <c r="H53" s="114">
        <v>174</v>
      </c>
      <c r="I53" s="140">
        <v>175</v>
      </c>
      <c r="J53" s="115">
        <v>-5</v>
      </c>
      <c r="K53" s="116">
        <v>-2.8571428571428572</v>
      </c>
    </row>
    <row r="54" spans="1:11" ht="14.1" customHeight="1" x14ac:dyDescent="0.2">
      <c r="A54" s="306" t="s">
        <v>279</v>
      </c>
      <c r="B54" s="307" t="s">
        <v>280</v>
      </c>
      <c r="C54" s="308"/>
      <c r="D54" s="113">
        <v>10.602473033412259</v>
      </c>
      <c r="E54" s="115">
        <v>1612</v>
      </c>
      <c r="F54" s="114">
        <v>1646</v>
      </c>
      <c r="G54" s="114">
        <v>1655</v>
      </c>
      <c r="H54" s="114">
        <v>1648</v>
      </c>
      <c r="I54" s="140">
        <v>1645</v>
      </c>
      <c r="J54" s="115">
        <v>-33</v>
      </c>
      <c r="K54" s="116">
        <v>-2.0060790273556233</v>
      </c>
    </row>
    <row r="55" spans="1:11" ht="14.1" customHeight="1" x14ac:dyDescent="0.2">
      <c r="A55" s="306">
        <v>72</v>
      </c>
      <c r="B55" s="307" t="s">
        <v>281</v>
      </c>
      <c r="C55" s="308"/>
      <c r="D55" s="113">
        <v>1.0720862930807682</v>
      </c>
      <c r="E55" s="115">
        <v>163</v>
      </c>
      <c r="F55" s="114">
        <v>162</v>
      </c>
      <c r="G55" s="114">
        <v>155</v>
      </c>
      <c r="H55" s="114">
        <v>153</v>
      </c>
      <c r="I55" s="140">
        <v>158</v>
      </c>
      <c r="J55" s="115">
        <v>5</v>
      </c>
      <c r="K55" s="116">
        <v>3.1645569620253164</v>
      </c>
    </row>
    <row r="56" spans="1:11" ht="14.1" customHeight="1" x14ac:dyDescent="0.2">
      <c r="A56" s="306" t="s">
        <v>282</v>
      </c>
      <c r="B56" s="307" t="s">
        <v>283</v>
      </c>
      <c r="C56" s="308"/>
      <c r="D56" s="113">
        <v>0.13812154696132597</v>
      </c>
      <c r="E56" s="115">
        <v>21</v>
      </c>
      <c r="F56" s="114">
        <v>26</v>
      </c>
      <c r="G56" s="114">
        <v>21</v>
      </c>
      <c r="H56" s="114">
        <v>22</v>
      </c>
      <c r="I56" s="140">
        <v>23</v>
      </c>
      <c r="J56" s="115">
        <v>-2</v>
      </c>
      <c r="K56" s="116">
        <v>-8.695652173913043</v>
      </c>
    </row>
    <row r="57" spans="1:11" ht="14.1" customHeight="1" x14ac:dyDescent="0.2">
      <c r="A57" s="306" t="s">
        <v>284</v>
      </c>
      <c r="B57" s="307" t="s">
        <v>285</v>
      </c>
      <c r="C57" s="308"/>
      <c r="D57" s="113">
        <v>0.74980268350434098</v>
      </c>
      <c r="E57" s="115">
        <v>114</v>
      </c>
      <c r="F57" s="114">
        <v>111</v>
      </c>
      <c r="G57" s="114">
        <v>110</v>
      </c>
      <c r="H57" s="114">
        <v>110</v>
      </c>
      <c r="I57" s="140">
        <v>111</v>
      </c>
      <c r="J57" s="115">
        <v>3</v>
      </c>
      <c r="K57" s="116">
        <v>2.7027027027027026</v>
      </c>
    </row>
    <row r="58" spans="1:11" ht="14.1" customHeight="1" x14ac:dyDescent="0.2">
      <c r="A58" s="306">
        <v>73</v>
      </c>
      <c r="B58" s="307" t="s">
        <v>286</v>
      </c>
      <c r="C58" s="308"/>
      <c r="D58" s="113">
        <v>1.2496711391739017</v>
      </c>
      <c r="E58" s="115">
        <v>190</v>
      </c>
      <c r="F58" s="114">
        <v>192</v>
      </c>
      <c r="G58" s="114">
        <v>188</v>
      </c>
      <c r="H58" s="114">
        <v>190</v>
      </c>
      <c r="I58" s="140">
        <v>182</v>
      </c>
      <c r="J58" s="115">
        <v>8</v>
      </c>
      <c r="K58" s="116">
        <v>4.395604395604396</v>
      </c>
    </row>
    <row r="59" spans="1:11" ht="14.1" customHeight="1" x14ac:dyDescent="0.2">
      <c r="A59" s="306" t="s">
        <v>287</v>
      </c>
      <c r="B59" s="307" t="s">
        <v>288</v>
      </c>
      <c r="C59" s="308"/>
      <c r="D59" s="113">
        <v>1.1444356748224151</v>
      </c>
      <c r="E59" s="115">
        <v>174</v>
      </c>
      <c r="F59" s="114">
        <v>176</v>
      </c>
      <c r="G59" s="114">
        <v>173</v>
      </c>
      <c r="H59" s="114">
        <v>172</v>
      </c>
      <c r="I59" s="140">
        <v>166</v>
      </c>
      <c r="J59" s="115">
        <v>8</v>
      </c>
      <c r="K59" s="116">
        <v>4.8192771084337354</v>
      </c>
    </row>
    <row r="60" spans="1:11" ht="14.1" customHeight="1" x14ac:dyDescent="0.2">
      <c r="A60" s="306">
        <v>81</v>
      </c>
      <c r="B60" s="307" t="s">
        <v>289</v>
      </c>
      <c r="C60" s="308"/>
      <c r="D60" s="113">
        <v>2.6374638253091294</v>
      </c>
      <c r="E60" s="115">
        <v>401</v>
      </c>
      <c r="F60" s="114">
        <v>405</v>
      </c>
      <c r="G60" s="114">
        <v>405</v>
      </c>
      <c r="H60" s="114">
        <v>417</v>
      </c>
      <c r="I60" s="140">
        <v>427</v>
      </c>
      <c r="J60" s="115">
        <v>-26</v>
      </c>
      <c r="K60" s="116">
        <v>-6.0889929742388755</v>
      </c>
    </row>
    <row r="61" spans="1:11" ht="14.1" customHeight="1" x14ac:dyDescent="0.2">
      <c r="A61" s="306" t="s">
        <v>290</v>
      </c>
      <c r="B61" s="307" t="s">
        <v>291</v>
      </c>
      <c r="C61" s="308"/>
      <c r="D61" s="113">
        <v>1.1773217574322548</v>
      </c>
      <c r="E61" s="115">
        <v>179</v>
      </c>
      <c r="F61" s="114">
        <v>181</v>
      </c>
      <c r="G61" s="114">
        <v>184</v>
      </c>
      <c r="H61" s="114">
        <v>190</v>
      </c>
      <c r="I61" s="140">
        <v>193</v>
      </c>
      <c r="J61" s="115">
        <v>-14</v>
      </c>
      <c r="K61" s="116">
        <v>-7.2538860103626943</v>
      </c>
    </row>
    <row r="62" spans="1:11" ht="14.1" customHeight="1" x14ac:dyDescent="0.2">
      <c r="A62" s="306" t="s">
        <v>292</v>
      </c>
      <c r="B62" s="307" t="s">
        <v>293</v>
      </c>
      <c r="C62" s="308"/>
      <c r="D62" s="113">
        <v>0.57879505393317543</v>
      </c>
      <c r="E62" s="115">
        <v>88</v>
      </c>
      <c r="F62" s="114">
        <v>94</v>
      </c>
      <c r="G62" s="114">
        <v>92</v>
      </c>
      <c r="H62" s="114">
        <v>95</v>
      </c>
      <c r="I62" s="140">
        <v>98</v>
      </c>
      <c r="J62" s="115">
        <v>-10</v>
      </c>
      <c r="K62" s="116">
        <v>-10.204081632653061</v>
      </c>
    </row>
    <row r="63" spans="1:11" ht="14.1" customHeight="1" x14ac:dyDescent="0.2">
      <c r="A63" s="306"/>
      <c r="B63" s="307" t="s">
        <v>294</v>
      </c>
      <c r="C63" s="308"/>
      <c r="D63" s="113">
        <v>0.57879505393317543</v>
      </c>
      <c r="E63" s="115">
        <v>88</v>
      </c>
      <c r="F63" s="114">
        <v>93</v>
      </c>
      <c r="G63" s="114">
        <v>91</v>
      </c>
      <c r="H63" s="114">
        <v>95</v>
      </c>
      <c r="I63" s="140">
        <v>97</v>
      </c>
      <c r="J63" s="115">
        <v>-9</v>
      </c>
      <c r="K63" s="116">
        <v>-9.2783505154639183</v>
      </c>
    </row>
    <row r="64" spans="1:11" ht="14.1" customHeight="1" x14ac:dyDescent="0.2">
      <c r="A64" s="306" t="s">
        <v>295</v>
      </c>
      <c r="B64" s="307" t="s">
        <v>296</v>
      </c>
      <c r="C64" s="308"/>
      <c r="D64" s="113">
        <v>2.6308866087871613E-2</v>
      </c>
      <c r="E64" s="115">
        <v>4</v>
      </c>
      <c r="F64" s="114">
        <v>6</v>
      </c>
      <c r="G64" s="114">
        <v>7</v>
      </c>
      <c r="H64" s="114">
        <v>5</v>
      </c>
      <c r="I64" s="140">
        <v>8</v>
      </c>
      <c r="J64" s="115">
        <v>-4</v>
      </c>
      <c r="K64" s="116">
        <v>-50</v>
      </c>
    </row>
    <row r="65" spans="1:11" ht="14.1" customHeight="1" x14ac:dyDescent="0.2">
      <c r="A65" s="306" t="s">
        <v>297</v>
      </c>
      <c r="B65" s="307" t="s">
        <v>298</v>
      </c>
      <c r="C65" s="308"/>
      <c r="D65" s="113">
        <v>0.53933175480136808</v>
      </c>
      <c r="E65" s="115">
        <v>82</v>
      </c>
      <c r="F65" s="114">
        <v>78</v>
      </c>
      <c r="G65" s="114">
        <v>78</v>
      </c>
      <c r="H65" s="114">
        <v>81</v>
      </c>
      <c r="I65" s="140">
        <v>81</v>
      </c>
      <c r="J65" s="115">
        <v>1</v>
      </c>
      <c r="K65" s="116">
        <v>1.2345679012345678</v>
      </c>
    </row>
    <row r="66" spans="1:11" ht="14.1" customHeight="1" x14ac:dyDescent="0.2">
      <c r="A66" s="306">
        <v>82</v>
      </c>
      <c r="B66" s="307" t="s">
        <v>299</v>
      </c>
      <c r="C66" s="308"/>
      <c r="D66" s="113">
        <v>1.5851091817942646</v>
      </c>
      <c r="E66" s="115">
        <v>241</v>
      </c>
      <c r="F66" s="114">
        <v>236</v>
      </c>
      <c r="G66" s="114">
        <v>224</v>
      </c>
      <c r="H66" s="114">
        <v>227</v>
      </c>
      <c r="I66" s="140">
        <v>236</v>
      </c>
      <c r="J66" s="115">
        <v>5</v>
      </c>
      <c r="K66" s="116">
        <v>2.1186440677966103</v>
      </c>
    </row>
    <row r="67" spans="1:11" ht="14.1" customHeight="1" x14ac:dyDescent="0.2">
      <c r="A67" s="306" t="s">
        <v>300</v>
      </c>
      <c r="B67" s="307" t="s">
        <v>301</v>
      </c>
      <c r="C67" s="308"/>
      <c r="D67" s="113">
        <v>0.66429886871875821</v>
      </c>
      <c r="E67" s="115">
        <v>101</v>
      </c>
      <c r="F67" s="114">
        <v>93</v>
      </c>
      <c r="G67" s="114">
        <v>85</v>
      </c>
      <c r="H67" s="114">
        <v>85</v>
      </c>
      <c r="I67" s="140">
        <v>88</v>
      </c>
      <c r="J67" s="115">
        <v>13</v>
      </c>
      <c r="K67" s="116">
        <v>14.772727272727273</v>
      </c>
    </row>
    <row r="68" spans="1:11" ht="14.1" customHeight="1" x14ac:dyDescent="0.2">
      <c r="A68" s="306" t="s">
        <v>302</v>
      </c>
      <c r="B68" s="307" t="s">
        <v>303</v>
      </c>
      <c r="C68" s="308"/>
      <c r="D68" s="113">
        <v>0.57879505393317543</v>
      </c>
      <c r="E68" s="115">
        <v>88</v>
      </c>
      <c r="F68" s="114">
        <v>89</v>
      </c>
      <c r="G68" s="114">
        <v>89</v>
      </c>
      <c r="H68" s="114">
        <v>86</v>
      </c>
      <c r="I68" s="140">
        <v>90</v>
      </c>
      <c r="J68" s="115">
        <v>-2</v>
      </c>
      <c r="K68" s="116">
        <v>-2.2222222222222223</v>
      </c>
    </row>
    <row r="69" spans="1:11" ht="14.1" customHeight="1" x14ac:dyDescent="0.2">
      <c r="A69" s="306">
        <v>83</v>
      </c>
      <c r="B69" s="307" t="s">
        <v>304</v>
      </c>
      <c r="C69" s="308"/>
      <c r="D69" s="113">
        <v>3.0386740331491713</v>
      </c>
      <c r="E69" s="115">
        <v>462</v>
      </c>
      <c r="F69" s="114">
        <v>460</v>
      </c>
      <c r="G69" s="114">
        <v>452</v>
      </c>
      <c r="H69" s="114">
        <v>483</v>
      </c>
      <c r="I69" s="140">
        <v>480</v>
      </c>
      <c r="J69" s="115">
        <v>-18</v>
      </c>
      <c r="K69" s="116">
        <v>-3.75</v>
      </c>
    </row>
    <row r="70" spans="1:11" ht="14.1" customHeight="1" x14ac:dyDescent="0.2">
      <c r="A70" s="306" t="s">
        <v>305</v>
      </c>
      <c r="B70" s="307" t="s">
        <v>306</v>
      </c>
      <c r="C70" s="308"/>
      <c r="D70" s="113">
        <v>1.493028150486714</v>
      </c>
      <c r="E70" s="115">
        <v>227</v>
      </c>
      <c r="F70" s="114">
        <v>216</v>
      </c>
      <c r="G70" s="114">
        <v>213</v>
      </c>
      <c r="H70" s="114">
        <v>229</v>
      </c>
      <c r="I70" s="140">
        <v>224</v>
      </c>
      <c r="J70" s="115">
        <v>3</v>
      </c>
      <c r="K70" s="116">
        <v>1.3392857142857142</v>
      </c>
    </row>
    <row r="71" spans="1:11" ht="14.1" customHeight="1" x14ac:dyDescent="0.2">
      <c r="A71" s="306"/>
      <c r="B71" s="307" t="s">
        <v>307</v>
      </c>
      <c r="C71" s="308"/>
      <c r="D71" s="113">
        <v>0.74322546698237302</v>
      </c>
      <c r="E71" s="115">
        <v>113</v>
      </c>
      <c r="F71" s="114">
        <v>99</v>
      </c>
      <c r="G71" s="114">
        <v>99</v>
      </c>
      <c r="H71" s="114">
        <v>112</v>
      </c>
      <c r="I71" s="140">
        <v>106</v>
      </c>
      <c r="J71" s="115">
        <v>7</v>
      </c>
      <c r="K71" s="116">
        <v>6.6037735849056602</v>
      </c>
    </row>
    <row r="72" spans="1:11" ht="14.1" customHeight="1" x14ac:dyDescent="0.2">
      <c r="A72" s="306">
        <v>84</v>
      </c>
      <c r="B72" s="307" t="s">
        <v>308</v>
      </c>
      <c r="C72" s="308"/>
      <c r="D72" s="113">
        <v>1.5456458826624573</v>
      </c>
      <c r="E72" s="115">
        <v>235</v>
      </c>
      <c r="F72" s="114">
        <v>238</v>
      </c>
      <c r="G72" s="114">
        <v>224</v>
      </c>
      <c r="H72" s="114">
        <v>220</v>
      </c>
      <c r="I72" s="140">
        <v>224</v>
      </c>
      <c r="J72" s="115">
        <v>11</v>
      </c>
      <c r="K72" s="116">
        <v>4.9107142857142856</v>
      </c>
    </row>
    <row r="73" spans="1:11" ht="14.1" customHeight="1" x14ac:dyDescent="0.2">
      <c r="A73" s="306" t="s">
        <v>309</v>
      </c>
      <c r="B73" s="307" t="s">
        <v>310</v>
      </c>
      <c r="C73" s="308"/>
      <c r="D73" s="113">
        <v>0.21704814522494081</v>
      </c>
      <c r="E73" s="115">
        <v>33</v>
      </c>
      <c r="F73" s="114">
        <v>38</v>
      </c>
      <c r="G73" s="114">
        <v>38</v>
      </c>
      <c r="H73" s="114">
        <v>31</v>
      </c>
      <c r="I73" s="140">
        <v>28</v>
      </c>
      <c r="J73" s="115">
        <v>5</v>
      </c>
      <c r="K73" s="116">
        <v>17.857142857142858</v>
      </c>
    </row>
    <row r="74" spans="1:11" ht="14.1" customHeight="1" x14ac:dyDescent="0.2">
      <c r="A74" s="306" t="s">
        <v>311</v>
      </c>
      <c r="B74" s="307" t="s">
        <v>312</v>
      </c>
      <c r="C74" s="308"/>
      <c r="D74" s="113">
        <v>5.2617732175743226E-2</v>
      </c>
      <c r="E74" s="115">
        <v>8</v>
      </c>
      <c r="F74" s="114">
        <v>9</v>
      </c>
      <c r="G74" s="114">
        <v>11</v>
      </c>
      <c r="H74" s="114">
        <v>8</v>
      </c>
      <c r="I74" s="140">
        <v>6</v>
      </c>
      <c r="J74" s="115">
        <v>2</v>
      </c>
      <c r="K74" s="116">
        <v>33.333333333333336</v>
      </c>
    </row>
    <row r="75" spans="1:11" ht="14.1" customHeight="1" x14ac:dyDescent="0.2">
      <c r="A75" s="306" t="s">
        <v>313</v>
      </c>
      <c r="B75" s="307" t="s">
        <v>314</v>
      </c>
      <c r="C75" s="308"/>
      <c r="D75" s="113">
        <v>0.12496711391739015</v>
      </c>
      <c r="E75" s="115">
        <v>19</v>
      </c>
      <c r="F75" s="114">
        <v>23</v>
      </c>
      <c r="G75" s="114">
        <v>16</v>
      </c>
      <c r="H75" s="114">
        <v>20</v>
      </c>
      <c r="I75" s="140">
        <v>16</v>
      </c>
      <c r="J75" s="115">
        <v>3</v>
      </c>
      <c r="K75" s="116">
        <v>18.75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0.13154433043935806</v>
      </c>
      <c r="E77" s="115">
        <v>20</v>
      </c>
      <c r="F77" s="114">
        <v>17</v>
      </c>
      <c r="G77" s="114">
        <v>18</v>
      </c>
      <c r="H77" s="114">
        <v>20</v>
      </c>
      <c r="I77" s="140">
        <v>22</v>
      </c>
      <c r="J77" s="115">
        <v>-2</v>
      </c>
      <c r="K77" s="116">
        <v>-9.0909090909090917</v>
      </c>
    </row>
    <row r="78" spans="1:11" ht="14.1" customHeight="1" x14ac:dyDescent="0.2">
      <c r="A78" s="306">
        <v>93</v>
      </c>
      <c r="B78" s="307" t="s">
        <v>317</v>
      </c>
      <c r="C78" s="308"/>
      <c r="D78" s="113">
        <v>9.8658247829518542E-2</v>
      </c>
      <c r="E78" s="115">
        <v>15</v>
      </c>
      <c r="F78" s="114">
        <v>19</v>
      </c>
      <c r="G78" s="114">
        <v>20</v>
      </c>
      <c r="H78" s="114">
        <v>26</v>
      </c>
      <c r="I78" s="140">
        <v>26</v>
      </c>
      <c r="J78" s="115">
        <v>-11</v>
      </c>
      <c r="K78" s="116">
        <v>-42.307692307692307</v>
      </c>
    </row>
    <row r="79" spans="1:11" ht="14.1" customHeight="1" x14ac:dyDescent="0.2">
      <c r="A79" s="306">
        <v>94</v>
      </c>
      <c r="B79" s="307" t="s">
        <v>318</v>
      </c>
      <c r="C79" s="308"/>
      <c r="D79" s="113">
        <v>0.54590897132333593</v>
      </c>
      <c r="E79" s="115">
        <v>83</v>
      </c>
      <c r="F79" s="114">
        <v>117</v>
      </c>
      <c r="G79" s="114">
        <v>104</v>
      </c>
      <c r="H79" s="114">
        <v>93</v>
      </c>
      <c r="I79" s="140">
        <v>83</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3.860826098395159</v>
      </c>
      <c r="E81" s="143">
        <v>587</v>
      </c>
      <c r="F81" s="144">
        <v>606</v>
      </c>
      <c r="G81" s="144">
        <v>628</v>
      </c>
      <c r="H81" s="144">
        <v>635</v>
      </c>
      <c r="I81" s="145">
        <v>615</v>
      </c>
      <c r="J81" s="143">
        <v>-28</v>
      </c>
      <c r="K81" s="146">
        <v>-4.5528455284552845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4586</v>
      </c>
      <c r="G12" s="536">
        <v>3303</v>
      </c>
      <c r="H12" s="536">
        <v>5940</v>
      </c>
      <c r="I12" s="536">
        <v>4027</v>
      </c>
      <c r="J12" s="537">
        <v>4713</v>
      </c>
      <c r="K12" s="538">
        <v>-127</v>
      </c>
      <c r="L12" s="349">
        <v>-2.6946743051135158</v>
      </c>
    </row>
    <row r="13" spans="1:17" s="110" customFormat="1" ht="15" customHeight="1" x14ac:dyDescent="0.2">
      <c r="A13" s="350" t="s">
        <v>344</v>
      </c>
      <c r="B13" s="351" t="s">
        <v>345</v>
      </c>
      <c r="C13" s="347"/>
      <c r="D13" s="347"/>
      <c r="E13" s="348"/>
      <c r="F13" s="536">
        <v>2764</v>
      </c>
      <c r="G13" s="536">
        <v>1666</v>
      </c>
      <c r="H13" s="536">
        <v>3395</v>
      </c>
      <c r="I13" s="536">
        <v>2365</v>
      </c>
      <c r="J13" s="537">
        <v>2963</v>
      </c>
      <c r="K13" s="538">
        <v>-199</v>
      </c>
      <c r="L13" s="349">
        <v>-6.7161660479244008</v>
      </c>
    </row>
    <row r="14" spans="1:17" s="110" customFormat="1" ht="22.5" customHeight="1" x14ac:dyDescent="0.2">
      <c r="A14" s="350"/>
      <c r="B14" s="351" t="s">
        <v>346</v>
      </c>
      <c r="C14" s="347"/>
      <c r="D14" s="347"/>
      <c r="E14" s="348"/>
      <c r="F14" s="536">
        <v>1822</v>
      </c>
      <c r="G14" s="536">
        <v>1637</v>
      </c>
      <c r="H14" s="536">
        <v>2545</v>
      </c>
      <c r="I14" s="536">
        <v>1662</v>
      </c>
      <c r="J14" s="537">
        <v>1750</v>
      </c>
      <c r="K14" s="538">
        <v>72</v>
      </c>
      <c r="L14" s="349">
        <v>4.1142857142857139</v>
      </c>
    </row>
    <row r="15" spans="1:17" s="110" customFormat="1" ht="15" customHeight="1" x14ac:dyDescent="0.2">
      <c r="A15" s="350" t="s">
        <v>347</v>
      </c>
      <c r="B15" s="351" t="s">
        <v>108</v>
      </c>
      <c r="C15" s="347"/>
      <c r="D15" s="347"/>
      <c r="E15" s="348"/>
      <c r="F15" s="536">
        <v>1101</v>
      </c>
      <c r="G15" s="536">
        <v>799</v>
      </c>
      <c r="H15" s="536">
        <v>2837</v>
      </c>
      <c r="I15" s="536">
        <v>885</v>
      </c>
      <c r="J15" s="537">
        <v>1056</v>
      </c>
      <c r="K15" s="538">
        <v>45</v>
      </c>
      <c r="L15" s="349">
        <v>4.2613636363636367</v>
      </c>
    </row>
    <row r="16" spans="1:17" s="110" customFormat="1" ht="15" customHeight="1" x14ac:dyDescent="0.2">
      <c r="A16" s="350"/>
      <c r="B16" s="351" t="s">
        <v>109</v>
      </c>
      <c r="C16" s="347"/>
      <c r="D16" s="347"/>
      <c r="E16" s="348"/>
      <c r="F16" s="536">
        <v>2948</v>
      </c>
      <c r="G16" s="536">
        <v>2181</v>
      </c>
      <c r="H16" s="536">
        <v>2754</v>
      </c>
      <c r="I16" s="536">
        <v>2700</v>
      </c>
      <c r="J16" s="537">
        <v>3143</v>
      </c>
      <c r="K16" s="538">
        <v>-195</v>
      </c>
      <c r="L16" s="349">
        <v>-6.2042634425707925</v>
      </c>
    </row>
    <row r="17" spans="1:12" s="110" customFormat="1" ht="15" customHeight="1" x14ac:dyDescent="0.2">
      <c r="A17" s="350"/>
      <c r="B17" s="351" t="s">
        <v>110</v>
      </c>
      <c r="C17" s="347"/>
      <c r="D17" s="347"/>
      <c r="E17" s="348"/>
      <c r="F17" s="536">
        <v>493</v>
      </c>
      <c r="G17" s="536">
        <v>283</v>
      </c>
      <c r="H17" s="536">
        <v>312</v>
      </c>
      <c r="I17" s="536">
        <v>388</v>
      </c>
      <c r="J17" s="537">
        <v>472</v>
      </c>
      <c r="K17" s="538">
        <v>21</v>
      </c>
      <c r="L17" s="349">
        <v>4.4491525423728815</v>
      </c>
    </row>
    <row r="18" spans="1:12" s="110" customFormat="1" ht="15" customHeight="1" x14ac:dyDescent="0.2">
      <c r="A18" s="350"/>
      <c r="B18" s="351" t="s">
        <v>111</v>
      </c>
      <c r="C18" s="347"/>
      <c r="D18" s="347"/>
      <c r="E18" s="348"/>
      <c r="F18" s="536">
        <v>44</v>
      </c>
      <c r="G18" s="536">
        <v>40</v>
      </c>
      <c r="H18" s="536">
        <v>37</v>
      </c>
      <c r="I18" s="536">
        <v>54</v>
      </c>
      <c r="J18" s="537">
        <v>42</v>
      </c>
      <c r="K18" s="538">
        <v>2</v>
      </c>
      <c r="L18" s="349">
        <v>4.7619047619047619</v>
      </c>
    </row>
    <row r="19" spans="1:12" s="110" customFormat="1" ht="15" customHeight="1" x14ac:dyDescent="0.2">
      <c r="A19" s="118" t="s">
        <v>113</v>
      </c>
      <c r="B19" s="119" t="s">
        <v>181</v>
      </c>
      <c r="C19" s="347"/>
      <c r="D19" s="347"/>
      <c r="E19" s="348"/>
      <c r="F19" s="536">
        <v>3309</v>
      </c>
      <c r="G19" s="536">
        <v>2168</v>
      </c>
      <c r="H19" s="536">
        <v>4617</v>
      </c>
      <c r="I19" s="536">
        <v>2866</v>
      </c>
      <c r="J19" s="537">
        <v>3489</v>
      </c>
      <c r="K19" s="538">
        <v>-180</v>
      </c>
      <c r="L19" s="349">
        <v>-5.1590713671539126</v>
      </c>
    </row>
    <row r="20" spans="1:12" s="110" customFormat="1" ht="15" customHeight="1" x14ac:dyDescent="0.2">
      <c r="A20" s="118"/>
      <c r="B20" s="119" t="s">
        <v>182</v>
      </c>
      <c r="C20" s="347"/>
      <c r="D20" s="347"/>
      <c r="E20" s="348"/>
      <c r="F20" s="536">
        <v>1277</v>
      </c>
      <c r="G20" s="536">
        <v>1135</v>
      </c>
      <c r="H20" s="536">
        <v>1323</v>
      </c>
      <c r="I20" s="536">
        <v>1161</v>
      </c>
      <c r="J20" s="537">
        <v>1224</v>
      </c>
      <c r="K20" s="538">
        <v>53</v>
      </c>
      <c r="L20" s="349">
        <v>4.3300653594771239</v>
      </c>
    </row>
    <row r="21" spans="1:12" s="110" customFormat="1" ht="15" customHeight="1" x14ac:dyDescent="0.2">
      <c r="A21" s="118" t="s">
        <v>113</v>
      </c>
      <c r="B21" s="119" t="s">
        <v>116</v>
      </c>
      <c r="C21" s="347"/>
      <c r="D21" s="347"/>
      <c r="E21" s="348"/>
      <c r="F21" s="536">
        <v>3396</v>
      </c>
      <c r="G21" s="536">
        <v>2323</v>
      </c>
      <c r="H21" s="536">
        <v>4476</v>
      </c>
      <c r="I21" s="536">
        <v>2574</v>
      </c>
      <c r="J21" s="537">
        <v>3322</v>
      </c>
      <c r="K21" s="538">
        <v>74</v>
      </c>
      <c r="L21" s="349">
        <v>2.2275737507525588</v>
      </c>
    </row>
    <row r="22" spans="1:12" s="110" customFormat="1" ht="15" customHeight="1" x14ac:dyDescent="0.2">
      <c r="A22" s="118"/>
      <c r="B22" s="119" t="s">
        <v>117</v>
      </c>
      <c r="C22" s="347"/>
      <c r="D22" s="347"/>
      <c r="E22" s="348"/>
      <c r="F22" s="536">
        <v>1187</v>
      </c>
      <c r="G22" s="536">
        <v>978</v>
      </c>
      <c r="H22" s="536">
        <v>1459</v>
      </c>
      <c r="I22" s="536">
        <v>1451</v>
      </c>
      <c r="J22" s="537">
        <v>1391</v>
      </c>
      <c r="K22" s="538">
        <v>-204</v>
      </c>
      <c r="L22" s="349">
        <v>-14.665708123652049</v>
      </c>
    </row>
    <row r="23" spans="1:12" s="110" customFormat="1" ht="15" customHeight="1" x14ac:dyDescent="0.2">
      <c r="A23" s="352" t="s">
        <v>347</v>
      </c>
      <c r="B23" s="353" t="s">
        <v>193</v>
      </c>
      <c r="C23" s="354"/>
      <c r="D23" s="354"/>
      <c r="E23" s="355"/>
      <c r="F23" s="539">
        <v>86</v>
      </c>
      <c r="G23" s="539">
        <v>174</v>
      </c>
      <c r="H23" s="539">
        <v>1234</v>
      </c>
      <c r="I23" s="539">
        <v>53</v>
      </c>
      <c r="J23" s="540">
        <v>91</v>
      </c>
      <c r="K23" s="541">
        <v>-5</v>
      </c>
      <c r="L23" s="356">
        <v>-5.4945054945054945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29.5</v>
      </c>
      <c r="G25" s="542">
        <v>39.4</v>
      </c>
      <c r="H25" s="542">
        <v>39.9</v>
      </c>
      <c r="I25" s="542">
        <v>37.200000000000003</v>
      </c>
      <c r="J25" s="542">
        <v>29.7</v>
      </c>
      <c r="K25" s="543" t="s">
        <v>349</v>
      </c>
      <c r="L25" s="364">
        <v>-0.19999999999999929</v>
      </c>
    </row>
    <row r="26" spans="1:12" s="110" customFormat="1" ht="15" customHeight="1" x14ac:dyDescent="0.2">
      <c r="A26" s="365" t="s">
        <v>105</v>
      </c>
      <c r="B26" s="366" t="s">
        <v>345</v>
      </c>
      <c r="C26" s="362"/>
      <c r="D26" s="362"/>
      <c r="E26" s="363"/>
      <c r="F26" s="542">
        <v>28.3</v>
      </c>
      <c r="G26" s="542">
        <v>39.6</v>
      </c>
      <c r="H26" s="542">
        <v>40.4</v>
      </c>
      <c r="I26" s="542">
        <v>37.5</v>
      </c>
      <c r="J26" s="544">
        <v>29</v>
      </c>
      <c r="K26" s="543" t="s">
        <v>349</v>
      </c>
      <c r="L26" s="364">
        <v>-0.69999999999999929</v>
      </c>
    </row>
    <row r="27" spans="1:12" s="110" customFormat="1" ht="15" customHeight="1" x14ac:dyDescent="0.2">
      <c r="A27" s="365"/>
      <c r="B27" s="366" t="s">
        <v>346</v>
      </c>
      <c r="C27" s="362"/>
      <c r="D27" s="362"/>
      <c r="E27" s="363"/>
      <c r="F27" s="542">
        <v>31.2</v>
      </c>
      <c r="G27" s="542">
        <v>39.299999999999997</v>
      </c>
      <c r="H27" s="542">
        <v>39.299999999999997</v>
      </c>
      <c r="I27" s="542">
        <v>36.799999999999997</v>
      </c>
      <c r="J27" s="542">
        <v>30.9</v>
      </c>
      <c r="K27" s="543" t="s">
        <v>349</v>
      </c>
      <c r="L27" s="364">
        <v>0.30000000000000071</v>
      </c>
    </row>
    <row r="28" spans="1:12" s="110" customFormat="1" ht="15" customHeight="1" x14ac:dyDescent="0.2">
      <c r="A28" s="365" t="s">
        <v>113</v>
      </c>
      <c r="B28" s="366" t="s">
        <v>108</v>
      </c>
      <c r="C28" s="362"/>
      <c r="D28" s="362"/>
      <c r="E28" s="363"/>
      <c r="F28" s="542">
        <v>39.4</v>
      </c>
      <c r="G28" s="542">
        <v>52.4</v>
      </c>
      <c r="H28" s="542">
        <v>46.7</v>
      </c>
      <c r="I28" s="542">
        <v>45.1</v>
      </c>
      <c r="J28" s="542">
        <v>38.299999999999997</v>
      </c>
      <c r="K28" s="543" t="s">
        <v>349</v>
      </c>
      <c r="L28" s="364">
        <v>1.1000000000000014</v>
      </c>
    </row>
    <row r="29" spans="1:12" s="110" customFormat="1" ht="11.25" x14ac:dyDescent="0.2">
      <c r="A29" s="365"/>
      <c r="B29" s="366" t="s">
        <v>109</v>
      </c>
      <c r="C29" s="362"/>
      <c r="D29" s="362"/>
      <c r="E29" s="363"/>
      <c r="F29" s="542">
        <v>27.7</v>
      </c>
      <c r="G29" s="542">
        <v>35.6</v>
      </c>
      <c r="H29" s="542">
        <v>35.799999999999997</v>
      </c>
      <c r="I29" s="542">
        <v>35.5</v>
      </c>
      <c r="J29" s="544">
        <v>28.4</v>
      </c>
      <c r="K29" s="543" t="s">
        <v>349</v>
      </c>
      <c r="L29" s="364">
        <v>-0.69999999999999929</v>
      </c>
    </row>
    <row r="30" spans="1:12" s="110" customFormat="1" ht="15" customHeight="1" x14ac:dyDescent="0.2">
      <c r="A30" s="365"/>
      <c r="B30" s="366" t="s">
        <v>110</v>
      </c>
      <c r="C30" s="362"/>
      <c r="D30" s="362"/>
      <c r="E30" s="363"/>
      <c r="F30" s="542">
        <v>19.100000000000001</v>
      </c>
      <c r="G30" s="542">
        <v>39.700000000000003</v>
      </c>
      <c r="H30" s="542">
        <v>40.4</v>
      </c>
      <c r="I30" s="542">
        <v>30.6</v>
      </c>
      <c r="J30" s="542">
        <v>20.6</v>
      </c>
      <c r="K30" s="543" t="s">
        <v>349</v>
      </c>
      <c r="L30" s="364">
        <v>-1.5</v>
      </c>
    </row>
    <row r="31" spans="1:12" s="110" customFormat="1" ht="15" customHeight="1" x14ac:dyDescent="0.2">
      <c r="A31" s="365"/>
      <c r="B31" s="366" t="s">
        <v>111</v>
      </c>
      <c r="C31" s="362"/>
      <c r="D31" s="362"/>
      <c r="E31" s="363"/>
      <c r="F31" s="542">
        <v>31.8</v>
      </c>
      <c r="G31" s="542">
        <v>37.5</v>
      </c>
      <c r="H31" s="542">
        <v>54.1</v>
      </c>
      <c r="I31" s="542">
        <v>46.3</v>
      </c>
      <c r="J31" s="542">
        <v>28.6</v>
      </c>
      <c r="K31" s="543" t="s">
        <v>349</v>
      </c>
      <c r="L31" s="364">
        <v>3.1999999999999993</v>
      </c>
    </row>
    <row r="32" spans="1:12" s="110" customFormat="1" ht="15" customHeight="1" x14ac:dyDescent="0.2">
      <c r="A32" s="367" t="s">
        <v>113</v>
      </c>
      <c r="B32" s="368" t="s">
        <v>181</v>
      </c>
      <c r="C32" s="362"/>
      <c r="D32" s="362"/>
      <c r="E32" s="363"/>
      <c r="F32" s="542">
        <v>30.7</v>
      </c>
      <c r="G32" s="542">
        <v>40.200000000000003</v>
      </c>
      <c r="H32" s="542">
        <v>40.6</v>
      </c>
      <c r="I32" s="542">
        <v>38.9</v>
      </c>
      <c r="J32" s="544">
        <v>31.1</v>
      </c>
      <c r="K32" s="543" t="s">
        <v>349</v>
      </c>
      <c r="L32" s="364">
        <v>-0.40000000000000213</v>
      </c>
    </row>
    <row r="33" spans="1:12" s="110" customFormat="1" ht="15" customHeight="1" x14ac:dyDescent="0.2">
      <c r="A33" s="367"/>
      <c r="B33" s="368" t="s">
        <v>182</v>
      </c>
      <c r="C33" s="362"/>
      <c r="D33" s="362"/>
      <c r="E33" s="363"/>
      <c r="F33" s="542">
        <v>26.3</v>
      </c>
      <c r="G33" s="542">
        <v>38</v>
      </c>
      <c r="H33" s="542">
        <v>38.200000000000003</v>
      </c>
      <c r="I33" s="542">
        <v>33</v>
      </c>
      <c r="J33" s="542">
        <v>25.7</v>
      </c>
      <c r="K33" s="543" t="s">
        <v>349</v>
      </c>
      <c r="L33" s="364">
        <v>0.60000000000000142</v>
      </c>
    </row>
    <row r="34" spans="1:12" s="369" customFormat="1" ht="15" customHeight="1" x14ac:dyDescent="0.2">
      <c r="A34" s="367" t="s">
        <v>113</v>
      </c>
      <c r="B34" s="368" t="s">
        <v>116</v>
      </c>
      <c r="C34" s="362"/>
      <c r="D34" s="362"/>
      <c r="E34" s="363"/>
      <c r="F34" s="542">
        <v>24.2</v>
      </c>
      <c r="G34" s="542">
        <v>34.9</v>
      </c>
      <c r="H34" s="542">
        <v>35.9</v>
      </c>
      <c r="I34" s="542">
        <v>30.4</v>
      </c>
      <c r="J34" s="542">
        <v>22.8</v>
      </c>
      <c r="K34" s="543" t="s">
        <v>349</v>
      </c>
      <c r="L34" s="364">
        <v>1.3999999999999986</v>
      </c>
    </row>
    <row r="35" spans="1:12" s="369" customFormat="1" ht="11.25" x14ac:dyDescent="0.2">
      <c r="A35" s="370"/>
      <c r="B35" s="371" t="s">
        <v>117</v>
      </c>
      <c r="C35" s="372"/>
      <c r="D35" s="372"/>
      <c r="E35" s="373"/>
      <c r="F35" s="545">
        <v>44.5</v>
      </c>
      <c r="G35" s="545">
        <v>49.6</v>
      </c>
      <c r="H35" s="545">
        <v>49.4</v>
      </c>
      <c r="I35" s="545">
        <v>49.1</v>
      </c>
      <c r="J35" s="546">
        <v>46.1</v>
      </c>
      <c r="K35" s="547" t="s">
        <v>349</v>
      </c>
      <c r="L35" s="374">
        <v>-1.6000000000000014</v>
      </c>
    </row>
    <row r="36" spans="1:12" s="369" customFormat="1" ht="15.95" customHeight="1" x14ac:dyDescent="0.2">
      <c r="A36" s="375" t="s">
        <v>350</v>
      </c>
      <c r="B36" s="376"/>
      <c r="C36" s="377"/>
      <c r="D36" s="376"/>
      <c r="E36" s="378"/>
      <c r="F36" s="548">
        <v>4485</v>
      </c>
      <c r="G36" s="548">
        <v>3106</v>
      </c>
      <c r="H36" s="548">
        <v>4530</v>
      </c>
      <c r="I36" s="548">
        <v>3965</v>
      </c>
      <c r="J36" s="548">
        <v>4605</v>
      </c>
      <c r="K36" s="549">
        <v>-120</v>
      </c>
      <c r="L36" s="380">
        <v>-2.6058631921824102</v>
      </c>
    </row>
    <row r="37" spans="1:12" s="369" customFormat="1" ht="15.95" customHeight="1" x14ac:dyDescent="0.2">
      <c r="A37" s="381"/>
      <c r="B37" s="382" t="s">
        <v>113</v>
      </c>
      <c r="C37" s="382" t="s">
        <v>351</v>
      </c>
      <c r="D37" s="382"/>
      <c r="E37" s="383"/>
      <c r="F37" s="548">
        <v>1322</v>
      </c>
      <c r="G37" s="548">
        <v>1225</v>
      </c>
      <c r="H37" s="548">
        <v>1809</v>
      </c>
      <c r="I37" s="548">
        <v>1475</v>
      </c>
      <c r="J37" s="548">
        <v>1368</v>
      </c>
      <c r="K37" s="549">
        <v>-46</v>
      </c>
      <c r="L37" s="380">
        <v>-3.3625730994152048</v>
      </c>
    </row>
    <row r="38" spans="1:12" s="369" customFormat="1" ht="15.95" customHeight="1" x14ac:dyDescent="0.2">
      <c r="A38" s="381"/>
      <c r="B38" s="384" t="s">
        <v>105</v>
      </c>
      <c r="C38" s="384" t="s">
        <v>106</v>
      </c>
      <c r="D38" s="385"/>
      <c r="E38" s="383"/>
      <c r="F38" s="548">
        <v>2707</v>
      </c>
      <c r="G38" s="548">
        <v>1584</v>
      </c>
      <c r="H38" s="548">
        <v>2611</v>
      </c>
      <c r="I38" s="548">
        <v>2342</v>
      </c>
      <c r="J38" s="550">
        <v>2905</v>
      </c>
      <c r="K38" s="549">
        <v>-198</v>
      </c>
      <c r="L38" s="380">
        <v>-6.8158347676419968</v>
      </c>
    </row>
    <row r="39" spans="1:12" s="369" customFormat="1" ht="15.95" customHeight="1" x14ac:dyDescent="0.2">
      <c r="A39" s="381"/>
      <c r="B39" s="385"/>
      <c r="C39" s="382" t="s">
        <v>352</v>
      </c>
      <c r="D39" s="385"/>
      <c r="E39" s="383"/>
      <c r="F39" s="548">
        <v>767</v>
      </c>
      <c r="G39" s="548">
        <v>627</v>
      </c>
      <c r="H39" s="548">
        <v>1054</v>
      </c>
      <c r="I39" s="548">
        <v>878</v>
      </c>
      <c r="J39" s="548">
        <v>842</v>
      </c>
      <c r="K39" s="549">
        <v>-75</v>
      </c>
      <c r="L39" s="380">
        <v>-8.9073634204275542</v>
      </c>
    </row>
    <row r="40" spans="1:12" s="369" customFormat="1" ht="15.95" customHeight="1" x14ac:dyDescent="0.2">
      <c r="A40" s="381"/>
      <c r="B40" s="384"/>
      <c r="C40" s="384" t="s">
        <v>107</v>
      </c>
      <c r="D40" s="385"/>
      <c r="E40" s="383"/>
      <c r="F40" s="548">
        <v>1778</v>
      </c>
      <c r="G40" s="548">
        <v>1522</v>
      </c>
      <c r="H40" s="548">
        <v>1919</v>
      </c>
      <c r="I40" s="548">
        <v>1623</v>
      </c>
      <c r="J40" s="548">
        <v>1700</v>
      </c>
      <c r="K40" s="549">
        <v>78</v>
      </c>
      <c r="L40" s="380">
        <v>4.5882352941176467</v>
      </c>
    </row>
    <row r="41" spans="1:12" s="369" customFormat="1" ht="24" customHeight="1" x14ac:dyDescent="0.2">
      <c r="A41" s="381"/>
      <c r="B41" s="385"/>
      <c r="C41" s="382" t="s">
        <v>352</v>
      </c>
      <c r="D41" s="385"/>
      <c r="E41" s="383"/>
      <c r="F41" s="548">
        <v>555</v>
      </c>
      <c r="G41" s="548">
        <v>598</v>
      </c>
      <c r="H41" s="548">
        <v>755</v>
      </c>
      <c r="I41" s="548">
        <v>597</v>
      </c>
      <c r="J41" s="550">
        <v>526</v>
      </c>
      <c r="K41" s="549">
        <v>29</v>
      </c>
      <c r="L41" s="380">
        <v>5.5133079847908748</v>
      </c>
    </row>
    <row r="42" spans="1:12" s="110" customFormat="1" ht="15" customHeight="1" x14ac:dyDescent="0.2">
      <c r="A42" s="381"/>
      <c r="B42" s="384" t="s">
        <v>113</v>
      </c>
      <c r="C42" s="384" t="s">
        <v>353</v>
      </c>
      <c r="D42" s="385"/>
      <c r="E42" s="383"/>
      <c r="F42" s="548">
        <v>1018</v>
      </c>
      <c r="G42" s="548">
        <v>634</v>
      </c>
      <c r="H42" s="548">
        <v>1541</v>
      </c>
      <c r="I42" s="548">
        <v>838</v>
      </c>
      <c r="J42" s="548">
        <v>971</v>
      </c>
      <c r="K42" s="549">
        <v>47</v>
      </c>
      <c r="L42" s="380">
        <v>4.8403707518022658</v>
      </c>
    </row>
    <row r="43" spans="1:12" s="110" customFormat="1" ht="15" customHeight="1" x14ac:dyDescent="0.2">
      <c r="A43" s="381"/>
      <c r="B43" s="385"/>
      <c r="C43" s="382" t="s">
        <v>352</v>
      </c>
      <c r="D43" s="385"/>
      <c r="E43" s="383"/>
      <c r="F43" s="548">
        <v>401</v>
      </c>
      <c r="G43" s="548">
        <v>332</v>
      </c>
      <c r="H43" s="548">
        <v>719</v>
      </c>
      <c r="I43" s="548">
        <v>378</v>
      </c>
      <c r="J43" s="548">
        <v>372</v>
      </c>
      <c r="K43" s="549">
        <v>29</v>
      </c>
      <c r="L43" s="380">
        <v>7.795698924731183</v>
      </c>
    </row>
    <row r="44" spans="1:12" s="110" customFormat="1" ht="15" customHeight="1" x14ac:dyDescent="0.2">
      <c r="A44" s="381"/>
      <c r="B44" s="384"/>
      <c r="C44" s="366" t="s">
        <v>109</v>
      </c>
      <c r="D44" s="385"/>
      <c r="E44" s="383"/>
      <c r="F44" s="548">
        <v>2931</v>
      </c>
      <c r="G44" s="548">
        <v>2150</v>
      </c>
      <c r="H44" s="548">
        <v>2640</v>
      </c>
      <c r="I44" s="548">
        <v>2687</v>
      </c>
      <c r="J44" s="550">
        <v>3120</v>
      </c>
      <c r="K44" s="549">
        <v>-189</v>
      </c>
      <c r="L44" s="380">
        <v>-6.0576923076923075</v>
      </c>
    </row>
    <row r="45" spans="1:12" s="110" customFormat="1" ht="15" customHeight="1" x14ac:dyDescent="0.2">
      <c r="A45" s="381"/>
      <c r="B45" s="385"/>
      <c r="C45" s="382" t="s">
        <v>352</v>
      </c>
      <c r="D45" s="385"/>
      <c r="E45" s="383"/>
      <c r="F45" s="548">
        <v>813</v>
      </c>
      <c r="G45" s="548">
        <v>766</v>
      </c>
      <c r="H45" s="548">
        <v>944</v>
      </c>
      <c r="I45" s="548">
        <v>954</v>
      </c>
      <c r="J45" s="548">
        <v>887</v>
      </c>
      <c r="K45" s="549">
        <v>-74</v>
      </c>
      <c r="L45" s="380">
        <v>-8.342728297632469</v>
      </c>
    </row>
    <row r="46" spans="1:12" s="110" customFormat="1" ht="15" customHeight="1" x14ac:dyDescent="0.2">
      <c r="A46" s="381"/>
      <c r="B46" s="384"/>
      <c r="C46" s="366" t="s">
        <v>110</v>
      </c>
      <c r="D46" s="385"/>
      <c r="E46" s="383"/>
      <c r="F46" s="548">
        <v>492</v>
      </c>
      <c r="G46" s="548">
        <v>282</v>
      </c>
      <c r="H46" s="548">
        <v>312</v>
      </c>
      <c r="I46" s="548">
        <v>386</v>
      </c>
      <c r="J46" s="548">
        <v>472</v>
      </c>
      <c r="K46" s="549">
        <v>20</v>
      </c>
      <c r="L46" s="380">
        <v>4.2372881355932206</v>
      </c>
    </row>
    <row r="47" spans="1:12" s="110" customFormat="1" ht="15" customHeight="1" x14ac:dyDescent="0.2">
      <c r="A47" s="381"/>
      <c r="B47" s="385"/>
      <c r="C47" s="382" t="s">
        <v>352</v>
      </c>
      <c r="D47" s="385"/>
      <c r="E47" s="383"/>
      <c r="F47" s="548">
        <v>94</v>
      </c>
      <c r="G47" s="548">
        <v>112</v>
      </c>
      <c r="H47" s="548">
        <v>126</v>
      </c>
      <c r="I47" s="548">
        <v>118</v>
      </c>
      <c r="J47" s="550">
        <v>97</v>
      </c>
      <c r="K47" s="549">
        <v>-3</v>
      </c>
      <c r="L47" s="380">
        <v>-3.0927835051546393</v>
      </c>
    </row>
    <row r="48" spans="1:12" s="110" customFormat="1" ht="15" customHeight="1" x14ac:dyDescent="0.2">
      <c r="A48" s="381"/>
      <c r="B48" s="385"/>
      <c r="C48" s="366" t="s">
        <v>111</v>
      </c>
      <c r="D48" s="386"/>
      <c r="E48" s="387"/>
      <c r="F48" s="548">
        <v>44</v>
      </c>
      <c r="G48" s="548">
        <v>40</v>
      </c>
      <c r="H48" s="548">
        <v>37</v>
      </c>
      <c r="I48" s="548">
        <v>54</v>
      </c>
      <c r="J48" s="548">
        <v>42</v>
      </c>
      <c r="K48" s="549">
        <v>2</v>
      </c>
      <c r="L48" s="380">
        <v>4.7619047619047619</v>
      </c>
    </row>
    <row r="49" spans="1:12" s="110" customFormat="1" ht="15" customHeight="1" x14ac:dyDescent="0.2">
      <c r="A49" s="381"/>
      <c r="B49" s="385"/>
      <c r="C49" s="382" t="s">
        <v>352</v>
      </c>
      <c r="D49" s="385"/>
      <c r="E49" s="383"/>
      <c r="F49" s="548">
        <v>14</v>
      </c>
      <c r="G49" s="548">
        <v>15</v>
      </c>
      <c r="H49" s="548">
        <v>20</v>
      </c>
      <c r="I49" s="548">
        <v>25</v>
      </c>
      <c r="J49" s="548">
        <v>12</v>
      </c>
      <c r="K49" s="549">
        <v>2</v>
      </c>
      <c r="L49" s="380">
        <v>16.666666666666668</v>
      </c>
    </row>
    <row r="50" spans="1:12" s="110" customFormat="1" ht="15" customHeight="1" x14ac:dyDescent="0.2">
      <c r="A50" s="381"/>
      <c r="B50" s="384" t="s">
        <v>113</v>
      </c>
      <c r="C50" s="382" t="s">
        <v>181</v>
      </c>
      <c r="D50" s="385"/>
      <c r="E50" s="383"/>
      <c r="F50" s="548">
        <v>3215</v>
      </c>
      <c r="G50" s="548">
        <v>1978</v>
      </c>
      <c r="H50" s="548">
        <v>3250</v>
      </c>
      <c r="I50" s="548">
        <v>2807</v>
      </c>
      <c r="J50" s="550">
        <v>3387</v>
      </c>
      <c r="K50" s="549">
        <v>-172</v>
      </c>
      <c r="L50" s="380">
        <v>-5.0782403306761141</v>
      </c>
    </row>
    <row r="51" spans="1:12" s="110" customFormat="1" ht="15" customHeight="1" x14ac:dyDescent="0.2">
      <c r="A51" s="381"/>
      <c r="B51" s="385"/>
      <c r="C51" s="382" t="s">
        <v>352</v>
      </c>
      <c r="D51" s="385"/>
      <c r="E51" s="383"/>
      <c r="F51" s="548">
        <v>988</v>
      </c>
      <c r="G51" s="548">
        <v>796</v>
      </c>
      <c r="H51" s="548">
        <v>1320</v>
      </c>
      <c r="I51" s="548">
        <v>1093</v>
      </c>
      <c r="J51" s="548">
        <v>1055</v>
      </c>
      <c r="K51" s="549">
        <v>-67</v>
      </c>
      <c r="L51" s="380">
        <v>-6.3507109004739339</v>
      </c>
    </row>
    <row r="52" spans="1:12" s="110" customFormat="1" ht="15" customHeight="1" x14ac:dyDescent="0.2">
      <c r="A52" s="381"/>
      <c r="B52" s="384"/>
      <c r="C52" s="382" t="s">
        <v>182</v>
      </c>
      <c r="D52" s="385"/>
      <c r="E52" s="383"/>
      <c r="F52" s="548">
        <v>1270</v>
      </c>
      <c r="G52" s="548">
        <v>1128</v>
      </c>
      <c r="H52" s="548">
        <v>1280</v>
      </c>
      <c r="I52" s="548">
        <v>1158</v>
      </c>
      <c r="J52" s="548">
        <v>1218</v>
      </c>
      <c r="K52" s="549">
        <v>52</v>
      </c>
      <c r="L52" s="380">
        <v>4.2692939244663384</v>
      </c>
    </row>
    <row r="53" spans="1:12" s="269" customFormat="1" ht="11.25" customHeight="1" x14ac:dyDescent="0.2">
      <c r="A53" s="381"/>
      <c r="B53" s="385"/>
      <c r="C53" s="382" t="s">
        <v>352</v>
      </c>
      <c r="D53" s="385"/>
      <c r="E53" s="383"/>
      <c r="F53" s="548">
        <v>334</v>
      </c>
      <c r="G53" s="548">
        <v>429</v>
      </c>
      <c r="H53" s="548">
        <v>489</v>
      </c>
      <c r="I53" s="548">
        <v>382</v>
      </c>
      <c r="J53" s="550">
        <v>313</v>
      </c>
      <c r="K53" s="549">
        <v>21</v>
      </c>
      <c r="L53" s="380">
        <v>6.7092651757188495</v>
      </c>
    </row>
    <row r="54" spans="1:12" s="151" customFormat="1" ht="12.75" customHeight="1" x14ac:dyDescent="0.2">
      <c r="A54" s="381"/>
      <c r="B54" s="384" t="s">
        <v>113</v>
      </c>
      <c r="C54" s="384" t="s">
        <v>116</v>
      </c>
      <c r="D54" s="385"/>
      <c r="E54" s="383"/>
      <c r="F54" s="548">
        <v>3311</v>
      </c>
      <c r="G54" s="548">
        <v>2159</v>
      </c>
      <c r="H54" s="548">
        <v>3185</v>
      </c>
      <c r="I54" s="548">
        <v>2521</v>
      </c>
      <c r="J54" s="548">
        <v>3236</v>
      </c>
      <c r="K54" s="549">
        <v>75</v>
      </c>
      <c r="L54" s="380">
        <v>2.3176761433868975</v>
      </c>
    </row>
    <row r="55" spans="1:12" ht="11.25" x14ac:dyDescent="0.2">
      <c r="A55" s="381"/>
      <c r="B55" s="385"/>
      <c r="C55" s="382" t="s">
        <v>352</v>
      </c>
      <c r="D55" s="385"/>
      <c r="E55" s="383"/>
      <c r="F55" s="548">
        <v>800</v>
      </c>
      <c r="G55" s="548">
        <v>754</v>
      </c>
      <c r="H55" s="548">
        <v>1145</v>
      </c>
      <c r="I55" s="548">
        <v>766</v>
      </c>
      <c r="J55" s="548">
        <v>737</v>
      </c>
      <c r="K55" s="549">
        <v>63</v>
      </c>
      <c r="L55" s="380">
        <v>8.5481682496607867</v>
      </c>
    </row>
    <row r="56" spans="1:12" ht="14.25" customHeight="1" x14ac:dyDescent="0.2">
      <c r="A56" s="381"/>
      <c r="B56" s="385"/>
      <c r="C56" s="384" t="s">
        <v>117</v>
      </c>
      <c r="D56" s="385"/>
      <c r="E56" s="383"/>
      <c r="F56" s="548">
        <v>1171</v>
      </c>
      <c r="G56" s="548">
        <v>945</v>
      </c>
      <c r="H56" s="548">
        <v>1342</v>
      </c>
      <c r="I56" s="548">
        <v>1442</v>
      </c>
      <c r="J56" s="548">
        <v>1369</v>
      </c>
      <c r="K56" s="549">
        <v>-198</v>
      </c>
      <c r="L56" s="380">
        <v>-14.463111760409058</v>
      </c>
    </row>
    <row r="57" spans="1:12" ht="18.75" customHeight="1" x14ac:dyDescent="0.2">
      <c r="A57" s="388"/>
      <c r="B57" s="389"/>
      <c r="C57" s="390" t="s">
        <v>352</v>
      </c>
      <c r="D57" s="389"/>
      <c r="E57" s="391"/>
      <c r="F57" s="551">
        <v>521</v>
      </c>
      <c r="G57" s="552">
        <v>469</v>
      </c>
      <c r="H57" s="552">
        <v>663</v>
      </c>
      <c r="I57" s="552">
        <v>708</v>
      </c>
      <c r="J57" s="552">
        <v>631</v>
      </c>
      <c r="K57" s="553">
        <f t="shared" ref="K57" si="0">IF(OR(F57=".",J57=".")=TRUE,".",IF(OR(F57="*",J57="*")=TRUE,"*",IF(AND(F57="-",J57="-")=TRUE,"-",IF(AND(ISNUMBER(J57),ISNUMBER(F57))=TRUE,IF(F57-J57=0,0,F57-J57),IF(ISNUMBER(F57)=TRUE,F57,-J57)))))</f>
        <v>-110</v>
      </c>
      <c r="L57" s="392">
        <f t="shared" ref="L57" si="1">IF(K57 =".",".",IF(K57 ="*","*",IF(K57="-","-",IF(K57=0,0,IF(OR(J57="-",J57=".",F57="-",F57=".")=TRUE,"X",IF(J57=0,"0,0",IF(ABS(K57*100/J57)&gt;250,".X",(K57*100/J57))))))))</f>
        <v>-17.432646592709983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4586</v>
      </c>
      <c r="E11" s="114">
        <v>3303</v>
      </c>
      <c r="F11" s="114">
        <v>5940</v>
      </c>
      <c r="G11" s="114">
        <v>4027</v>
      </c>
      <c r="H11" s="140">
        <v>4713</v>
      </c>
      <c r="I11" s="115">
        <v>-127</v>
      </c>
      <c r="J11" s="116">
        <v>-2.6946743051135158</v>
      </c>
    </row>
    <row r="12" spans="1:15" s="110" customFormat="1" ht="24.95" customHeight="1" x14ac:dyDescent="0.2">
      <c r="A12" s="193" t="s">
        <v>132</v>
      </c>
      <c r="B12" s="194" t="s">
        <v>133</v>
      </c>
      <c r="C12" s="113">
        <v>4.3610989969472307</v>
      </c>
      <c r="D12" s="115">
        <v>200</v>
      </c>
      <c r="E12" s="114">
        <v>84</v>
      </c>
      <c r="F12" s="114">
        <v>187</v>
      </c>
      <c r="G12" s="114">
        <v>162</v>
      </c>
      <c r="H12" s="140">
        <v>183</v>
      </c>
      <c r="I12" s="115">
        <v>17</v>
      </c>
      <c r="J12" s="116">
        <v>9.2896174863387984</v>
      </c>
    </row>
    <row r="13" spans="1:15" s="110" customFormat="1" ht="24.95" customHeight="1" x14ac:dyDescent="0.2">
      <c r="A13" s="193" t="s">
        <v>134</v>
      </c>
      <c r="B13" s="199" t="s">
        <v>214</v>
      </c>
      <c r="C13" s="113">
        <v>0.56694286960314</v>
      </c>
      <c r="D13" s="115">
        <v>26</v>
      </c>
      <c r="E13" s="114">
        <v>25</v>
      </c>
      <c r="F13" s="114">
        <v>51</v>
      </c>
      <c r="G13" s="114">
        <v>29</v>
      </c>
      <c r="H13" s="140">
        <v>50</v>
      </c>
      <c r="I13" s="115">
        <v>-24</v>
      </c>
      <c r="J13" s="116">
        <v>-48</v>
      </c>
    </row>
    <row r="14" spans="1:15" s="287" customFormat="1" ht="24.95" customHeight="1" x14ac:dyDescent="0.2">
      <c r="A14" s="193" t="s">
        <v>215</v>
      </c>
      <c r="B14" s="199" t="s">
        <v>137</v>
      </c>
      <c r="C14" s="113">
        <v>26.68992586131705</v>
      </c>
      <c r="D14" s="115">
        <v>1224</v>
      </c>
      <c r="E14" s="114">
        <v>701</v>
      </c>
      <c r="F14" s="114">
        <v>1486</v>
      </c>
      <c r="G14" s="114">
        <v>815</v>
      </c>
      <c r="H14" s="140">
        <v>1148</v>
      </c>
      <c r="I14" s="115">
        <v>76</v>
      </c>
      <c r="J14" s="116">
        <v>6.6202090592334493</v>
      </c>
      <c r="K14" s="110"/>
      <c r="L14" s="110"/>
      <c r="M14" s="110"/>
      <c r="N14" s="110"/>
      <c r="O14" s="110"/>
    </row>
    <row r="15" spans="1:15" s="110" customFormat="1" ht="24.95" customHeight="1" x14ac:dyDescent="0.2">
      <c r="A15" s="193" t="s">
        <v>216</v>
      </c>
      <c r="B15" s="199" t="s">
        <v>217</v>
      </c>
      <c r="C15" s="113">
        <v>6.8251199302224164</v>
      </c>
      <c r="D15" s="115">
        <v>313</v>
      </c>
      <c r="E15" s="114">
        <v>214</v>
      </c>
      <c r="F15" s="114">
        <v>425</v>
      </c>
      <c r="G15" s="114">
        <v>253</v>
      </c>
      <c r="H15" s="140">
        <v>301</v>
      </c>
      <c r="I15" s="115">
        <v>12</v>
      </c>
      <c r="J15" s="116">
        <v>3.9867109634551494</v>
      </c>
    </row>
    <row r="16" spans="1:15" s="287" customFormat="1" ht="24.95" customHeight="1" x14ac:dyDescent="0.2">
      <c r="A16" s="193" t="s">
        <v>218</v>
      </c>
      <c r="B16" s="199" t="s">
        <v>141</v>
      </c>
      <c r="C16" s="113">
        <v>8.6131705189707812</v>
      </c>
      <c r="D16" s="115">
        <v>395</v>
      </c>
      <c r="E16" s="114">
        <v>221</v>
      </c>
      <c r="F16" s="114">
        <v>562</v>
      </c>
      <c r="G16" s="114">
        <v>314</v>
      </c>
      <c r="H16" s="140">
        <v>489</v>
      </c>
      <c r="I16" s="115">
        <v>-94</v>
      </c>
      <c r="J16" s="116">
        <v>-19.222903885480573</v>
      </c>
      <c r="K16" s="110"/>
      <c r="L16" s="110"/>
      <c r="M16" s="110"/>
      <c r="N16" s="110"/>
      <c r="O16" s="110"/>
    </row>
    <row r="17" spans="1:15" s="110" customFormat="1" ht="24.95" customHeight="1" x14ac:dyDescent="0.2">
      <c r="A17" s="193" t="s">
        <v>142</v>
      </c>
      <c r="B17" s="199" t="s">
        <v>220</v>
      </c>
      <c r="C17" s="113">
        <v>11.251635412123855</v>
      </c>
      <c r="D17" s="115">
        <v>516</v>
      </c>
      <c r="E17" s="114">
        <v>266</v>
      </c>
      <c r="F17" s="114">
        <v>499</v>
      </c>
      <c r="G17" s="114">
        <v>248</v>
      </c>
      <c r="H17" s="140">
        <v>358</v>
      </c>
      <c r="I17" s="115">
        <v>158</v>
      </c>
      <c r="J17" s="116">
        <v>44.134078212290504</v>
      </c>
    </row>
    <row r="18" spans="1:15" s="287" customFormat="1" ht="24.95" customHeight="1" x14ac:dyDescent="0.2">
      <c r="A18" s="201" t="s">
        <v>144</v>
      </c>
      <c r="B18" s="202" t="s">
        <v>145</v>
      </c>
      <c r="C18" s="113">
        <v>12.799825556040123</v>
      </c>
      <c r="D18" s="115">
        <v>587</v>
      </c>
      <c r="E18" s="114">
        <v>222</v>
      </c>
      <c r="F18" s="114">
        <v>678</v>
      </c>
      <c r="G18" s="114">
        <v>492</v>
      </c>
      <c r="H18" s="140">
        <v>620</v>
      </c>
      <c r="I18" s="115">
        <v>-33</v>
      </c>
      <c r="J18" s="116">
        <v>-5.32258064516129</v>
      </c>
      <c r="K18" s="110"/>
      <c r="L18" s="110"/>
      <c r="M18" s="110"/>
      <c r="N18" s="110"/>
      <c r="O18" s="110"/>
    </row>
    <row r="19" spans="1:15" s="110" customFormat="1" ht="24.95" customHeight="1" x14ac:dyDescent="0.2">
      <c r="A19" s="193" t="s">
        <v>146</v>
      </c>
      <c r="B19" s="199" t="s">
        <v>147</v>
      </c>
      <c r="C19" s="113">
        <v>13.170518970780638</v>
      </c>
      <c r="D19" s="115">
        <v>604</v>
      </c>
      <c r="E19" s="114">
        <v>657</v>
      </c>
      <c r="F19" s="114">
        <v>812</v>
      </c>
      <c r="G19" s="114">
        <v>580</v>
      </c>
      <c r="H19" s="140">
        <v>570</v>
      </c>
      <c r="I19" s="115">
        <v>34</v>
      </c>
      <c r="J19" s="116">
        <v>5.9649122807017543</v>
      </c>
    </row>
    <row r="20" spans="1:15" s="287" customFormat="1" ht="24.95" customHeight="1" x14ac:dyDescent="0.2">
      <c r="A20" s="193" t="s">
        <v>148</v>
      </c>
      <c r="B20" s="199" t="s">
        <v>149</v>
      </c>
      <c r="C20" s="113">
        <v>7.1303968600087222</v>
      </c>
      <c r="D20" s="115">
        <v>327</v>
      </c>
      <c r="E20" s="114">
        <v>236</v>
      </c>
      <c r="F20" s="114">
        <v>302</v>
      </c>
      <c r="G20" s="114">
        <v>288</v>
      </c>
      <c r="H20" s="140">
        <v>459</v>
      </c>
      <c r="I20" s="115">
        <v>-132</v>
      </c>
      <c r="J20" s="116">
        <v>-28.758169934640524</v>
      </c>
      <c r="K20" s="110"/>
      <c r="L20" s="110"/>
      <c r="M20" s="110"/>
      <c r="N20" s="110"/>
      <c r="O20" s="110"/>
    </row>
    <row r="21" spans="1:15" s="110" customFormat="1" ht="24.95" customHeight="1" x14ac:dyDescent="0.2">
      <c r="A21" s="201" t="s">
        <v>150</v>
      </c>
      <c r="B21" s="202" t="s">
        <v>151</v>
      </c>
      <c r="C21" s="113">
        <v>6.4762320104666378</v>
      </c>
      <c r="D21" s="115">
        <v>297</v>
      </c>
      <c r="E21" s="114">
        <v>284</v>
      </c>
      <c r="F21" s="114">
        <v>367</v>
      </c>
      <c r="G21" s="114">
        <v>415</v>
      </c>
      <c r="H21" s="140">
        <v>417</v>
      </c>
      <c r="I21" s="115">
        <v>-120</v>
      </c>
      <c r="J21" s="116">
        <v>-28.776978417266186</v>
      </c>
    </row>
    <row r="22" spans="1:15" s="110" customFormat="1" ht="24.95" customHeight="1" x14ac:dyDescent="0.2">
      <c r="A22" s="201" t="s">
        <v>152</v>
      </c>
      <c r="B22" s="199" t="s">
        <v>153</v>
      </c>
      <c r="C22" s="113">
        <v>0.43610989969472308</v>
      </c>
      <c r="D22" s="115">
        <v>20</v>
      </c>
      <c r="E22" s="114">
        <v>12</v>
      </c>
      <c r="F22" s="114">
        <v>44</v>
      </c>
      <c r="G22" s="114">
        <v>19</v>
      </c>
      <c r="H22" s="140">
        <v>7</v>
      </c>
      <c r="I22" s="115">
        <v>13</v>
      </c>
      <c r="J22" s="116">
        <v>185.71428571428572</v>
      </c>
    </row>
    <row r="23" spans="1:15" s="110" customFormat="1" ht="24.95" customHeight="1" x14ac:dyDescent="0.2">
      <c r="A23" s="193" t="s">
        <v>154</v>
      </c>
      <c r="B23" s="199" t="s">
        <v>155</v>
      </c>
      <c r="C23" s="113">
        <v>0.98124727431312686</v>
      </c>
      <c r="D23" s="115">
        <v>45</v>
      </c>
      <c r="E23" s="114">
        <v>18</v>
      </c>
      <c r="F23" s="114">
        <v>47</v>
      </c>
      <c r="G23" s="114">
        <v>19</v>
      </c>
      <c r="H23" s="140">
        <v>62</v>
      </c>
      <c r="I23" s="115">
        <v>-17</v>
      </c>
      <c r="J23" s="116">
        <v>-27.419354838709676</v>
      </c>
    </row>
    <row r="24" spans="1:15" s="110" customFormat="1" ht="24.95" customHeight="1" x14ac:dyDescent="0.2">
      <c r="A24" s="193" t="s">
        <v>156</v>
      </c>
      <c r="B24" s="199" t="s">
        <v>221</v>
      </c>
      <c r="C24" s="113">
        <v>3.2926297426951594</v>
      </c>
      <c r="D24" s="115">
        <v>151</v>
      </c>
      <c r="E24" s="114">
        <v>92</v>
      </c>
      <c r="F24" s="114">
        <v>174</v>
      </c>
      <c r="G24" s="114">
        <v>163</v>
      </c>
      <c r="H24" s="140">
        <v>143</v>
      </c>
      <c r="I24" s="115">
        <v>8</v>
      </c>
      <c r="J24" s="116">
        <v>5.5944055944055942</v>
      </c>
    </row>
    <row r="25" spans="1:15" s="110" customFormat="1" ht="24.95" customHeight="1" x14ac:dyDescent="0.2">
      <c r="A25" s="193" t="s">
        <v>222</v>
      </c>
      <c r="B25" s="204" t="s">
        <v>159</v>
      </c>
      <c r="C25" s="113">
        <v>2.7911033580462274</v>
      </c>
      <c r="D25" s="115">
        <v>128</v>
      </c>
      <c r="E25" s="114">
        <v>93</v>
      </c>
      <c r="F25" s="114">
        <v>142</v>
      </c>
      <c r="G25" s="114">
        <v>104</v>
      </c>
      <c r="H25" s="140">
        <v>152</v>
      </c>
      <c r="I25" s="115">
        <v>-24</v>
      </c>
      <c r="J25" s="116">
        <v>-15.789473684210526</v>
      </c>
    </row>
    <row r="26" spans="1:15" s="110" customFormat="1" ht="24.95" customHeight="1" x14ac:dyDescent="0.2">
      <c r="A26" s="201">
        <v>782.78300000000002</v>
      </c>
      <c r="B26" s="203" t="s">
        <v>160</v>
      </c>
      <c r="C26" s="113">
        <v>4.3829044919319671</v>
      </c>
      <c r="D26" s="115">
        <v>201</v>
      </c>
      <c r="E26" s="114">
        <v>139</v>
      </c>
      <c r="F26" s="114">
        <v>276</v>
      </c>
      <c r="G26" s="114">
        <v>236</v>
      </c>
      <c r="H26" s="140">
        <v>213</v>
      </c>
      <c r="I26" s="115">
        <v>-12</v>
      </c>
      <c r="J26" s="116">
        <v>-5.6338028169014081</v>
      </c>
    </row>
    <row r="27" spans="1:15" s="110" customFormat="1" ht="24.95" customHeight="1" x14ac:dyDescent="0.2">
      <c r="A27" s="193" t="s">
        <v>161</v>
      </c>
      <c r="B27" s="199" t="s">
        <v>162</v>
      </c>
      <c r="C27" s="113">
        <v>1.9406890536415176</v>
      </c>
      <c r="D27" s="115">
        <v>89</v>
      </c>
      <c r="E27" s="114">
        <v>66</v>
      </c>
      <c r="F27" s="114">
        <v>143</v>
      </c>
      <c r="G27" s="114">
        <v>102</v>
      </c>
      <c r="H27" s="140">
        <v>78</v>
      </c>
      <c r="I27" s="115">
        <v>11</v>
      </c>
      <c r="J27" s="116">
        <v>14.102564102564102</v>
      </c>
    </row>
    <row r="28" spans="1:15" s="110" customFormat="1" ht="24.95" customHeight="1" x14ac:dyDescent="0.2">
      <c r="A28" s="193" t="s">
        <v>163</v>
      </c>
      <c r="B28" s="199" t="s">
        <v>164</v>
      </c>
      <c r="C28" s="113">
        <v>2.398604448320977</v>
      </c>
      <c r="D28" s="115">
        <v>110</v>
      </c>
      <c r="E28" s="114">
        <v>88</v>
      </c>
      <c r="F28" s="114">
        <v>345</v>
      </c>
      <c r="G28" s="114">
        <v>61</v>
      </c>
      <c r="H28" s="140">
        <v>117</v>
      </c>
      <c r="I28" s="115">
        <v>-7</v>
      </c>
      <c r="J28" s="116">
        <v>-5.982905982905983</v>
      </c>
    </row>
    <row r="29" spans="1:15" s="110" customFormat="1" ht="24.95" customHeight="1" x14ac:dyDescent="0.2">
      <c r="A29" s="193">
        <v>86</v>
      </c>
      <c r="B29" s="199" t="s">
        <v>165</v>
      </c>
      <c r="C29" s="113">
        <v>3.9467945922372438</v>
      </c>
      <c r="D29" s="115">
        <v>181</v>
      </c>
      <c r="E29" s="114">
        <v>200</v>
      </c>
      <c r="F29" s="114">
        <v>194</v>
      </c>
      <c r="G29" s="114">
        <v>151</v>
      </c>
      <c r="H29" s="140">
        <v>136</v>
      </c>
      <c r="I29" s="115">
        <v>45</v>
      </c>
      <c r="J29" s="116">
        <v>33.088235294117645</v>
      </c>
    </row>
    <row r="30" spans="1:15" s="110" customFormat="1" ht="24.95" customHeight="1" x14ac:dyDescent="0.2">
      <c r="A30" s="193">
        <v>87.88</v>
      </c>
      <c r="B30" s="204" t="s">
        <v>166</v>
      </c>
      <c r="C30" s="113">
        <v>5.167902311382468</v>
      </c>
      <c r="D30" s="115">
        <v>237</v>
      </c>
      <c r="E30" s="114">
        <v>253</v>
      </c>
      <c r="F30" s="114">
        <v>423</v>
      </c>
      <c r="G30" s="114">
        <v>183</v>
      </c>
      <c r="H30" s="140">
        <v>218</v>
      </c>
      <c r="I30" s="115">
        <v>19</v>
      </c>
      <c r="J30" s="116">
        <v>8.7155963302752291</v>
      </c>
    </row>
    <row r="31" spans="1:15" s="110" customFormat="1" ht="24.95" customHeight="1" x14ac:dyDescent="0.2">
      <c r="A31" s="193" t="s">
        <v>167</v>
      </c>
      <c r="B31" s="199" t="s">
        <v>168</v>
      </c>
      <c r="C31" s="113">
        <v>3.4670737025730483</v>
      </c>
      <c r="D31" s="115">
        <v>159</v>
      </c>
      <c r="E31" s="114">
        <v>133</v>
      </c>
      <c r="F31" s="114">
        <v>269</v>
      </c>
      <c r="G31" s="114">
        <v>208</v>
      </c>
      <c r="H31" s="140">
        <v>140</v>
      </c>
      <c r="I31" s="115">
        <v>19</v>
      </c>
      <c r="J31" s="116">
        <v>13.571428571428571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4.3610989969472307</v>
      </c>
      <c r="D34" s="115">
        <v>200</v>
      </c>
      <c r="E34" s="114">
        <v>84</v>
      </c>
      <c r="F34" s="114">
        <v>187</v>
      </c>
      <c r="G34" s="114">
        <v>162</v>
      </c>
      <c r="H34" s="140">
        <v>183</v>
      </c>
      <c r="I34" s="115">
        <v>17</v>
      </c>
      <c r="J34" s="116">
        <v>9.2896174863387984</v>
      </c>
    </row>
    <row r="35" spans="1:10" s="110" customFormat="1" ht="24.95" customHeight="1" x14ac:dyDescent="0.2">
      <c r="A35" s="292" t="s">
        <v>171</v>
      </c>
      <c r="B35" s="293" t="s">
        <v>172</v>
      </c>
      <c r="C35" s="113">
        <v>40.056694286960315</v>
      </c>
      <c r="D35" s="115">
        <v>1837</v>
      </c>
      <c r="E35" s="114">
        <v>948</v>
      </c>
      <c r="F35" s="114">
        <v>2215</v>
      </c>
      <c r="G35" s="114">
        <v>1336</v>
      </c>
      <c r="H35" s="140">
        <v>1818</v>
      </c>
      <c r="I35" s="115">
        <v>19</v>
      </c>
      <c r="J35" s="116">
        <v>1.045104510451045</v>
      </c>
    </row>
    <row r="36" spans="1:10" s="110" customFormat="1" ht="24.95" customHeight="1" x14ac:dyDescent="0.2">
      <c r="A36" s="294" t="s">
        <v>173</v>
      </c>
      <c r="B36" s="295" t="s">
        <v>174</v>
      </c>
      <c r="C36" s="125">
        <v>55.582206716092458</v>
      </c>
      <c r="D36" s="143">
        <v>2549</v>
      </c>
      <c r="E36" s="144">
        <v>2271</v>
      </c>
      <c r="F36" s="144">
        <v>3538</v>
      </c>
      <c r="G36" s="144">
        <v>2529</v>
      </c>
      <c r="H36" s="145">
        <v>2712</v>
      </c>
      <c r="I36" s="143">
        <v>-163</v>
      </c>
      <c r="J36" s="146">
        <v>-6.0103244837758112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4586</v>
      </c>
      <c r="F11" s="264">
        <v>3303</v>
      </c>
      <c r="G11" s="264">
        <v>5940</v>
      </c>
      <c r="H11" s="264">
        <v>4027</v>
      </c>
      <c r="I11" s="265">
        <v>4713</v>
      </c>
      <c r="J11" s="263">
        <v>-127</v>
      </c>
      <c r="K11" s="266">
        <v>-2.6946743051135158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29.917139119058003</v>
      </c>
      <c r="E13" s="115">
        <v>1372</v>
      </c>
      <c r="F13" s="114">
        <v>1044</v>
      </c>
      <c r="G13" s="114">
        <v>1616</v>
      </c>
      <c r="H13" s="114">
        <v>1443</v>
      </c>
      <c r="I13" s="140">
        <v>1388</v>
      </c>
      <c r="J13" s="115">
        <v>-16</v>
      </c>
      <c r="K13" s="116">
        <v>-1.1527377521613833</v>
      </c>
    </row>
    <row r="14" spans="1:15" ht="15.95" customHeight="1" x14ac:dyDescent="0.2">
      <c r="A14" s="306" t="s">
        <v>230</v>
      </c>
      <c r="B14" s="307"/>
      <c r="C14" s="308"/>
      <c r="D14" s="113">
        <v>57.653728739642389</v>
      </c>
      <c r="E14" s="115">
        <v>2644</v>
      </c>
      <c r="F14" s="114">
        <v>1888</v>
      </c>
      <c r="G14" s="114">
        <v>3777</v>
      </c>
      <c r="H14" s="114">
        <v>2161</v>
      </c>
      <c r="I14" s="140">
        <v>2807</v>
      </c>
      <c r="J14" s="115">
        <v>-163</v>
      </c>
      <c r="K14" s="116">
        <v>-5.8069112931955829</v>
      </c>
    </row>
    <row r="15" spans="1:15" ht="15.95" customHeight="1" x14ac:dyDescent="0.2">
      <c r="A15" s="306" t="s">
        <v>231</v>
      </c>
      <c r="B15" s="307"/>
      <c r="C15" s="308"/>
      <c r="D15" s="113">
        <v>6.8687309201918882</v>
      </c>
      <c r="E15" s="115">
        <v>315</v>
      </c>
      <c r="F15" s="114">
        <v>208</v>
      </c>
      <c r="G15" s="114">
        <v>302</v>
      </c>
      <c r="H15" s="114">
        <v>240</v>
      </c>
      <c r="I15" s="140">
        <v>296</v>
      </c>
      <c r="J15" s="115">
        <v>19</v>
      </c>
      <c r="K15" s="116">
        <v>6.4189189189189193</v>
      </c>
    </row>
    <row r="16" spans="1:15" ht="15.95" customHeight="1" x14ac:dyDescent="0.2">
      <c r="A16" s="306" t="s">
        <v>232</v>
      </c>
      <c r="B16" s="307"/>
      <c r="C16" s="308"/>
      <c r="D16" s="113">
        <v>5.5167902311382466</v>
      </c>
      <c r="E16" s="115">
        <v>253</v>
      </c>
      <c r="F16" s="114">
        <v>163</v>
      </c>
      <c r="G16" s="114">
        <v>241</v>
      </c>
      <c r="H16" s="114">
        <v>182</v>
      </c>
      <c r="I16" s="140">
        <v>222</v>
      </c>
      <c r="J16" s="115">
        <v>31</v>
      </c>
      <c r="K16" s="116">
        <v>13.963963963963964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4.0994330571303967</v>
      </c>
      <c r="E18" s="115">
        <v>188</v>
      </c>
      <c r="F18" s="114">
        <v>87</v>
      </c>
      <c r="G18" s="114">
        <v>194</v>
      </c>
      <c r="H18" s="114">
        <v>140</v>
      </c>
      <c r="I18" s="140">
        <v>158</v>
      </c>
      <c r="J18" s="115">
        <v>30</v>
      </c>
      <c r="K18" s="116">
        <v>18.9873417721519</v>
      </c>
    </row>
    <row r="19" spans="1:11" ht="14.1" customHeight="1" x14ac:dyDescent="0.2">
      <c r="A19" s="306" t="s">
        <v>235</v>
      </c>
      <c r="B19" s="307" t="s">
        <v>236</v>
      </c>
      <c r="C19" s="308"/>
      <c r="D19" s="113">
        <v>3.7287396423898822</v>
      </c>
      <c r="E19" s="115">
        <v>171</v>
      </c>
      <c r="F19" s="114">
        <v>74</v>
      </c>
      <c r="G19" s="114">
        <v>176</v>
      </c>
      <c r="H19" s="114">
        <v>127</v>
      </c>
      <c r="I19" s="140">
        <v>124</v>
      </c>
      <c r="J19" s="115">
        <v>47</v>
      </c>
      <c r="K19" s="116">
        <v>37.903225806451616</v>
      </c>
    </row>
    <row r="20" spans="1:11" ht="14.1" customHeight="1" x14ac:dyDescent="0.2">
      <c r="A20" s="306">
        <v>12</v>
      </c>
      <c r="B20" s="307" t="s">
        <v>237</v>
      </c>
      <c r="C20" s="308"/>
      <c r="D20" s="113">
        <v>1.0466637592673353</v>
      </c>
      <c r="E20" s="115">
        <v>48</v>
      </c>
      <c r="F20" s="114">
        <v>19</v>
      </c>
      <c r="G20" s="114">
        <v>49</v>
      </c>
      <c r="H20" s="114">
        <v>43</v>
      </c>
      <c r="I20" s="140">
        <v>57</v>
      </c>
      <c r="J20" s="115">
        <v>-9</v>
      </c>
      <c r="K20" s="116">
        <v>-15.789473684210526</v>
      </c>
    </row>
    <row r="21" spans="1:11" ht="14.1" customHeight="1" x14ac:dyDescent="0.2">
      <c r="A21" s="306">
        <v>21</v>
      </c>
      <c r="B21" s="307" t="s">
        <v>238</v>
      </c>
      <c r="C21" s="308"/>
      <c r="D21" s="113">
        <v>1.4827736589620584</v>
      </c>
      <c r="E21" s="115">
        <v>68</v>
      </c>
      <c r="F21" s="114">
        <v>26</v>
      </c>
      <c r="G21" s="114">
        <v>63</v>
      </c>
      <c r="H21" s="114">
        <v>66</v>
      </c>
      <c r="I21" s="140">
        <v>97</v>
      </c>
      <c r="J21" s="115">
        <v>-29</v>
      </c>
      <c r="K21" s="116">
        <v>-29.896907216494846</v>
      </c>
    </row>
    <row r="22" spans="1:11" ht="14.1" customHeight="1" x14ac:dyDescent="0.2">
      <c r="A22" s="306">
        <v>22</v>
      </c>
      <c r="B22" s="307" t="s">
        <v>239</v>
      </c>
      <c r="C22" s="308"/>
      <c r="D22" s="113">
        <v>5.2333187963366772</v>
      </c>
      <c r="E22" s="115">
        <v>240</v>
      </c>
      <c r="F22" s="114">
        <v>138</v>
      </c>
      <c r="G22" s="114">
        <v>343</v>
      </c>
      <c r="H22" s="114">
        <v>154</v>
      </c>
      <c r="I22" s="140">
        <v>207</v>
      </c>
      <c r="J22" s="115">
        <v>33</v>
      </c>
      <c r="K22" s="116">
        <v>15.942028985507246</v>
      </c>
    </row>
    <row r="23" spans="1:11" ht="14.1" customHeight="1" x14ac:dyDescent="0.2">
      <c r="A23" s="306">
        <v>23</v>
      </c>
      <c r="B23" s="307" t="s">
        <v>240</v>
      </c>
      <c r="C23" s="308"/>
      <c r="D23" s="113">
        <v>1.6572176188399477</v>
      </c>
      <c r="E23" s="115">
        <v>76</v>
      </c>
      <c r="F23" s="114">
        <v>27</v>
      </c>
      <c r="G23" s="114">
        <v>40</v>
      </c>
      <c r="H23" s="114">
        <v>39</v>
      </c>
      <c r="I23" s="140">
        <v>32</v>
      </c>
      <c r="J23" s="115">
        <v>44</v>
      </c>
      <c r="K23" s="116">
        <v>137.5</v>
      </c>
    </row>
    <row r="24" spans="1:11" ht="14.1" customHeight="1" x14ac:dyDescent="0.2">
      <c r="A24" s="306">
        <v>24</v>
      </c>
      <c r="B24" s="307" t="s">
        <v>241</v>
      </c>
      <c r="C24" s="308"/>
      <c r="D24" s="113">
        <v>4.2302660270388142</v>
      </c>
      <c r="E24" s="115">
        <v>194</v>
      </c>
      <c r="F24" s="114">
        <v>124</v>
      </c>
      <c r="G24" s="114">
        <v>230</v>
      </c>
      <c r="H24" s="114">
        <v>182</v>
      </c>
      <c r="I24" s="140">
        <v>252</v>
      </c>
      <c r="J24" s="115">
        <v>-58</v>
      </c>
      <c r="K24" s="116">
        <v>-23.015873015873016</v>
      </c>
    </row>
    <row r="25" spans="1:11" ht="14.1" customHeight="1" x14ac:dyDescent="0.2">
      <c r="A25" s="306">
        <v>25</v>
      </c>
      <c r="B25" s="307" t="s">
        <v>242</v>
      </c>
      <c r="C25" s="308"/>
      <c r="D25" s="113">
        <v>6.5852594853903188</v>
      </c>
      <c r="E25" s="115">
        <v>302</v>
      </c>
      <c r="F25" s="114">
        <v>167</v>
      </c>
      <c r="G25" s="114">
        <v>339</v>
      </c>
      <c r="H25" s="114">
        <v>172</v>
      </c>
      <c r="I25" s="140">
        <v>297</v>
      </c>
      <c r="J25" s="115">
        <v>5</v>
      </c>
      <c r="K25" s="116">
        <v>1.6835016835016836</v>
      </c>
    </row>
    <row r="26" spans="1:11" ht="14.1" customHeight="1" x14ac:dyDescent="0.2">
      <c r="A26" s="306">
        <v>26</v>
      </c>
      <c r="B26" s="307" t="s">
        <v>243</v>
      </c>
      <c r="C26" s="308"/>
      <c r="D26" s="113">
        <v>2.5294374182293939</v>
      </c>
      <c r="E26" s="115">
        <v>116</v>
      </c>
      <c r="F26" s="114">
        <v>43</v>
      </c>
      <c r="G26" s="114">
        <v>173</v>
      </c>
      <c r="H26" s="114">
        <v>43</v>
      </c>
      <c r="I26" s="140">
        <v>109</v>
      </c>
      <c r="J26" s="115">
        <v>7</v>
      </c>
      <c r="K26" s="116">
        <v>6.4220183486238529</v>
      </c>
    </row>
    <row r="27" spans="1:11" ht="14.1" customHeight="1" x14ac:dyDescent="0.2">
      <c r="A27" s="306">
        <v>27</v>
      </c>
      <c r="B27" s="307" t="s">
        <v>244</v>
      </c>
      <c r="C27" s="308"/>
      <c r="D27" s="113">
        <v>2.0933275185346707</v>
      </c>
      <c r="E27" s="115">
        <v>96</v>
      </c>
      <c r="F27" s="114">
        <v>48</v>
      </c>
      <c r="G27" s="114">
        <v>113</v>
      </c>
      <c r="H27" s="114">
        <v>54</v>
      </c>
      <c r="I27" s="140">
        <v>80</v>
      </c>
      <c r="J27" s="115">
        <v>16</v>
      </c>
      <c r="K27" s="116">
        <v>20</v>
      </c>
    </row>
    <row r="28" spans="1:11" ht="14.1" customHeight="1" x14ac:dyDescent="0.2">
      <c r="A28" s="306">
        <v>28</v>
      </c>
      <c r="B28" s="307" t="s">
        <v>245</v>
      </c>
      <c r="C28" s="308"/>
      <c r="D28" s="113">
        <v>0.21805494984736154</v>
      </c>
      <c r="E28" s="115">
        <v>10</v>
      </c>
      <c r="F28" s="114">
        <v>9</v>
      </c>
      <c r="G28" s="114">
        <v>14</v>
      </c>
      <c r="H28" s="114">
        <v>15</v>
      </c>
      <c r="I28" s="140">
        <v>10</v>
      </c>
      <c r="J28" s="115">
        <v>0</v>
      </c>
      <c r="K28" s="116">
        <v>0</v>
      </c>
    </row>
    <row r="29" spans="1:11" ht="14.1" customHeight="1" x14ac:dyDescent="0.2">
      <c r="A29" s="306">
        <v>29</v>
      </c>
      <c r="B29" s="307" t="s">
        <v>246</v>
      </c>
      <c r="C29" s="308"/>
      <c r="D29" s="113">
        <v>4.164849542084605</v>
      </c>
      <c r="E29" s="115">
        <v>191</v>
      </c>
      <c r="F29" s="114">
        <v>191</v>
      </c>
      <c r="G29" s="114">
        <v>302</v>
      </c>
      <c r="H29" s="114">
        <v>279</v>
      </c>
      <c r="I29" s="140">
        <v>253</v>
      </c>
      <c r="J29" s="115">
        <v>-62</v>
      </c>
      <c r="K29" s="116">
        <v>-24.505928853754941</v>
      </c>
    </row>
    <row r="30" spans="1:11" ht="14.1" customHeight="1" x14ac:dyDescent="0.2">
      <c r="A30" s="306" t="s">
        <v>247</v>
      </c>
      <c r="B30" s="307" t="s">
        <v>248</v>
      </c>
      <c r="C30" s="308"/>
      <c r="D30" s="113" t="s">
        <v>513</v>
      </c>
      <c r="E30" s="115" t="s">
        <v>513</v>
      </c>
      <c r="F30" s="114">
        <v>95</v>
      </c>
      <c r="G30" s="114">
        <v>171</v>
      </c>
      <c r="H30" s="114">
        <v>162</v>
      </c>
      <c r="I30" s="140">
        <v>128</v>
      </c>
      <c r="J30" s="115" t="s">
        <v>513</v>
      </c>
      <c r="K30" s="116" t="s">
        <v>513</v>
      </c>
    </row>
    <row r="31" spans="1:11" ht="14.1" customHeight="1" x14ac:dyDescent="0.2">
      <c r="A31" s="306" t="s">
        <v>249</v>
      </c>
      <c r="B31" s="307" t="s">
        <v>250</v>
      </c>
      <c r="C31" s="308"/>
      <c r="D31" s="113">
        <v>2.0715220235499348</v>
      </c>
      <c r="E31" s="115">
        <v>95</v>
      </c>
      <c r="F31" s="114">
        <v>96</v>
      </c>
      <c r="G31" s="114">
        <v>128</v>
      </c>
      <c r="H31" s="114">
        <v>117</v>
      </c>
      <c r="I31" s="140">
        <v>120</v>
      </c>
      <c r="J31" s="115">
        <v>-25</v>
      </c>
      <c r="K31" s="116">
        <v>-20.833333333333332</v>
      </c>
    </row>
    <row r="32" spans="1:11" ht="14.1" customHeight="1" x14ac:dyDescent="0.2">
      <c r="A32" s="306">
        <v>31</v>
      </c>
      <c r="B32" s="307" t="s">
        <v>251</v>
      </c>
      <c r="C32" s="308"/>
      <c r="D32" s="113">
        <v>0.34888791975577843</v>
      </c>
      <c r="E32" s="115">
        <v>16</v>
      </c>
      <c r="F32" s="114">
        <v>9</v>
      </c>
      <c r="G32" s="114">
        <v>17</v>
      </c>
      <c r="H32" s="114">
        <v>18</v>
      </c>
      <c r="I32" s="140">
        <v>13</v>
      </c>
      <c r="J32" s="115">
        <v>3</v>
      </c>
      <c r="K32" s="116">
        <v>23.076923076923077</v>
      </c>
    </row>
    <row r="33" spans="1:11" ht="14.1" customHeight="1" x14ac:dyDescent="0.2">
      <c r="A33" s="306">
        <v>32</v>
      </c>
      <c r="B33" s="307" t="s">
        <v>252</v>
      </c>
      <c r="C33" s="308"/>
      <c r="D33" s="113">
        <v>4.1866550370693414</v>
      </c>
      <c r="E33" s="115">
        <v>192</v>
      </c>
      <c r="F33" s="114">
        <v>77</v>
      </c>
      <c r="G33" s="114">
        <v>252</v>
      </c>
      <c r="H33" s="114">
        <v>259</v>
      </c>
      <c r="I33" s="140">
        <v>220</v>
      </c>
      <c r="J33" s="115">
        <v>-28</v>
      </c>
      <c r="K33" s="116">
        <v>-12.727272727272727</v>
      </c>
    </row>
    <row r="34" spans="1:11" ht="14.1" customHeight="1" x14ac:dyDescent="0.2">
      <c r="A34" s="306">
        <v>33</v>
      </c>
      <c r="B34" s="307" t="s">
        <v>253</v>
      </c>
      <c r="C34" s="308"/>
      <c r="D34" s="113">
        <v>3.40165721761884</v>
      </c>
      <c r="E34" s="115">
        <v>156</v>
      </c>
      <c r="F34" s="114">
        <v>38</v>
      </c>
      <c r="G34" s="114">
        <v>139</v>
      </c>
      <c r="H34" s="114">
        <v>111</v>
      </c>
      <c r="I34" s="140">
        <v>180</v>
      </c>
      <c r="J34" s="115">
        <v>-24</v>
      </c>
      <c r="K34" s="116">
        <v>-13.333333333333334</v>
      </c>
    </row>
    <row r="35" spans="1:11" ht="14.1" customHeight="1" x14ac:dyDescent="0.2">
      <c r="A35" s="306">
        <v>34</v>
      </c>
      <c r="B35" s="307" t="s">
        <v>254</v>
      </c>
      <c r="C35" s="308"/>
      <c r="D35" s="113">
        <v>2.4204099433057129</v>
      </c>
      <c r="E35" s="115">
        <v>111</v>
      </c>
      <c r="F35" s="114">
        <v>67</v>
      </c>
      <c r="G35" s="114">
        <v>163</v>
      </c>
      <c r="H35" s="114">
        <v>94</v>
      </c>
      <c r="I35" s="140">
        <v>125</v>
      </c>
      <c r="J35" s="115">
        <v>-14</v>
      </c>
      <c r="K35" s="116">
        <v>-11.2</v>
      </c>
    </row>
    <row r="36" spans="1:11" ht="14.1" customHeight="1" x14ac:dyDescent="0.2">
      <c r="A36" s="306">
        <v>41</v>
      </c>
      <c r="B36" s="307" t="s">
        <v>255</v>
      </c>
      <c r="C36" s="308"/>
      <c r="D36" s="113">
        <v>0.58874836458787616</v>
      </c>
      <c r="E36" s="115">
        <v>27</v>
      </c>
      <c r="F36" s="114">
        <v>12</v>
      </c>
      <c r="G36" s="114">
        <v>37</v>
      </c>
      <c r="H36" s="114">
        <v>8</v>
      </c>
      <c r="I36" s="140">
        <v>21</v>
      </c>
      <c r="J36" s="115">
        <v>6</v>
      </c>
      <c r="K36" s="116">
        <v>28.571428571428573</v>
      </c>
    </row>
    <row r="37" spans="1:11" ht="14.1" customHeight="1" x14ac:dyDescent="0.2">
      <c r="A37" s="306">
        <v>42</v>
      </c>
      <c r="B37" s="307" t="s">
        <v>256</v>
      </c>
      <c r="C37" s="308"/>
      <c r="D37" s="113">
        <v>8.7221979938944608E-2</v>
      </c>
      <c r="E37" s="115">
        <v>4</v>
      </c>
      <c r="F37" s="114">
        <v>4</v>
      </c>
      <c r="G37" s="114" t="s">
        <v>513</v>
      </c>
      <c r="H37" s="114" t="s">
        <v>513</v>
      </c>
      <c r="I37" s="140">
        <v>5</v>
      </c>
      <c r="J37" s="115">
        <v>-1</v>
      </c>
      <c r="K37" s="116">
        <v>-20</v>
      </c>
    </row>
    <row r="38" spans="1:11" ht="14.1" customHeight="1" x14ac:dyDescent="0.2">
      <c r="A38" s="306">
        <v>43</v>
      </c>
      <c r="B38" s="307" t="s">
        <v>257</v>
      </c>
      <c r="C38" s="308"/>
      <c r="D38" s="113">
        <v>0.54513737461840384</v>
      </c>
      <c r="E38" s="115">
        <v>25</v>
      </c>
      <c r="F38" s="114">
        <v>14</v>
      </c>
      <c r="G38" s="114">
        <v>60</v>
      </c>
      <c r="H38" s="114">
        <v>17</v>
      </c>
      <c r="I38" s="140">
        <v>31</v>
      </c>
      <c r="J38" s="115">
        <v>-6</v>
      </c>
      <c r="K38" s="116">
        <v>-19.35483870967742</v>
      </c>
    </row>
    <row r="39" spans="1:11" ht="14.1" customHeight="1" x14ac:dyDescent="0.2">
      <c r="A39" s="306">
        <v>51</v>
      </c>
      <c r="B39" s="307" t="s">
        <v>258</v>
      </c>
      <c r="C39" s="308"/>
      <c r="D39" s="113">
        <v>8.0898386393371133</v>
      </c>
      <c r="E39" s="115">
        <v>371</v>
      </c>
      <c r="F39" s="114">
        <v>285</v>
      </c>
      <c r="G39" s="114">
        <v>490</v>
      </c>
      <c r="H39" s="114">
        <v>313</v>
      </c>
      <c r="I39" s="140">
        <v>379</v>
      </c>
      <c r="J39" s="115">
        <v>-8</v>
      </c>
      <c r="K39" s="116">
        <v>-2.1108179419525066</v>
      </c>
    </row>
    <row r="40" spans="1:11" ht="14.1" customHeight="1" x14ac:dyDescent="0.2">
      <c r="A40" s="306" t="s">
        <v>259</v>
      </c>
      <c r="B40" s="307" t="s">
        <v>260</v>
      </c>
      <c r="C40" s="308"/>
      <c r="D40" s="113">
        <v>7.7627562145660702</v>
      </c>
      <c r="E40" s="115">
        <v>356</v>
      </c>
      <c r="F40" s="114">
        <v>265</v>
      </c>
      <c r="G40" s="114">
        <v>459</v>
      </c>
      <c r="H40" s="114">
        <v>291</v>
      </c>
      <c r="I40" s="140">
        <v>316</v>
      </c>
      <c r="J40" s="115">
        <v>40</v>
      </c>
      <c r="K40" s="116">
        <v>12.658227848101266</v>
      </c>
    </row>
    <row r="41" spans="1:11" ht="14.1" customHeight="1" x14ac:dyDescent="0.2">
      <c r="A41" s="306"/>
      <c r="B41" s="307" t="s">
        <v>261</v>
      </c>
      <c r="C41" s="308"/>
      <c r="D41" s="113">
        <v>6.8469254252071519</v>
      </c>
      <c r="E41" s="115">
        <v>314</v>
      </c>
      <c r="F41" s="114">
        <v>220</v>
      </c>
      <c r="G41" s="114">
        <v>415</v>
      </c>
      <c r="H41" s="114">
        <v>263</v>
      </c>
      <c r="I41" s="140">
        <v>287</v>
      </c>
      <c r="J41" s="115">
        <v>27</v>
      </c>
      <c r="K41" s="116">
        <v>9.4076655052264808</v>
      </c>
    </row>
    <row r="42" spans="1:11" ht="14.1" customHeight="1" x14ac:dyDescent="0.2">
      <c r="A42" s="306">
        <v>52</v>
      </c>
      <c r="B42" s="307" t="s">
        <v>262</v>
      </c>
      <c r="C42" s="308"/>
      <c r="D42" s="113">
        <v>7.0431748800697775</v>
      </c>
      <c r="E42" s="115">
        <v>323</v>
      </c>
      <c r="F42" s="114">
        <v>166</v>
      </c>
      <c r="G42" s="114">
        <v>245</v>
      </c>
      <c r="H42" s="114">
        <v>308</v>
      </c>
      <c r="I42" s="140">
        <v>407</v>
      </c>
      <c r="J42" s="115">
        <v>-84</v>
      </c>
      <c r="K42" s="116">
        <v>-20.63882063882064</v>
      </c>
    </row>
    <row r="43" spans="1:11" ht="14.1" customHeight="1" x14ac:dyDescent="0.2">
      <c r="A43" s="306" t="s">
        <v>263</v>
      </c>
      <c r="B43" s="307" t="s">
        <v>264</v>
      </c>
      <c r="C43" s="308"/>
      <c r="D43" s="113">
        <v>5.4731792411687747</v>
      </c>
      <c r="E43" s="115">
        <v>251</v>
      </c>
      <c r="F43" s="114">
        <v>141</v>
      </c>
      <c r="G43" s="114">
        <v>196</v>
      </c>
      <c r="H43" s="114">
        <v>254</v>
      </c>
      <c r="I43" s="140">
        <v>315</v>
      </c>
      <c r="J43" s="115">
        <v>-64</v>
      </c>
      <c r="K43" s="116">
        <v>-20.317460317460316</v>
      </c>
    </row>
    <row r="44" spans="1:11" ht="14.1" customHeight="1" x14ac:dyDescent="0.2">
      <c r="A44" s="306">
        <v>53</v>
      </c>
      <c r="B44" s="307" t="s">
        <v>265</v>
      </c>
      <c r="C44" s="308"/>
      <c r="D44" s="113">
        <v>0.32708242477104232</v>
      </c>
      <c r="E44" s="115">
        <v>15</v>
      </c>
      <c r="F44" s="114">
        <v>26</v>
      </c>
      <c r="G44" s="114">
        <v>32</v>
      </c>
      <c r="H44" s="114">
        <v>32</v>
      </c>
      <c r="I44" s="140">
        <v>15</v>
      </c>
      <c r="J44" s="115">
        <v>0</v>
      </c>
      <c r="K44" s="116">
        <v>0</v>
      </c>
    </row>
    <row r="45" spans="1:11" ht="14.1" customHeight="1" x14ac:dyDescent="0.2">
      <c r="A45" s="306" t="s">
        <v>266</v>
      </c>
      <c r="B45" s="307" t="s">
        <v>267</v>
      </c>
      <c r="C45" s="308"/>
      <c r="D45" s="113">
        <v>0.30527692978630616</v>
      </c>
      <c r="E45" s="115">
        <v>14</v>
      </c>
      <c r="F45" s="114">
        <v>26</v>
      </c>
      <c r="G45" s="114">
        <v>32</v>
      </c>
      <c r="H45" s="114">
        <v>31</v>
      </c>
      <c r="I45" s="140">
        <v>15</v>
      </c>
      <c r="J45" s="115">
        <v>-1</v>
      </c>
      <c r="K45" s="116">
        <v>-6.666666666666667</v>
      </c>
    </row>
    <row r="46" spans="1:11" ht="14.1" customHeight="1" x14ac:dyDescent="0.2">
      <c r="A46" s="306">
        <v>54</v>
      </c>
      <c r="B46" s="307" t="s">
        <v>268</v>
      </c>
      <c r="C46" s="308"/>
      <c r="D46" s="113">
        <v>2.4858264282599216</v>
      </c>
      <c r="E46" s="115">
        <v>114</v>
      </c>
      <c r="F46" s="114">
        <v>75</v>
      </c>
      <c r="G46" s="114">
        <v>125</v>
      </c>
      <c r="H46" s="114">
        <v>97</v>
      </c>
      <c r="I46" s="140">
        <v>79</v>
      </c>
      <c r="J46" s="115">
        <v>35</v>
      </c>
      <c r="K46" s="116">
        <v>44.303797468354432</v>
      </c>
    </row>
    <row r="47" spans="1:11" ht="14.1" customHeight="1" x14ac:dyDescent="0.2">
      <c r="A47" s="306">
        <v>61</v>
      </c>
      <c r="B47" s="307" t="s">
        <v>269</v>
      </c>
      <c r="C47" s="308"/>
      <c r="D47" s="113">
        <v>2.0715220235499348</v>
      </c>
      <c r="E47" s="115">
        <v>95</v>
      </c>
      <c r="F47" s="114">
        <v>68</v>
      </c>
      <c r="G47" s="114">
        <v>82</v>
      </c>
      <c r="H47" s="114">
        <v>51</v>
      </c>
      <c r="I47" s="140">
        <v>88</v>
      </c>
      <c r="J47" s="115">
        <v>7</v>
      </c>
      <c r="K47" s="116">
        <v>7.9545454545454541</v>
      </c>
    </row>
    <row r="48" spans="1:11" ht="14.1" customHeight="1" x14ac:dyDescent="0.2">
      <c r="A48" s="306">
        <v>62</v>
      </c>
      <c r="B48" s="307" t="s">
        <v>270</v>
      </c>
      <c r="C48" s="308"/>
      <c r="D48" s="113">
        <v>7.806367204535543</v>
      </c>
      <c r="E48" s="115">
        <v>358</v>
      </c>
      <c r="F48" s="114">
        <v>501</v>
      </c>
      <c r="G48" s="114">
        <v>425</v>
      </c>
      <c r="H48" s="114">
        <v>357</v>
      </c>
      <c r="I48" s="140">
        <v>278</v>
      </c>
      <c r="J48" s="115">
        <v>80</v>
      </c>
      <c r="K48" s="116">
        <v>28.776978417266186</v>
      </c>
    </row>
    <row r="49" spans="1:11" ht="14.1" customHeight="1" x14ac:dyDescent="0.2">
      <c r="A49" s="306">
        <v>63</v>
      </c>
      <c r="B49" s="307" t="s">
        <v>271</v>
      </c>
      <c r="C49" s="308"/>
      <c r="D49" s="113">
        <v>4.1430440470998695</v>
      </c>
      <c r="E49" s="115">
        <v>190</v>
      </c>
      <c r="F49" s="114">
        <v>204</v>
      </c>
      <c r="G49" s="114">
        <v>354</v>
      </c>
      <c r="H49" s="114">
        <v>366</v>
      </c>
      <c r="I49" s="140">
        <v>280</v>
      </c>
      <c r="J49" s="115">
        <v>-90</v>
      </c>
      <c r="K49" s="116">
        <v>-32.142857142857146</v>
      </c>
    </row>
    <row r="50" spans="1:11" ht="14.1" customHeight="1" x14ac:dyDescent="0.2">
      <c r="A50" s="306" t="s">
        <v>272</v>
      </c>
      <c r="B50" s="307" t="s">
        <v>273</v>
      </c>
      <c r="C50" s="308"/>
      <c r="D50" s="113">
        <v>1.3301351940689055</v>
      </c>
      <c r="E50" s="115">
        <v>61</v>
      </c>
      <c r="F50" s="114">
        <v>54</v>
      </c>
      <c r="G50" s="114">
        <v>92</v>
      </c>
      <c r="H50" s="114">
        <v>106</v>
      </c>
      <c r="I50" s="140">
        <v>100</v>
      </c>
      <c r="J50" s="115">
        <v>-39</v>
      </c>
      <c r="K50" s="116">
        <v>-39</v>
      </c>
    </row>
    <row r="51" spans="1:11" ht="14.1" customHeight="1" x14ac:dyDescent="0.2">
      <c r="A51" s="306" t="s">
        <v>274</v>
      </c>
      <c r="B51" s="307" t="s">
        <v>275</v>
      </c>
      <c r="C51" s="308"/>
      <c r="D51" s="113">
        <v>2.7474923680767551</v>
      </c>
      <c r="E51" s="115">
        <v>126</v>
      </c>
      <c r="F51" s="114">
        <v>144</v>
      </c>
      <c r="G51" s="114">
        <v>250</v>
      </c>
      <c r="H51" s="114">
        <v>254</v>
      </c>
      <c r="I51" s="140">
        <v>174</v>
      </c>
      <c r="J51" s="115">
        <v>-48</v>
      </c>
      <c r="K51" s="116">
        <v>-27.586206896551722</v>
      </c>
    </row>
    <row r="52" spans="1:11" ht="14.1" customHeight="1" x14ac:dyDescent="0.2">
      <c r="A52" s="306">
        <v>71</v>
      </c>
      <c r="B52" s="307" t="s">
        <v>276</v>
      </c>
      <c r="C52" s="308"/>
      <c r="D52" s="113">
        <v>7.3484518098560834</v>
      </c>
      <c r="E52" s="115">
        <v>337</v>
      </c>
      <c r="F52" s="114">
        <v>208</v>
      </c>
      <c r="G52" s="114">
        <v>442</v>
      </c>
      <c r="H52" s="114">
        <v>245</v>
      </c>
      <c r="I52" s="140">
        <v>334</v>
      </c>
      <c r="J52" s="115">
        <v>3</v>
      </c>
      <c r="K52" s="116">
        <v>0.89820359281437123</v>
      </c>
    </row>
    <row r="53" spans="1:11" ht="14.1" customHeight="1" x14ac:dyDescent="0.2">
      <c r="A53" s="306" t="s">
        <v>277</v>
      </c>
      <c r="B53" s="307" t="s">
        <v>278</v>
      </c>
      <c r="C53" s="308"/>
      <c r="D53" s="113">
        <v>2.6166593981683386</v>
      </c>
      <c r="E53" s="115">
        <v>120</v>
      </c>
      <c r="F53" s="114">
        <v>59</v>
      </c>
      <c r="G53" s="114">
        <v>194</v>
      </c>
      <c r="H53" s="114">
        <v>107</v>
      </c>
      <c r="I53" s="140">
        <v>141</v>
      </c>
      <c r="J53" s="115">
        <v>-21</v>
      </c>
      <c r="K53" s="116">
        <v>-14.893617021276595</v>
      </c>
    </row>
    <row r="54" spans="1:11" ht="14.1" customHeight="1" x14ac:dyDescent="0.2">
      <c r="A54" s="306" t="s">
        <v>279</v>
      </c>
      <c r="B54" s="307" t="s">
        <v>280</v>
      </c>
      <c r="C54" s="308"/>
      <c r="D54" s="113">
        <v>4.0340165721761885</v>
      </c>
      <c r="E54" s="115">
        <v>185</v>
      </c>
      <c r="F54" s="114">
        <v>132</v>
      </c>
      <c r="G54" s="114">
        <v>230</v>
      </c>
      <c r="H54" s="114">
        <v>126</v>
      </c>
      <c r="I54" s="140">
        <v>161</v>
      </c>
      <c r="J54" s="115">
        <v>24</v>
      </c>
      <c r="K54" s="116">
        <v>14.906832298136646</v>
      </c>
    </row>
    <row r="55" spans="1:11" ht="14.1" customHeight="1" x14ac:dyDescent="0.2">
      <c r="A55" s="306">
        <v>72</v>
      </c>
      <c r="B55" s="307" t="s">
        <v>281</v>
      </c>
      <c r="C55" s="308"/>
      <c r="D55" s="113">
        <v>1.2865242040994331</v>
      </c>
      <c r="E55" s="115">
        <v>59</v>
      </c>
      <c r="F55" s="114">
        <v>49</v>
      </c>
      <c r="G55" s="114">
        <v>83</v>
      </c>
      <c r="H55" s="114">
        <v>53</v>
      </c>
      <c r="I55" s="140">
        <v>105</v>
      </c>
      <c r="J55" s="115">
        <v>-46</v>
      </c>
      <c r="K55" s="116">
        <v>-43.80952380952381</v>
      </c>
    </row>
    <row r="56" spans="1:11" ht="14.1" customHeight="1" x14ac:dyDescent="0.2">
      <c r="A56" s="306" t="s">
        <v>282</v>
      </c>
      <c r="B56" s="307" t="s">
        <v>283</v>
      </c>
      <c r="C56" s="308"/>
      <c r="D56" s="113">
        <v>0.52333187963366767</v>
      </c>
      <c r="E56" s="115">
        <v>24</v>
      </c>
      <c r="F56" s="114">
        <v>10</v>
      </c>
      <c r="G56" s="114">
        <v>39</v>
      </c>
      <c r="H56" s="114">
        <v>7</v>
      </c>
      <c r="I56" s="140">
        <v>49</v>
      </c>
      <c r="J56" s="115">
        <v>-25</v>
      </c>
      <c r="K56" s="116">
        <v>-51.020408163265309</v>
      </c>
    </row>
    <row r="57" spans="1:11" ht="14.1" customHeight="1" x14ac:dyDescent="0.2">
      <c r="A57" s="306" t="s">
        <v>284</v>
      </c>
      <c r="B57" s="307" t="s">
        <v>285</v>
      </c>
      <c r="C57" s="308"/>
      <c r="D57" s="113">
        <v>0.56694286960314</v>
      </c>
      <c r="E57" s="115">
        <v>26</v>
      </c>
      <c r="F57" s="114">
        <v>24</v>
      </c>
      <c r="G57" s="114">
        <v>17</v>
      </c>
      <c r="H57" s="114">
        <v>25</v>
      </c>
      <c r="I57" s="140">
        <v>46</v>
      </c>
      <c r="J57" s="115">
        <v>-20</v>
      </c>
      <c r="K57" s="116">
        <v>-43.478260869565219</v>
      </c>
    </row>
    <row r="58" spans="1:11" ht="14.1" customHeight="1" x14ac:dyDescent="0.2">
      <c r="A58" s="306">
        <v>73</v>
      </c>
      <c r="B58" s="307" t="s">
        <v>286</v>
      </c>
      <c r="C58" s="308"/>
      <c r="D58" s="113">
        <v>1.0684692542520715</v>
      </c>
      <c r="E58" s="115">
        <v>49</v>
      </c>
      <c r="F58" s="114">
        <v>30</v>
      </c>
      <c r="G58" s="114">
        <v>61</v>
      </c>
      <c r="H58" s="114">
        <v>21</v>
      </c>
      <c r="I58" s="140">
        <v>40</v>
      </c>
      <c r="J58" s="115">
        <v>9</v>
      </c>
      <c r="K58" s="116">
        <v>22.5</v>
      </c>
    </row>
    <row r="59" spans="1:11" ht="14.1" customHeight="1" x14ac:dyDescent="0.2">
      <c r="A59" s="306" t="s">
        <v>287</v>
      </c>
      <c r="B59" s="307" t="s">
        <v>288</v>
      </c>
      <c r="C59" s="308"/>
      <c r="D59" s="113">
        <v>0.95944177932839081</v>
      </c>
      <c r="E59" s="115">
        <v>44</v>
      </c>
      <c r="F59" s="114">
        <v>29</v>
      </c>
      <c r="G59" s="114">
        <v>51</v>
      </c>
      <c r="H59" s="114">
        <v>14</v>
      </c>
      <c r="I59" s="140">
        <v>37</v>
      </c>
      <c r="J59" s="115">
        <v>7</v>
      </c>
      <c r="K59" s="116">
        <v>18.918918918918919</v>
      </c>
    </row>
    <row r="60" spans="1:11" ht="14.1" customHeight="1" x14ac:dyDescent="0.2">
      <c r="A60" s="306">
        <v>81</v>
      </c>
      <c r="B60" s="307" t="s">
        <v>289</v>
      </c>
      <c r="C60" s="308"/>
      <c r="D60" s="113">
        <v>4.7535979066724812</v>
      </c>
      <c r="E60" s="115">
        <v>218</v>
      </c>
      <c r="F60" s="114">
        <v>269</v>
      </c>
      <c r="G60" s="114">
        <v>236</v>
      </c>
      <c r="H60" s="114">
        <v>178</v>
      </c>
      <c r="I60" s="140">
        <v>183</v>
      </c>
      <c r="J60" s="115">
        <v>35</v>
      </c>
      <c r="K60" s="116">
        <v>19.125683060109289</v>
      </c>
    </row>
    <row r="61" spans="1:11" ht="14.1" customHeight="1" x14ac:dyDescent="0.2">
      <c r="A61" s="306" t="s">
        <v>290</v>
      </c>
      <c r="B61" s="307" t="s">
        <v>291</v>
      </c>
      <c r="C61" s="308"/>
      <c r="D61" s="113">
        <v>2.1587440034888794</v>
      </c>
      <c r="E61" s="115">
        <v>99</v>
      </c>
      <c r="F61" s="114">
        <v>67</v>
      </c>
      <c r="G61" s="114">
        <v>111</v>
      </c>
      <c r="H61" s="114">
        <v>65</v>
      </c>
      <c r="I61" s="140">
        <v>72</v>
      </c>
      <c r="J61" s="115">
        <v>27</v>
      </c>
      <c r="K61" s="116">
        <v>37.5</v>
      </c>
    </row>
    <row r="62" spans="1:11" ht="14.1" customHeight="1" x14ac:dyDescent="0.2">
      <c r="A62" s="306" t="s">
        <v>292</v>
      </c>
      <c r="B62" s="307" t="s">
        <v>293</v>
      </c>
      <c r="C62" s="308"/>
      <c r="D62" s="113">
        <v>1.1556912341910162</v>
      </c>
      <c r="E62" s="115">
        <v>53</v>
      </c>
      <c r="F62" s="114">
        <v>131</v>
      </c>
      <c r="G62" s="114">
        <v>62</v>
      </c>
      <c r="H62" s="114">
        <v>51</v>
      </c>
      <c r="I62" s="140">
        <v>49</v>
      </c>
      <c r="J62" s="115">
        <v>4</v>
      </c>
      <c r="K62" s="116">
        <v>8.1632653061224492</v>
      </c>
    </row>
    <row r="63" spans="1:11" ht="14.1" customHeight="1" x14ac:dyDescent="0.2">
      <c r="A63" s="306"/>
      <c r="B63" s="307" t="s">
        <v>294</v>
      </c>
      <c r="C63" s="308"/>
      <c r="D63" s="113">
        <v>0.95944177932839081</v>
      </c>
      <c r="E63" s="115">
        <v>44</v>
      </c>
      <c r="F63" s="114">
        <v>126</v>
      </c>
      <c r="G63" s="114">
        <v>61</v>
      </c>
      <c r="H63" s="114">
        <v>48</v>
      </c>
      <c r="I63" s="140">
        <v>48</v>
      </c>
      <c r="J63" s="115">
        <v>-4</v>
      </c>
      <c r="K63" s="116">
        <v>-8.3333333333333339</v>
      </c>
    </row>
    <row r="64" spans="1:11" ht="14.1" customHeight="1" x14ac:dyDescent="0.2">
      <c r="A64" s="306" t="s">
        <v>295</v>
      </c>
      <c r="B64" s="307" t="s">
        <v>296</v>
      </c>
      <c r="C64" s="308"/>
      <c r="D64" s="113">
        <v>0.45791539467945924</v>
      </c>
      <c r="E64" s="115">
        <v>21</v>
      </c>
      <c r="F64" s="114">
        <v>19</v>
      </c>
      <c r="G64" s="114">
        <v>21</v>
      </c>
      <c r="H64" s="114">
        <v>19</v>
      </c>
      <c r="I64" s="140">
        <v>10</v>
      </c>
      <c r="J64" s="115">
        <v>11</v>
      </c>
      <c r="K64" s="116">
        <v>110</v>
      </c>
    </row>
    <row r="65" spans="1:11" ht="14.1" customHeight="1" x14ac:dyDescent="0.2">
      <c r="A65" s="306" t="s">
        <v>297</v>
      </c>
      <c r="B65" s="307" t="s">
        <v>298</v>
      </c>
      <c r="C65" s="308"/>
      <c r="D65" s="113">
        <v>0.30527692978630616</v>
      </c>
      <c r="E65" s="115">
        <v>14</v>
      </c>
      <c r="F65" s="114">
        <v>29</v>
      </c>
      <c r="G65" s="114">
        <v>19</v>
      </c>
      <c r="H65" s="114">
        <v>18</v>
      </c>
      <c r="I65" s="140">
        <v>16</v>
      </c>
      <c r="J65" s="115">
        <v>-2</v>
      </c>
      <c r="K65" s="116">
        <v>-12.5</v>
      </c>
    </row>
    <row r="66" spans="1:11" ht="14.1" customHeight="1" x14ac:dyDescent="0.2">
      <c r="A66" s="306">
        <v>82</v>
      </c>
      <c r="B66" s="307" t="s">
        <v>299</v>
      </c>
      <c r="C66" s="308"/>
      <c r="D66" s="113">
        <v>2.9655473179241167</v>
      </c>
      <c r="E66" s="115">
        <v>136</v>
      </c>
      <c r="F66" s="114">
        <v>103</v>
      </c>
      <c r="G66" s="114">
        <v>157</v>
      </c>
      <c r="H66" s="114">
        <v>88</v>
      </c>
      <c r="I66" s="140">
        <v>105</v>
      </c>
      <c r="J66" s="115">
        <v>31</v>
      </c>
      <c r="K66" s="116">
        <v>29.523809523809526</v>
      </c>
    </row>
    <row r="67" spans="1:11" ht="14.1" customHeight="1" x14ac:dyDescent="0.2">
      <c r="A67" s="306" t="s">
        <v>300</v>
      </c>
      <c r="B67" s="307" t="s">
        <v>301</v>
      </c>
      <c r="C67" s="308"/>
      <c r="D67" s="113">
        <v>2.2023549934583513</v>
      </c>
      <c r="E67" s="115">
        <v>101</v>
      </c>
      <c r="F67" s="114">
        <v>73</v>
      </c>
      <c r="G67" s="114">
        <v>114</v>
      </c>
      <c r="H67" s="114">
        <v>57</v>
      </c>
      <c r="I67" s="140">
        <v>67</v>
      </c>
      <c r="J67" s="115">
        <v>34</v>
      </c>
      <c r="K67" s="116">
        <v>50.746268656716417</v>
      </c>
    </row>
    <row r="68" spans="1:11" ht="14.1" customHeight="1" x14ac:dyDescent="0.2">
      <c r="A68" s="306" t="s">
        <v>302</v>
      </c>
      <c r="B68" s="307" t="s">
        <v>303</v>
      </c>
      <c r="C68" s="308"/>
      <c r="D68" s="113">
        <v>0.4797208896641954</v>
      </c>
      <c r="E68" s="115">
        <v>22</v>
      </c>
      <c r="F68" s="114">
        <v>22</v>
      </c>
      <c r="G68" s="114">
        <v>22</v>
      </c>
      <c r="H68" s="114">
        <v>19</v>
      </c>
      <c r="I68" s="140">
        <v>25</v>
      </c>
      <c r="J68" s="115">
        <v>-3</v>
      </c>
      <c r="K68" s="116">
        <v>-12</v>
      </c>
    </row>
    <row r="69" spans="1:11" ht="14.1" customHeight="1" x14ac:dyDescent="0.2">
      <c r="A69" s="306">
        <v>83</v>
      </c>
      <c r="B69" s="307" t="s">
        <v>304</v>
      </c>
      <c r="C69" s="308"/>
      <c r="D69" s="113">
        <v>3.4670737025730483</v>
      </c>
      <c r="E69" s="115">
        <v>159</v>
      </c>
      <c r="F69" s="114">
        <v>146</v>
      </c>
      <c r="G69" s="114">
        <v>522</v>
      </c>
      <c r="H69" s="114">
        <v>118</v>
      </c>
      <c r="I69" s="140">
        <v>182</v>
      </c>
      <c r="J69" s="115">
        <v>-23</v>
      </c>
      <c r="K69" s="116">
        <v>-12.637362637362637</v>
      </c>
    </row>
    <row r="70" spans="1:11" ht="14.1" customHeight="1" x14ac:dyDescent="0.2">
      <c r="A70" s="306" t="s">
        <v>305</v>
      </c>
      <c r="B70" s="307" t="s">
        <v>306</v>
      </c>
      <c r="C70" s="308"/>
      <c r="D70" s="113">
        <v>2.26777147841256</v>
      </c>
      <c r="E70" s="115">
        <v>104</v>
      </c>
      <c r="F70" s="114">
        <v>105</v>
      </c>
      <c r="G70" s="114">
        <v>427</v>
      </c>
      <c r="H70" s="114">
        <v>75</v>
      </c>
      <c r="I70" s="140">
        <v>123</v>
      </c>
      <c r="J70" s="115">
        <v>-19</v>
      </c>
      <c r="K70" s="116">
        <v>-15.447154471544716</v>
      </c>
    </row>
    <row r="71" spans="1:11" ht="14.1" customHeight="1" x14ac:dyDescent="0.2">
      <c r="A71" s="306"/>
      <c r="B71" s="307" t="s">
        <v>307</v>
      </c>
      <c r="C71" s="308"/>
      <c r="D71" s="113">
        <v>1.5481901439162669</v>
      </c>
      <c r="E71" s="115">
        <v>71</v>
      </c>
      <c r="F71" s="114">
        <v>68</v>
      </c>
      <c r="G71" s="114">
        <v>300</v>
      </c>
      <c r="H71" s="114">
        <v>46</v>
      </c>
      <c r="I71" s="140">
        <v>88</v>
      </c>
      <c r="J71" s="115">
        <v>-17</v>
      </c>
      <c r="K71" s="116">
        <v>-19.318181818181817</v>
      </c>
    </row>
    <row r="72" spans="1:11" ht="14.1" customHeight="1" x14ac:dyDescent="0.2">
      <c r="A72" s="306">
        <v>84</v>
      </c>
      <c r="B72" s="307" t="s">
        <v>308</v>
      </c>
      <c r="C72" s="308"/>
      <c r="D72" s="113">
        <v>0.69777583951155686</v>
      </c>
      <c r="E72" s="115">
        <v>32</v>
      </c>
      <c r="F72" s="114">
        <v>32</v>
      </c>
      <c r="G72" s="114">
        <v>87</v>
      </c>
      <c r="H72" s="114">
        <v>22</v>
      </c>
      <c r="I72" s="140">
        <v>35</v>
      </c>
      <c r="J72" s="115">
        <v>-3</v>
      </c>
      <c r="K72" s="116">
        <v>-8.5714285714285712</v>
      </c>
    </row>
    <row r="73" spans="1:11" ht="14.1" customHeight="1" x14ac:dyDescent="0.2">
      <c r="A73" s="306" t="s">
        <v>309</v>
      </c>
      <c r="B73" s="307" t="s">
        <v>310</v>
      </c>
      <c r="C73" s="308"/>
      <c r="D73" s="113">
        <v>0.30527692978630616</v>
      </c>
      <c r="E73" s="115">
        <v>14</v>
      </c>
      <c r="F73" s="114">
        <v>8</v>
      </c>
      <c r="G73" s="114">
        <v>29</v>
      </c>
      <c r="H73" s="114">
        <v>5</v>
      </c>
      <c r="I73" s="140">
        <v>7</v>
      </c>
      <c r="J73" s="115">
        <v>7</v>
      </c>
      <c r="K73" s="116">
        <v>100</v>
      </c>
    </row>
    <row r="74" spans="1:11" ht="14.1" customHeight="1" x14ac:dyDescent="0.2">
      <c r="A74" s="306" t="s">
        <v>311</v>
      </c>
      <c r="B74" s="307" t="s">
        <v>312</v>
      </c>
      <c r="C74" s="308"/>
      <c r="D74" s="113" t="s">
        <v>513</v>
      </c>
      <c r="E74" s="115" t="s">
        <v>513</v>
      </c>
      <c r="F74" s="114">
        <v>3</v>
      </c>
      <c r="G74" s="114">
        <v>14</v>
      </c>
      <c r="H74" s="114">
        <v>3</v>
      </c>
      <c r="I74" s="140">
        <v>6</v>
      </c>
      <c r="J74" s="115" t="s">
        <v>513</v>
      </c>
      <c r="K74" s="116" t="s">
        <v>513</v>
      </c>
    </row>
    <row r="75" spans="1:11" ht="14.1" customHeight="1" x14ac:dyDescent="0.2">
      <c r="A75" s="306" t="s">
        <v>313</v>
      </c>
      <c r="B75" s="307" t="s">
        <v>314</v>
      </c>
      <c r="C75" s="308"/>
      <c r="D75" s="113">
        <v>8.7221979938944608E-2</v>
      </c>
      <c r="E75" s="115">
        <v>4</v>
      </c>
      <c r="F75" s="114">
        <v>9</v>
      </c>
      <c r="G75" s="114">
        <v>5</v>
      </c>
      <c r="H75" s="114">
        <v>8</v>
      </c>
      <c r="I75" s="140">
        <v>7</v>
      </c>
      <c r="J75" s="115">
        <v>-3</v>
      </c>
      <c r="K75" s="116">
        <v>-42.857142857142854</v>
      </c>
    </row>
    <row r="76" spans="1:11" ht="14.1" customHeight="1" x14ac:dyDescent="0.2">
      <c r="A76" s="306">
        <v>91</v>
      </c>
      <c r="B76" s="307" t="s">
        <v>315</v>
      </c>
      <c r="C76" s="308"/>
      <c r="D76" s="113">
        <v>6.5416484954208459E-2</v>
      </c>
      <c r="E76" s="115">
        <v>3</v>
      </c>
      <c r="F76" s="114">
        <v>0</v>
      </c>
      <c r="G76" s="114" t="s">
        <v>513</v>
      </c>
      <c r="H76" s="114">
        <v>3</v>
      </c>
      <c r="I76" s="140" t="s">
        <v>513</v>
      </c>
      <c r="J76" s="115" t="s">
        <v>513</v>
      </c>
      <c r="K76" s="116" t="s">
        <v>513</v>
      </c>
    </row>
    <row r="77" spans="1:11" ht="14.1" customHeight="1" x14ac:dyDescent="0.2">
      <c r="A77" s="306">
        <v>92</v>
      </c>
      <c r="B77" s="307" t="s">
        <v>316</v>
      </c>
      <c r="C77" s="308"/>
      <c r="D77" s="113">
        <v>0.54513737461840384</v>
      </c>
      <c r="E77" s="115">
        <v>25</v>
      </c>
      <c r="F77" s="114">
        <v>12</v>
      </c>
      <c r="G77" s="114">
        <v>21</v>
      </c>
      <c r="H77" s="114">
        <v>20</v>
      </c>
      <c r="I77" s="140">
        <v>29</v>
      </c>
      <c r="J77" s="115">
        <v>-4</v>
      </c>
      <c r="K77" s="116">
        <v>-13.793103448275861</v>
      </c>
    </row>
    <row r="78" spans="1:11" ht="14.1" customHeight="1" x14ac:dyDescent="0.2">
      <c r="A78" s="306">
        <v>93</v>
      </c>
      <c r="B78" s="307" t="s">
        <v>317</v>
      </c>
      <c r="C78" s="308"/>
      <c r="D78" s="113" t="s">
        <v>513</v>
      </c>
      <c r="E78" s="115" t="s">
        <v>513</v>
      </c>
      <c r="F78" s="114">
        <v>5</v>
      </c>
      <c r="G78" s="114">
        <v>13</v>
      </c>
      <c r="H78" s="114" t="s">
        <v>513</v>
      </c>
      <c r="I78" s="140" t="s">
        <v>513</v>
      </c>
      <c r="J78" s="115" t="s">
        <v>513</v>
      </c>
      <c r="K78" s="116" t="s">
        <v>513</v>
      </c>
    </row>
    <row r="79" spans="1:11" ht="14.1" customHeight="1" x14ac:dyDescent="0.2">
      <c r="A79" s="306">
        <v>94</v>
      </c>
      <c r="B79" s="307" t="s">
        <v>318</v>
      </c>
      <c r="C79" s="308"/>
      <c r="D79" s="113">
        <v>0.82860880941997384</v>
      </c>
      <c r="E79" s="115">
        <v>38</v>
      </c>
      <c r="F79" s="114">
        <v>24</v>
      </c>
      <c r="G79" s="114">
        <v>29</v>
      </c>
      <c r="H79" s="114">
        <v>56</v>
      </c>
      <c r="I79" s="140">
        <v>24</v>
      </c>
      <c r="J79" s="115">
        <v>14</v>
      </c>
      <c r="K79" s="116">
        <v>58.333333333333336</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0</v>
      </c>
      <c r="G81" s="144">
        <v>4</v>
      </c>
      <c r="H81" s="144" t="s">
        <v>513</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4972</v>
      </c>
      <c r="E11" s="114">
        <v>4219</v>
      </c>
      <c r="F11" s="114">
        <v>5292</v>
      </c>
      <c r="G11" s="114">
        <v>3537</v>
      </c>
      <c r="H11" s="140">
        <v>4752</v>
      </c>
      <c r="I11" s="115">
        <v>220</v>
      </c>
      <c r="J11" s="116">
        <v>4.6296296296296298</v>
      </c>
    </row>
    <row r="12" spans="1:15" s="110" customFormat="1" ht="24.95" customHeight="1" x14ac:dyDescent="0.2">
      <c r="A12" s="193" t="s">
        <v>132</v>
      </c>
      <c r="B12" s="194" t="s">
        <v>133</v>
      </c>
      <c r="C12" s="113">
        <v>2.3129525341914721</v>
      </c>
      <c r="D12" s="115">
        <v>115</v>
      </c>
      <c r="E12" s="114">
        <v>218</v>
      </c>
      <c r="F12" s="114">
        <v>180</v>
      </c>
      <c r="G12" s="114">
        <v>80</v>
      </c>
      <c r="H12" s="140">
        <v>112</v>
      </c>
      <c r="I12" s="115">
        <v>3</v>
      </c>
      <c r="J12" s="116">
        <v>2.6785714285714284</v>
      </c>
    </row>
    <row r="13" spans="1:15" s="110" customFormat="1" ht="24.95" customHeight="1" x14ac:dyDescent="0.2">
      <c r="A13" s="193" t="s">
        <v>134</v>
      </c>
      <c r="B13" s="199" t="s">
        <v>214</v>
      </c>
      <c r="C13" s="113">
        <v>0.34191472244569587</v>
      </c>
      <c r="D13" s="115">
        <v>17</v>
      </c>
      <c r="E13" s="114">
        <v>30</v>
      </c>
      <c r="F13" s="114">
        <v>27</v>
      </c>
      <c r="G13" s="114">
        <v>37</v>
      </c>
      <c r="H13" s="140">
        <v>40</v>
      </c>
      <c r="I13" s="115">
        <v>-23</v>
      </c>
      <c r="J13" s="116">
        <v>-57.5</v>
      </c>
    </row>
    <row r="14" spans="1:15" s="287" customFormat="1" ht="24.95" customHeight="1" x14ac:dyDescent="0.2">
      <c r="A14" s="193" t="s">
        <v>215</v>
      </c>
      <c r="B14" s="199" t="s">
        <v>137</v>
      </c>
      <c r="C14" s="113">
        <v>27.292839903459374</v>
      </c>
      <c r="D14" s="115">
        <v>1357</v>
      </c>
      <c r="E14" s="114">
        <v>936</v>
      </c>
      <c r="F14" s="114">
        <v>1276</v>
      </c>
      <c r="G14" s="114">
        <v>891</v>
      </c>
      <c r="H14" s="140">
        <v>1203</v>
      </c>
      <c r="I14" s="115">
        <v>154</v>
      </c>
      <c r="J14" s="116">
        <v>12.801330008312553</v>
      </c>
      <c r="K14" s="110"/>
      <c r="L14" s="110"/>
      <c r="M14" s="110"/>
      <c r="N14" s="110"/>
      <c r="O14" s="110"/>
    </row>
    <row r="15" spans="1:15" s="110" customFormat="1" ht="24.95" customHeight="1" x14ac:dyDescent="0.2">
      <c r="A15" s="193" t="s">
        <v>216</v>
      </c>
      <c r="B15" s="199" t="s">
        <v>217</v>
      </c>
      <c r="C15" s="113">
        <v>6.8181818181818183</v>
      </c>
      <c r="D15" s="115">
        <v>339</v>
      </c>
      <c r="E15" s="114">
        <v>216</v>
      </c>
      <c r="F15" s="114">
        <v>324</v>
      </c>
      <c r="G15" s="114">
        <v>226</v>
      </c>
      <c r="H15" s="140">
        <v>245</v>
      </c>
      <c r="I15" s="115">
        <v>94</v>
      </c>
      <c r="J15" s="116">
        <v>38.367346938775512</v>
      </c>
    </row>
    <row r="16" spans="1:15" s="287" customFormat="1" ht="24.95" customHeight="1" x14ac:dyDescent="0.2">
      <c r="A16" s="193" t="s">
        <v>218</v>
      </c>
      <c r="B16" s="199" t="s">
        <v>141</v>
      </c>
      <c r="C16" s="113">
        <v>9.9356395816572807</v>
      </c>
      <c r="D16" s="115">
        <v>494</v>
      </c>
      <c r="E16" s="114">
        <v>415</v>
      </c>
      <c r="F16" s="114">
        <v>488</v>
      </c>
      <c r="G16" s="114">
        <v>363</v>
      </c>
      <c r="H16" s="140">
        <v>569</v>
      </c>
      <c r="I16" s="115">
        <v>-75</v>
      </c>
      <c r="J16" s="116">
        <v>-13.181019332161688</v>
      </c>
      <c r="K16" s="110"/>
      <c r="L16" s="110"/>
      <c r="M16" s="110"/>
      <c r="N16" s="110"/>
      <c r="O16" s="110"/>
    </row>
    <row r="17" spans="1:15" s="110" customFormat="1" ht="24.95" customHeight="1" x14ac:dyDescent="0.2">
      <c r="A17" s="193" t="s">
        <v>142</v>
      </c>
      <c r="B17" s="199" t="s">
        <v>220</v>
      </c>
      <c r="C17" s="113">
        <v>10.539018503620273</v>
      </c>
      <c r="D17" s="115">
        <v>524</v>
      </c>
      <c r="E17" s="114">
        <v>305</v>
      </c>
      <c r="F17" s="114">
        <v>464</v>
      </c>
      <c r="G17" s="114">
        <v>302</v>
      </c>
      <c r="H17" s="140">
        <v>389</v>
      </c>
      <c r="I17" s="115">
        <v>135</v>
      </c>
      <c r="J17" s="116">
        <v>34.704370179948583</v>
      </c>
    </row>
    <row r="18" spans="1:15" s="287" customFormat="1" ht="24.95" customHeight="1" x14ac:dyDescent="0.2">
      <c r="A18" s="201" t="s">
        <v>144</v>
      </c>
      <c r="B18" s="202" t="s">
        <v>145</v>
      </c>
      <c r="C18" s="113">
        <v>10.619469026548673</v>
      </c>
      <c r="D18" s="115">
        <v>528</v>
      </c>
      <c r="E18" s="114">
        <v>547</v>
      </c>
      <c r="F18" s="114">
        <v>524</v>
      </c>
      <c r="G18" s="114">
        <v>342</v>
      </c>
      <c r="H18" s="140">
        <v>493</v>
      </c>
      <c r="I18" s="115">
        <v>35</v>
      </c>
      <c r="J18" s="116">
        <v>7.0993914807302234</v>
      </c>
      <c r="K18" s="110"/>
      <c r="L18" s="110"/>
      <c r="M18" s="110"/>
      <c r="N18" s="110"/>
      <c r="O18" s="110"/>
    </row>
    <row r="19" spans="1:15" s="110" customFormat="1" ht="24.95" customHeight="1" x14ac:dyDescent="0.2">
      <c r="A19" s="193" t="s">
        <v>146</v>
      </c>
      <c r="B19" s="199" t="s">
        <v>147</v>
      </c>
      <c r="C19" s="113">
        <v>15.506838294448913</v>
      </c>
      <c r="D19" s="115">
        <v>771</v>
      </c>
      <c r="E19" s="114">
        <v>610</v>
      </c>
      <c r="F19" s="114">
        <v>715</v>
      </c>
      <c r="G19" s="114">
        <v>570</v>
      </c>
      <c r="H19" s="140">
        <v>681</v>
      </c>
      <c r="I19" s="115">
        <v>90</v>
      </c>
      <c r="J19" s="116">
        <v>13.215859030837004</v>
      </c>
    </row>
    <row r="20" spans="1:15" s="287" customFormat="1" ht="24.95" customHeight="1" x14ac:dyDescent="0.2">
      <c r="A20" s="193" t="s">
        <v>148</v>
      </c>
      <c r="B20" s="199" t="s">
        <v>149</v>
      </c>
      <c r="C20" s="113">
        <v>6.8986323411102175</v>
      </c>
      <c r="D20" s="115">
        <v>343</v>
      </c>
      <c r="E20" s="114">
        <v>280</v>
      </c>
      <c r="F20" s="114">
        <v>220</v>
      </c>
      <c r="G20" s="114">
        <v>250</v>
      </c>
      <c r="H20" s="140">
        <v>431</v>
      </c>
      <c r="I20" s="115">
        <v>-88</v>
      </c>
      <c r="J20" s="116">
        <v>-20.417633410672853</v>
      </c>
      <c r="K20" s="110"/>
      <c r="L20" s="110"/>
      <c r="M20" s="110"/>
      <c r="N20" s="110"/>
      <c r="O20" s="110"/>
    </row>
    <row r="21" spans="1:15" s="110" customFormat="1" ht="24.95" customHeight="1" x14ac:dyDescent="0.2">
      <c r="A21" s="201" t="s">
        <v>150</v>
      </c>
      <c r="B21" s="202" t="s">
        <v>151</v>
      </c>
      <c r="C21" s="113">
        <v>8.6484312148028959</v>
      </c>
      <c r="D21" s="115">
        <v>430</v>
      </c>
      <c r="E21" s="114">
        <v>363</v>
      </c>
      <c r="F21" s="114">
        <v>349</v>
      </c>
      <c r="G21" s="114">
        <v>230</v>
      </c>
      <c r="H21" s="140">
        <v>498</v>
      </c>
      <c r="I21" s="115">
        <v>-68</v>
      </c>
      <c r="J21" s="116">
        <v>-13.654618473895582</v>
      </c>
    </row>
    <row r="22" spans="1:15" s="110" customFormat="1" ht="24.95" customHeight="1" x14ac:dyDescent="0.2">
      <c r="A22" s="201" t="s">
        <v>152</v>
      </c>
      <c r="B22" s="199" t="s">
        <v>153</v>
      </c>
      <c r="C22" s="113">
        <v>0.34191472244569587</v>
      </c>
      <c r="D22" s="115">
        <v>17</v>
      </c>
      <c r="E22" s="114">
        <v>7</v>
      </c>
      <c r="F22" s="114">
        <v>20</v>
      </c>
      <c r="G22" s="114">
        <v>10</v>
      </c>
      <c r="H22" s="140">
        <v>6</v>
      </c>
      <c r="I22" s="115">
        <v>11</v>
      </c>
      <c r="J22" s="116">
        <v>183.33333333333334</v>
      </c>
    </row>
    <row r="23" spans="1:15" s="110" customFormat="1" ht="24.95" customHeight="1" x14ac:dyDescent="0.2">
      <c r="A23" s="193" t="s">
        <v>154</v>
      </c>
      <c r="B23" s="199" t="s">
        <v>155</v>
      </c>
      <c r="C23" s="113">
        <v>1.3676588897827835</v>
      </c>
      <c r="D23" s="115">
        <v>68</v>
      </c>
      <c r="E23" s="114">
        <v>49</v>
      </c>
      <c r="F23" s="114">
        <v>45</v>
      </c>
      <c r="G23" s="114">
        <v>39</v>
      </c>
      <c r="H23" s="140">
        <v>76</v>
      </c>
      <c r="I23" s="115">
        <v>-8</v>
      </c>
      <c r="J23" s="116">
        <v>-10.526315789473685</v>
      </c>
    </row>
    <row r="24" spans="1:15" s="110" customFormat="1" ht="24.95" customHeight="1" x14ac:dyDescent="0.2">
      <c r="A24" s="193" t="s">
        <v>156</v>
      </c>
      <c r="B24" s="199" t="s">
        <v>221</v>
      </c>
      <c r="C24" s="113">
        <v>3.660498793242156</v>
      </c>
      <c r="D24" s="115">
        <v>182</v>
      </c>
      <c r="E24" s="114">
        <v>132</v>
      </c>
      <c r="F24" s="114">
        <v>159</v>
      </c>
      <c r="G24" s="114">
        <v>151</v>
      </c>
      <c r="H24" s="140">
        <v>96</v>
      </c>
      <c r="I24" s="115">
        <v>86</v>
      </c>
      <c r="J24" s="116">
        <v>89.583333333333329</v>
      </c>
    </row>
    <row r="25" spans="1:15" s="110" customFormat="1" ht="24.95" customHeight="1" x14ac:dyDescent="0.2">
      <c r="A25" s="193" t="s">
        <v>222</v>
      </c>
      <c r="B25" s="204" t="s">
        <v>159</v>
      </c>
      <c r="C25" s="113">
        <v>2.3330651649235721</v>
      </c>
      <c r="D25" s="115">
        <v>116</v>
      </c>
      <c r="E25" s="114">
        <v>128</v>
      </c>
      <c r="F25" s="114">
        <v>123</v>
      </c>
      <c r="G25" s="114">
        <v>79</v>
      </c>
      <c r="H25" s="140">
        <v>98</v>
      </c>
      <c r="I25" s="115">
        <v>18</v>
      </c>
      <c r="J25" s="116">
        <v>18.367346938775512</v>
      </c>
    </row>
    <row r="26" spans="1:15" s="110" customFormat="1" ht="24.95" customHeight="1" x14ac:dyDescent="0.2">
      <c r="A26" s="201">
        <v>782.78300000000002</v>
      </c>
      <c r="B26" s="203" t="s">
        <v>160</v>
      </c>
      <c r="C26" s="113">
        <v>4.7063555913113433</v>
      </c>
      <c r="D26" s="115">
        <v>234</v>
      </c>
      <c r="E26" s="114">
        <v>234</v>
      </c>
      <c r="F26" s="114">
        <v>268</v>
      </c>
      <c r="G26" s="114">
        <v>246</v>
      </c>
      <c r="H26" s="140">
        <v>271</v>
      </c>
      <c r="I26" s="115">
        <v>-37</v>
      </c>
      <c r="J26" s="116">
        <v>-13.653136531365314</v>
      </c>
    </row>
    <row r="27" spans="1:15" s="110" customFormat="1" ht="24.95" customHeight="1" x14ac:dyDescent="0.2">
      <c r="A27" s="193" t="s">
        <v>161</v>
      </c>
      <c r="B27" s="199" t="s">
        <v>162</v>
      </c>
      <c r="C27" s="113">
        <v>1.5285599356395816</v>
      </c>
      <c r="D27" s="115">
        <v>76</v>
      </c>
      <c r="E27" s="114">
        <v>49</v>
      </c>
      <c r="F27" s="114">
        <v>166</v>
      </c>
      <c r="G27" s="114">
        <v>57</v>
      </c>
      <c r="H27" s="140">
        <v>81</v>
      </c>
      <c r="I27" s="115">
        <v>-5</v>
      </c>
      <c r="J27" s="116">
        <v>-6.1728395061728394</v>
      </c>
    </row>
    <row r="28" spans="1:15" s="110" customFormat="1" ht="24.95" customHeight="1" x14ac:dyDescent="0.2">
      <c r="A28" s="193" t="s">
        <v>163</v>
      </c>
      <c r="B28" s="199" t="s">
        <v>164</v>
      </c>
      <c r="C28" s="113">
        <v>2.0313757039420755</v>
      </c>
      <c r="D28" s="115">
        <v>101</v>
      </c>
      <c r="E28" s="114">
        <v>58</v>
      </c>
      <c r="F28" s="114">
        <v>321</v>
      </c>
      <c r="G28" s="114">
        <v>67</v>
      </c>
      <c r="H28" s="140">
        <v>98</v>
      </c>
      <c r="I28" s="115">
        <v>3</v>
      </c>
      <c r="J28" s="116">
        <v>3.0612244897959182</v>
      </c>
    </row>
    <row r="29" spans="1:15" s="110" customFormat="1" ht="24.95" customHeight="1" x14ac:dyDescent="0.2">
      <c r="A29" s="193">
        <v>86</v>
      </c>
      <c r="B29" s="199" t="s">
        <v>165</v>
      </c>
      <c r="C29" s="113">
        <v>3.9621882542236526</v>
      </c>
      <c r="D29" s="115">
        <v>197</v>
      </c>
      <c r="E29" s="114">
        <v>196</v>
      </c>
      <c r="F29" s="114">
        <v>204</v>
      </c>
      <c r="G29" s="114">
        <v>166</v>
      </c>
      <c r="H29" s="140">
        <v>200</v>
      </c>
      <c r="I29" s="115">
        <v>-3</v>
      </c>
      <c r="J29" s="116">
        <v>-1.5</v>
      </c>
    </row>
    <row r="30" spans="1:15" s="110" customFormat="1" ht="24.95" customHeight="1" x14ac:dyDescent="0.2">
      <c r="A30" s="193">
        <v>87.88</v>
      </c>
      <c r="B30" s="204" t="s">
        <v>166</v>
      </c>
      <c r="C30" s="113">
        <v>4.806918744971842</v>
      </c>
      <c r="D30" s="115">
        <v>239</v>
      </c>
      <c r="E30" s="114">
        <v>236</v>
      </c>
      <c r="F30" s="114">
        <v>357</v>
      </c>
      <c r="G30" s="114">
        <v>181</v>
      </c>
      <c r="H30" s="140">
        <v>238</v>
      </c>
      <c r="I30" s="115">
        <v>1</v>
      </c>
      <c r="J30" s="116">
        <v>0.42016806722689076</v>
      </c>
    </row>
    <row r="31" spans="1:15" s="110" customFormat="1" ht="24.95" customHeight="1" x14ac:dyDescent="0.2">
      <c r="A31" s="193" t="s">
        <v>167</v>
      </c>
      <c r="B31" s="199" t="s">
        <v>168</v>
      </c>
      <c r="C31" s="113">
        <v>3.6403861625100564</v>
      </c>
      <c r="D31" s="115">
        <v>181</v>
      </c>
      <c r="E31" s="114">
        <v>146</v>
      </c>
      <c r="F31" s="114">
        <v>338</v>
      </c>
      <c r="G31" s="114">
        <v>141</v>
      </c>
      <c r="H31" s="140">
        <v>130</v>
      </c>
      <c r="I31" s="115">
        <v>51</v>
      </c>
      <c r="J31" s="116">
        <v>39.230769230769234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2.3129525341914721</v>
      </c>
      <c r="D34" s="115">
        <v>115</v>
      </c>
      <c r="E34" s="114">
        <v>218</v>
      </c>
      <c r="F34" s="114">
        <v>180</v>
      </c>
      <c r="G34" s="114">
        <v>80</v>
      </c>
      <c r="H34" s="140">
        <v>112</v>
      </c>
      <c r="I34" s="115">
        <v>3</v>
      </c>
      <c r="J34" s="116">
        <v>2.6785714285714284</v>
      </c>
    </row>
    <row r="35" spans="1:10" s="110" customFormat="1" ht="24.95" customHeight="1" x14ac:dyDescent="0.2">
      <c r="A35" s="292" t="s">
        <v>171</v>
      </c>
      <c r="B35" s="293" t="s">
        <v>172</v>
      </c>
      <c r="C35" s="113">
        <v>38.254223652453739</v>
      </c>
      <c r="D35" s="115">
        <v>1902</v>
      </c>
      <c r="E35" s="114">
        <v>1513</v>
      </c>
      <c r="F35" s="114">
        <v>1827</v>
      </c>
      <c r="G35" s="114">
        <v>1270</v>
      </c>
      <c r="H35" s="140">
        <v>1736</v>
      </c>
      <c r="I35" s="115">
        <v>166</v>
      </c>
      <c r="J35" s="116">
        <v>9.5622119815668203</v>
      </c>
    </row>
    <row r="36" spans="1:10" s="110" customFormat="1" ht="24.95" customHeight="1" x14ac:dyDescent="0.2">
      <c r="A36" s="294" t="s">
        <v>173</v>
      </c>
      <c r="B36" s="295" t="s">
        <v>174</v>
      </c>
      <c r="C36" s="125">
        <v>59.432823813354787</v>
      </c>
      <c r="D36" s="143">
        <v>2955</v>
      </c>
      <c r="E36" s="144">
        <v>2488</v>
      </c>
      <c r="F36" s="144">
        <v>3285</v>
      </c>
      <c r="G36" s="144">
        <v>2187</v>
      </c>
      <c r="H36" s="145">
        <v>2904</v>
      </c>
      <c r="I36" s="143">
        <v>51</v>
      </c>
      <c r="J36" s="146">
        <v>1.7561983471074381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4972</v>
      </c>
      <c r="F11" s="264">
        <v>4219</v>
      </c>
      <c r="G11" s="264">
        <v>5292</v>
      </c>
      <c r="H11" s="264">
        <v>3537</v>
      </c>
      <c r="I11" s="265">
        <v>4752</v>
      </c>
      <c r="J11" s="263">
        <v>220</v>
      </c>
      <c r="K11" s="266">
        <v>4.6296296296296298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27.735317779565566</v>
      </c>
      <c r="E13" s="115">
        <v>1379</v>
      </c>
      <c r="F13" s="114">
        <v>1501</v>
      </c>
      <c r="G13" s="114">
        <v>1554</v>
      </c>
      <c r="H13" s="114">
        <v>1193</v>
      </c>
      <c r="I13" s="140">
        <v>1260</v>
      </c>
      <c r="J13" s="115">
        <v>119</v>
      </c>
      <c r="K13" s="116">
        <v>9.4444444444444446</v>
      </c>
    </row>
    <row r="14" spans="1:17" ht="15.95" customHeight="1" x14ac:dyDescent="0.2">
      <c r="A14" s="306" t="s">
        <v>230</v>
      </c>
      <c r="B14" s="307"/>
      <c r="C14" s="308"/>
      <c r="D14" s="113">
        <v>60.720032180209174</v>
      </c>
      <c r="E14" s="115">
        <v>3019</v>
      </c>
      <c r="F14" s="114">
        <v>2358</v>
      </c>
      <c r="G14" s="114">
        <v>3182</v>
      </c>
      <c r="H14" s="114">
        <v>1981</v>
      </c>
      <c r="I14" s="140">
        <v>2924</v>
      </c>
      <c r="J14" s="115">
        <v>95</v>
      </c>
      <c r="K14" s="116">
        <v>3.2489740082079344</v>
      </c>
    </row>
    <row r="15" spans="1:17" ht="15.95" customHeight="1" x14ac:dyDescent="0.2">
      <c r="A15" s="306" t="s">
        <v>231</v>
      </c>
      <c r="B15" s="307"/>
      <c r="C15" s="308"/>
      <c r="D15" s="113">
        <v>6.6170555108608209</v>
      </c>
      <c r="E15" s="115">
        <v>329</v>
      </c>
      <c r="F15" s="114">
        <v>212</v>
      </c>
      <c r="G15" s="114">
        <v>269</v>
      </c>
      <c r="H15" s="114">
        <v>220</v>
      </c>
      <c r="I15" s="140">
        <v>344</v>
      </c>
      <c r="J15" s="115">
        <v>-15</v>
      </c>
      <c r="K15" s="116">
        <v>-4.3604651162790695</v>
      </c>
    </row>
    <row r="16" spans="1:17" ht="15.95" customHeight="1" x14ac:dyDescent="0.2">
      <c r="A16" s="306" t="s">
        <v>232</v>
      </c>
      <c r="B16" s="307"/>
      <c r="C16" s="308"/>
      <c r="D16" s="113">
        <v>4.9275945293644412</v>
      </c>
      <c r="E16" s="115">
        <v>245</v>
      </c>
      <c r="F16" s="114">
        <v>148</v>
      </c>
      <c r="G16" s="114">
        <v>286</v>
      </c>
      <c r="H16" s="114">
        <v>143</v>
      </c>
      <c r="I16" s="140">
        <v>224</v>
      </c>
      <c r="J16" s="115">
        <v>21</v>
      </c>
      <c r="K16" s="116">
        <v>9.375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2.3330651649235721</v>
      </c>
      <c r="E18" s="115">
        <v>116</v>
      </c>
      <c r="F18" s="114">
        <v>205</v>
      </c>
      <c r="G18" s="114">
        <v>173</v>
      </c>
      <c r="H18" s="114">
        <v>83</v>
      </c>
      <c r="I18" s="140">
        <v>97</v>
      </c>
      <c r="J18" s="115">
        <v>19</v>
      </c>
      <c r="K18" s="116">
        <v>19.587628865979383</v>
      </c>
    </row>
    <row r="19" spans="1:11" ht="14.1" customHeight="1" x14ac:dyDescent="0.2">
      <c r="A19" s="306" t="s">
        <v>235</v>
      </c>
      <c r="B19" s="307" t="s">
        <v>236</v>
      </c>
      <c r="C19" s="308"/>
      <c r="D19" s="113">
        <v>2.071600965406275</v>
      </c>
      <c r="E19" s="115">
        <v>103</v>
      </c>
      <c r="F19" s="114">
        <v>194</v>
      </c>
      <c r="G19" s="114">
        <v>157</v>
      </c>
      <c r="H19" s="114">
        <v>67</v>
      </c>
      <c r="I19" s="140">
        <v>64</v>
      </c>
      <c r="J19" s="115">
        <v>39</v>
      </c>
      <c r="K19" s="116">
        <v>60.9375</v>
      </c>
    </row>
    <row r="20" spans="1:11" ht="14.1" customHeight="1" x14ac:dyDescent="0.2">
      <c r="A20" s="306">
        <v>12</v>
      </c>
      <c r="B20" s="307" t="s">
        <v>237</v>
      </c>
      <c r="C20" s="308"/>
      <c r="D20" s="113">
        <v>0.52292839903459376</v>
      </c>
      <c r="E20" s="115">
        <v>26</v>
      </c>
      <c r="F20" s="114">
        <v>53</v>
      </c>
      <c r="G20" s="114">
        <v>43</v>
      </c>
      <c r="H20" s="114">
        <v>25</v>
      </c>
      <c r="I20" s="140">
        <v>36</v>
      </c>
      <c r="J20" s="115">
        <v>-10</v>
      </c>
      <c r="K20" s="116">
        <v>-27.777777777777779</v>
      </c>
    </row>
    <row r="21" spans="1:11" ht="14.1" customHeight="1" x14ac:dyDescent="0.2">
      <c r="A21" s="306">
        <v>21</v>
      </c>
      <c r="B21" s="307" t="s">
        <v>238</v>
      </c>
      <c r="C21" s="308"/>
      <c r="D21" s="113">
        <v>1.0458567980691875</v>
      </c>
      <c r="E21" s="115">
        <v>52</v>
      </c>
      <c r="F21" s="114">
        <v>62</v>
      </c>
      <c r="G21" s="114">
        <v>66</v>
      </c>
      <c r="H21" s="114">
        <v>58</v>
      </c>
      <c r="I21" s="140">
        <v>94</v>
      </c>
      <c r="J21" s="115">
        <v>-42</v>
      </c>
      <c r="K21" s="116">
        <v>-44.680851063829785</v>
      </c>
    </row>
    <row r="22" spans="1:11" ht="14.1" customHeight="1" x14ac:dyDescent="0.2">
      <c r="A22" s="306">
        <v>22</v>
      </c>
      <c r="B22" s="307" t="s">
        <v>239</v>
      </c>
      <c r="C22" s="308"/>
      <c r="D22" s="113">
        <v>6.395816572807723</v>
      </c>
      <c r="E22" s="115">
        <v>318</v>
      </c>
      <c r="F22" s="114">
        <v>196</v>
      </c>
      <c r="G22" s="114">
        <v>326</v>
      </c>
      <c r="H22" s="114">
        <v>201</v>
      </c>
      <c r="I22" s="140">
        <v>208</v>
      </c>
      <c r="J22" s="115">
        <v>110</v>
      </c>
      <c r="K22" s="116">
        <v>52.884615384615387</v>
      </c>
    </row>
    <row r="23" spans="1:11" ht="14.1" customHeight="1" x14ac:dyDescent="0.2">
      <c r="A23" s="306">
        <v>23</v>
      </c>
      <c r="B23" s="307" t="s">
        <v>240</v>
      </c>
      <c r="C23" s="308"/>
      <c r="D23" s="113">
        <v>1.4682220434432824</v>
      </c>
      <c r="E23" s="115">
        <v>73</v>
      </c>
      <c r="F23" s="114">
        <v>22</v>
      </c>
      <c r="G23" s="114">
        <v>40</v>
      </c>
      <c r="H23" s="114">
        <v>35</v>
      </c>
      <c r="I23" s="140">
        <v>44</v>
      </c>
      <c r="J23" s="115">
        <v>29</v>
      </c>
      <c r="K23" s="116">
        <v>65.909090909090907</v>
      </c>
    </row>
    <row r="24" spans="1:11" ht="14.1" customHeight="1" x14ac:dyDescent="0.2">
      <c r="A24" s="306">
        <v>24</v>
      </c>
      <c r="B24" s="307" t="s">
        <v>241</v>
      </c>
      <c r="C24" s="308"/>
      <c r="D24" s="113">
        <v>4.7666934835076429</v>
      </c>
      <c r="E24" s="115">
        <v>237</v>
      </c>
      <c r="F24" s="114">
        <v>217</v>
      </c>
      <c r="G24" s="114">
        <v>218</v>
      </c>
      <c r="H24" s="114">
        <v>181</v>
      </c>
      <c r="I24" s="140">
        <v>286</v>
      </c>
      <c r="J24" s="115">
        <v>-49</v>
      </c>
      <c r="K24" s="116">
        <v>-17.132867132867133</v>
      </c>
    </row>
    <row r="25" spans="1:11" ht="14.1" customHeight="1" x14ac:dyDescent="0.2">
      <c r="A25" s="306">
        <v>25</v>
      </c>
      <c r="B25" s="307" t="s">
        <v>242</v>
      </c>
      <c r="C25" s="308"/>
      <c r="D25" s="113">
        <v>6.0337892196299272</v>
      </c>
      <c r="E25" s="115">
        <v>300</v>
      </c>
      <c r="F25" s="114">
        <v>249</v>
      </c>
      <c r="G25" s="114">
        <v>266</v>
      </c>
      <c r="H25" s="114">
        <v>189</v>
      </c>
      <c r="I25" s="140">
        <v>311</v>
      </c>
      <c r="J25" s="115">
        <v>-11</v>
      </c>
      <c r="K25" s="116">
        <v>-3.536977491961415</v>
      </c>
    </row>
    <row r="26" spans="1:11" ht="14.1" customHeight="1" x14ac:dyDescent="0.2">
      <c r="A26" s="306">
        <v>26</v>
      </c>
      <c r="B26" s="307" t="s">
        <v>243</v>
      </c>
      <c r="C26" s="308"/>
      <c r="D26" s="113">
        <v>2.4537409493161704</v>
      </c>
      <c r="E26" s="115">
        <v>122</v>
      </c>
      <c r="F26" s="114">
        <v>47</v>
      </c>
      <c r="G26" s="114">
        <v>93</v>
      </c>
      <c r="H26" s="114">
        <v>62</v>
      </c>
      <c r="I26" s="140">
        <v>153</v>
      </c>
      <c r="J26" s="115">
        <v>-31</v>
      </c>
      <c r="K26" s="116">
        <v>-20.261437908496731</v>
      </c>
    </row>
    <row r="27" spans="1:11" ht="14.1" customHeight="1" x14ac:dyDescent="0.2">
      <c r="A27" s="306">
        <v>27</v>
      </c>
      <c r="B27" s="307" t="s">
        <v>244</v>
      </c>
      <c r="C27" s="308"/>
      <c r="D27" s="113">
        <v>1.7296862429605793</v>
      </c>
      <c r="E27" s="115">
        <v>86</v>
      </c>
      <c r="F27" s="114">
        <v>64</v>
      </c>
      <c r="G27" s="114">
        <v>79</v>
      </c>
      <c r="H27" s="114">
        <v>65</v>
      </c>
      <c r="I27" s="140">
        <v>93</v>
      </c>
      <c r="J27" s="115">
        <v>-7</v>
      </c>
      <c r="K27" s="116">
        <v>-7.5268817204301079</v>
      </c>
    </row>
    <row r="28" spans="1:11" ht="14.1" customHeight="1" x14ac:dyDescent="0.2">
      <c r="A28" s="306">
        <v>28</v>
      </c>
      <c r="B28" s="307" t="s">
        <v>245</v>
      </c>
      <c r="C28" s="308"/>
      <c r="D28" s="113">
        <v>0.18101367658889783</v>
      </c>
      <c r="E28" s="115">
        <v>9</v>
      </c>
      <c r="F28" s="114" t="s">
        <v>513</v>
      </c>
      <c r="G28" s="114">
        <v>22</v>
      </c>
      <c r="H28" s="114">
        <v>18</v>
      </c>
      <c r="I28" s="140">
        <v>9</v>
      </c>
      <c r="J28" s="115">
        <v>0</v>
      </c>
      <c r="K28" s="116">
        <v>0</v>
      </c>
    </row>
    <row r="29" spans="1:11" ht="14.1" customHeight="1" x14ac:dyDescent="0.2">
      <c r="A29" s="306">
        <v>29</v>
      </c>
      <c r="B29" s="307" t="s">
        <v>246</v>
      </c>
      <c r="C29" s="308"/>
      <c r="D29" s="113">
        <v>4.6862429605792437</v>
      </c>
      <c r="E29" s="115">
        <v>233</v>
      </c>
      <c r="F29" s="114">
        <v>254</v>
      </c>
      <c r="G29" s="114">
        <v>290</v>
      </c>
      <c r="H29" s="114">
        <v>184</v>
      </c>
      <c r="I29" s="140">
        <v>239</v>
      </c>
      <c r="J29" s="115">
        <v>-6</v>
      </c>
      <c r="K29" s="116">
        <v>-2.510460251046025</v>
      </c>
    </row>
    <row r="30" spans="1:11" ht="14.1" customHeight="1" x14ac:dyDescent="0.2">
      <c r="A30" s="306" t="s">
        <v>247</v>
      </c>
      <c r="B30" s="307" t="s">
        <v>248</v>
      </c>
      <c r="C30" s="308"/>
      <c r="D30" s="113">
        <v>2.2727272727272729</v>
      </c>
      <c r="E30" s="115">
        <v>113</v>
      </c>
      <c r="F30" s="114" t="s">
        <v>513</v>
      </c>
      <c r="G30" s="114">
        <v>167</v>
      </c>
      <c r="H30" s="114">
        <v>109</v>
      </c>
      <c r="I30" s="140">
        <v>108</v>
      </c>
      <c r="J30" s="115">
        <v>5</v>
      </c>
      <c r="K30" s="116">
        <v>4.6296296296296298</v>
      </c>
    </row>
    <row r="31" spans="1:11" ht="14.1" customHeight="1" x14ac:dyDescent="0.2">
      <c r="A31" s="306" t="s">
        <v>249</v>
      </c>
      <c r="B31" s="307" t="s">
        <v>250</v>
      </c>
      <c r="C31" s="308"/>
      <c r="D31" s="113">
        <v>2.4135156878519712</v>
      </c>
      <c r="E31" s="115">
        <v>120</v>
      </c>
      <c r="F31" s="114">
        <v>131</v>
      </c>
      <c r="G31" s="114">
        <v>118</v>
      </c>
      <c r="H31" s="114" t="s">
        <v>513</v>
      </c>
      <c r="I31" s="140">
        <v>128</v>
      </c>
      <c r="J31" s="115">
        <v>-8</v>
      </c>
      <c r="K31" s="116">
        <v>-6.25</v>
      </c>
    </row>
    <row r="32" spans="1:11" ht="14.1" customHeight="1" x14ac:dyDescent="0.2">
      <c r="A32" s="306">
        <v>31</v>
      </c>
      <c r="B32" s="307" t="s">
        <v>251</v>
      </c>
      <c r="C32" s="308"/>
      <c r="D32" s="113">
        <v>0.32180209171359614</v>
      </c>
      <c r="E32" s="115">
        <v>16</v>
      </c>
      <c r="F32" s="114">
        <v>13</v>
      </c>
      <c r="G32" s="114">
        <v>11</v>
      </c>
      <c r="H32" s="114">
        <v>11</v>
      </c>
      <c r="I32" s="140">
        <v>13</v>
      </c>
      <c r="J32" s="115">
        <v>3</v>
      </c>
      <c r="K32" s="116">
        <v>23.076923076923077</v>
      </c>
    </row>
    <row r="33" spans="1:11" ht="14.1" customHeight="1" x14ac:dyDescent="0.2">
      <c r="A33" s="306">
        <v>32</v>
      </c>
      <c r="B33" s="307" t="s">
        <v>252</v>
      </c>
      <c r="C33" s="308"/>
      <c r="D33" s="113">
        <v>3.7610619469026547</v>
      </c>
      <c r="E33" s="115">
        <v>187</v>
      </c>
      <c r="F33" s="114">
        <v>254</v>
      </c>
      <c r="G33" s="114">
        <v>221</v>
      </c>
      <c r="H33" s="114">
        <v>151</v>
      </c>
      <c r="I33" s="140">
        <v>155</v>
      </c>
      <c r="J33" s="115">
        <v>32</v>
      </c>
      <c r="K33" s="116">
        <v>20.64516129032258</v>
      </c>
    </row>
    <row r="34" spans="1:11" ht="14.1" customHeight="1" x14ac:dyDescent="0.2">
      <c r="A34" s="306">
        <v>33</v>
      </c>
      <c r="B34" s="307" t="s">
        <v>253</v>
      </c>
      <c r="C34" s="308"/>
      <c r="D34" s="113">
        <v>2.4738535800482704</v>
      </c>
      <c r="E34" s="115">
        <v>123</v>
      </c>
      <c r="F34" s="114">
        <v>127</v>
      </c>
      <c r="G34" s="114">
        <v>106</v>
      </c>
      <c r="H34" s="114">
        <v>69</v>
      </c>
      <c r="I34" s="140">
        <v>112</v>
      </c>
      <c r="J34" s="115">
        <v>11</v>
      </c>
      <c r="K34" s="116">
        <v>9.8214285714285712</v>
      </c>
    </row>
    <row r="35" spans="1:11" ht="14.1" customHeight="1" x14ac:dyDescent="0.2">
      <c r="A35" s="306">
        <v>34</v>
      </c>
      <c r="B35" s="307" t="s">
        <v>254</v>
      </c>
      <c r="C35" s="308"/>
      <c r="D35" s="113">
        <v>2.8559935639581657</v>
      </c>
      <c r="E35" s="115">
        <v>142</v>
      </c>
      <c r="F35" s="114">
        <v>103</v>
      </c>
      <c r="G35" s="114">
        <v>98</v>
      </c>
      <c r="H35" s="114">
        <v>84</v>
      </c>
      <c r="I35" s="140">
        <v>117</v>
      </c>
      <c r="J35" s="115">
        <v>25</v>
      </c>
      <c r="K35" s="116">
        <v>21.367521367521366</v>
      </c>
    </row>
    <row r="36" spans="1:11" ht="14.1" customHeight="1" x14ac:dyDescent="0.2">
      <c r="A36" s="306">
        <v>41</v>
      </c>
      <c r="B36" s="307" t="s">
        <v>255</v>
      </c>
      <c r="C36" s="308"/>
      <c r="D36" s="113">
        <v>0.44247787610619471</v>
      </c>
      <c r="E36" s="115">
        <v>22</v>
      </c>
      <c r="F36" s="114">
        <v>19</v>
      </c>
      <c r="G36" s="114">
        <v>33</v>
      </c>
      <c r="H36" s="114">
        <v>21</v>
      </c>
      <c r="I36" s="140">
        <v>22</v>
      </c>
      <c r="J36" s="115">
        <v>0</v>
      </c>
      <c r="K36" s="116">
        <v>0</v>
      </c>
    </row>
    <row r="37" spans="1:11" ht="14.1" customHeight="1" x14ac:dyDescent="0.2">
      <c r="A37" s="306">
        <v>42</v>
      </c>
      <c r="B37" s="307" t="s">
        <v>256</v>
      </c>
      <c r="C37" s="308"/>
      <c r="D37" s="113" t="s">
        <v>513</v>
      </c>
      <c r="E37" s="115" t="s">
        <v>513</v>
      </c>
      <c r="F37" s="114" t="s">
        <v>513</v>
      </c>
      <c r="G37" s="114" t="s">
        <v>513</v>
      </c>
      <c r="H37" s="114" t="s">
        <v>513</v>
      </c>
      <c r="I37" s="140">
        <v>5</v>
      </c>
      <c r="J37" s="115" t="s">
        <v>513</v>
      </c>
      <c r="K37" s="116" t="s">
        <v>513</v>
      </c>
    </row>
    <row r="38" spans="1:11" ht="14.1" customHeight="1" x14ac:dyDescent="0.2">
      <c r="A38" s="306">
        <v>43</v>
      </c>
      <c r="B38" s="307" t="s">
        <v>257</v>
      </c>
      <c r="C38" s="308"/>
      <c r="D38" s="113">
        <v>0.3821399839098954</v>
      </c>
      <c r="E38" s="115">
        <v>19</v>
      </c>
      <c r="F38" s="114">
        <v>17</v>
      </c>
      <c r="G38" s="114">
        <v>41</v>
      </c>
      <c r="H38" s="114">
        <v>16</v>
      </c>
      <c r="I38" s="140">
        <v>31</v>
      </c>
      <c r="J38" s="115">
        <v>-12</v>
      </c>
      <c r="K38" s="116">
        <v>-38.70967741935484</v>
      </c>
    </row>
    <row r="39" spans="1:11" ht="14.1" customHeight="1" x14ac:dyDescent="0.2">
      <c r="A39" s="306">
        <v>51</v>
      </c>
      <c r="B39" s="307" t="s">
        <v>258</v>
      </c>
      <c r="C39" s="308"/>
      <c r="D39" s="113">
        <v>7.6629123089300082</v>
      </c>
      <c r="E39" s="115">
        <v>381</v>
      </c>
      <c r="F39" s="114">
        <v>361</v>
      </c>
      <c r="G39" s="114">
        <v>399</v>
      </c>
      <c r="H39" s="114">
        <v>359</v>
      </c>
      <c r="I39" s="140">
        <v>387</v>
      </c>
      <c r="J39" s="115">
        <v>-6</v>
      </c>
      <c r="K39" s="116">
        <v>-1.5503875968992249</v>
      </c>
    </row>
    <row r="40" spans="1:11" ht="14.1" customHeight="1" x14ac:dyDescent="0.2">
      <c r="A40" s="306" t="s">
        <v>259</v>
      </c>
      <c r="B40" s="307" t="s">
        <v>260</v>
      </c>
      <c r="C40" s="308"/>
      <c r="D40" s="113">
        <v>7.2807723250201128</v>
      </c>
      <c r="E40" s="115">
        <v>362</v>
      </c>
      <c r="F40" s="114">
        <v>346</v>
      </c>
      <c r="G40" s="114">
        <v>376</v>
      </c>
      <c r="H40" s="114">
        <v>345</v>
      </c>
      <c r="I40" s="140">
        <v>331</v>
      </c>
      <c r="J40" s="115">
        <v>31</v>
      </c>
      <c r="K40" s="116">
        <v>9.3655589123867067</v>
      </c>
    </row>
    <row r="41" spans="1:11" ht="14.1" customHeight="1" x14ac:dyDescent="0.2">
      <c r="A41" s="306"/>
      <c r="B41" s="307" t="s">
        <v>261</v>
      </c>
      <c r="C41" s="308"/>
      <c r="D41" s="113">
        <v>6.436041834271923</v>
      </c>
      <c r="E41" s="115">
        <v>320</v>
      </c>
      <c r="F41" s="114">
        <v>304</v>
      </c>
      <c r="G41" s="114">
        <v>339</v>
      </c>
      <c r="H41" s="114">
        <v>316</v>
      </c>
      <c r="I41" s="140">
        <v>299</v>
      </c>
      <c r="J41" s="115">
        <v>21</v>
      </c>
      <c r="K41" s="116">
        <v>7.023411371237458</v>
      </c>
    </row>
    <row r="42" spans="1:11" ht="14.1" customHeight="1" x14ac:dyDescent="0.2">
      <c r="A42" s="306">
        <v>52</v>
      </c>
      <c r="B42" s="307" t="s">
        <v>262</v>
      </c>
      <c r="C42" s="308"/>
      <c r="D42" s="113">
        <v>6.878519710378117</v>
      </c>
      <c r="E42" s="115">
        <v>342</v>
      </c>
      <c r="F42" s="114">
        <v>262</v>
      </c>
      <c r="G42" s="114">
        <v>195</v>
      </c>
      <c r="H42" s="114">
        <v>245</v>
      </c>
      <c r="I42" s="140">
        <v>305</v>
      </c>
      <c r="J42" s="115">
        <v>37</v>
      </c>
      <c r="K42" s="116">
        <v>12.131147540983607</v>
      </c>
    </row>
    <row r="43" spans="1:11" ht="14.1" customHeight="1" x14ac:dyDescent="0.2">
      <c r="A43" s="306" t="s">
        <v>263</v>
      </c>
      <c r="B43" s="307" t="s">
        <v>264</v>
      </c>
      <c r="C43" s="308"/>
      <c r="D43" s="113">
        <v>5.5510860820595331</v>
      </c>
      <c r="E43" s="115">
        <v>276</v>
      </c>
      <c r="F43" s="114">
        <v>207</v>
      </c>
      <c r="G43" s="114">
        <v>148</v>
      </c>
      <c r="H43" s="114">
        <v>208</v>
      </c>
      <c r="I43" s="140">
        <v>215</v>
      </c>
      <c r="J43" s="115">
        <v>61</v>
      </c>
      <c r="K43" s="116">
        <v>28.372093023255815</v>
      </c>
    </row>
    <row r="44" spans="1:11" ht="14.1" customHeight="1" x14ac:dyDescent="0.2">
      <c r="A44" s="306">
        <v>53</v>
      </c>
      <c r="B44" s="307" t="s">
        <v>265</v>
      </c>
      <c r="C44" s="308"/>
      <c r="D44" s="113">
        <v>0.18101367658889783</v>
      </c>
      <c r="E44" s="115">
        <v>9</v>
      </c>
      <c r="F44" s="114">
        <v>28</v>
      </c>
      <c r="G44" s="114">
        <v>31</v>
      </c>
      <c r="H44" s="114">
        <v>23</v>
      </c>
      <c r="I44" s="140">
        <v>26</v>
      </c>
      <c r="J44" s="115">
        <v>-17</v>
      </c>
      <c r="K44" s="116">
        <v>-65.384615384615387</v>
      </c>
    </row>
    <row r="45" spans="1:11" ht="14.1" customHeight="1" x14ac:dyDescent="0.2">
      <c r="A45" s="306" t="s">
        <v>266</v>
      </c>
      <c r="B45" s="307" t="s">
        <v>267</v>
      </c>
      <c r="C45" s="308"/>
      <c r="D45" s="113">
        <v>0.18101367658889783</v>
      </c>
      <c r="E45" s="115">
        <v>9</v>
      </c>
      <c r="F45" s="114">
        <v>28</v>
      </c>
      <c r="G45" s="114">
        <v>31</v>
      </c>
      <c r="H45" s="114">
        <v>23</v>
      </c>
      <c r="I45" s="140">
        <v>26</v>
      </c>
      <c r="J45" s="115">
        <v>-17</v>
      </c>
      <c r="K45" s="116">
        <v>-65.384615384615387</v>
      </c>
    </row>
    <row r="46" spans="1:11" ht="14.1" customHeight="1" x14ac:dyDescent="0.2">
      <c r="A46" s="306">
        <v>54</v>
      </c>
      <c r="B46" s="307" t="s">
        <v>268</v>
      </c>
      <c r="C46" s="308"/>
      <c r="D46" s="113">
        <v>1.9710378117457763</v>
      </c>
      <c r="E46" s="115">
        <v>98</v>
      </c>
      <c r="F46" s="114">
        <v>95</v>
      </c>
      <c r="G46" s="114">
        <v>104</v>
      </c>
      <c r="H46" s="114">
        <v>84</v>
      </c>
      <c r="I46" s="140">
        <v>95</v>
      </c>
      <c r="J46" s="115">
        <v>3</v>
      </c>
      <c r="K46" s="116">
        <v>3.1578947368421053</v>
      </c>
    </row>
    <row r="47" spans="1:11" ht="14.1" customHeight="1" x14ac:dyDescent="0.2">
      <c r="A47" s="306">
        <v>61</v>
      </c>
      <c r="B47" s="307" t="s">
        <v>269</v>
      </c>
      <c r="C47" s="308"/>
      <c r="D47" s="113">
        <v>1.6291230893000805</v>
      </c>
      <c r="E47" s="115">
        <v>81</v>
      </c>
      <c r="F47" s="114">
        <v>53</v>
      </c>
      <c r="G47" s="114">
        <v>82</v>
      </c>
      <c r="H47" s="114">
        <v>63</v>
      </c>
      <c r="I47" s="140">
        <v>78</v>
      </c>
      <c r="J47" s="115">
        <v>3</v>
      </c>
      <c r="K47" s="116">
        <v>3.8461538461538463</v>
      </c>
    </row>
    <row r="48" spans="1:11" ht="14.1" customHeight="1" x14ac:dyDescent="0.2">
      <c r="A48" s="306">
        <v>62</v>
      </c>
      <c r="B48" s="307" t="s">
        <v>270</v>
      </c>
      <c r="C48" s="308"/>
      <c r="D48" s="113">
        <v>10.136765888978278</v>
      </c>
      <c r="E48" s="115">
        <v>504</v>
      </c>
      <c r="F48" s="114">
        <v>439</v>
      </c>
      <c r="G48" s="114">
        <v>423</v>
      </c>
      <c r="H48" s="114">
        <v>326</v>
      </c>
      <c r="I48" s="140">
        <v>380</v>
      </c>
      <c r="J48" s="115">
        <v>124</v>
      </c>
      <c r="K48" s="116">
        <v>32.631578947368418</v>
      </c>
    </row>
    <row r="49" spans="1:11" ht="14.1" customHeight="1" x14ac:dyDescent="0.2">
      <c r="A49" s="306">
        <v>63</v>
      </c>
      <c r="B49" s="307" t="s">
        <v>271</v>
      </c>
      <c r="C49" s="308"/>
      <c r="D49" s="113">
        <v>6.3757039420756234</v>
      </c>
      <c r="E49" s="115">
        <v>317</v>
      </c>
      <c r="F49" s="114">
        <v>220</v>
      </c>
      <c r="G49" s="114">
        <v>368</v>
      </c>
      <c r="H49" s="114">
        <v>193</v>
      </c>
      <c r="I49" s="140">
        <v>343</v>
      </c>
      <c r="J49" s="115">
        <v>-26</v>
      </c>
      <c r="K49" s="116">
        <v>-7.5801749271137027</v>
      </c>
    </row>
    <row r="50" spans="1:11" ht="14.1" customHeight="1" x14ac:dyDescent="0.2">
      <c r="A50" s="306" t="s">
        <v>272</v>
      </c>
      <c r="B50" s="307" t="s">
        <v>273</v>
      </c>
      <c r="C50" s="308"/>
      <c r="D50" s="113">
        <v>2.6950925181013679</v>
      </c>
      <c r="E50" s="115">
        <v>134</v>
      </c>
      <c r="F50" s="114">
        <v>65</v>
      </c>
      <c r="G50" s="114">
        <v>74</v>
      </c>
      <c r="H50" s="114">
        <v>39</v>
      </c>
      <c r="I50" s="140">
        <v>134</v>
      </c>
      <c r="J50" s="115">
        <v>0</v>
      </c>
      <c r="K50" s="116">
        <v>0</v>
      </c>
    </row>
    <row r="51" spans="1:11" ht="14.1" customHeight="1" x14ac:dyDescent="0.2">
      <c r="A51" s="306" t="s">
        <v>274</v>
      </c>
      <c r="B51" s="307" t="s">
        <v>275</v>
      </c>
      <c r="C51" s="308"/>
      <c r="D51" s="113">
        <v>3.5599356395816573</v>
      </c>
      <c r="E51" s="115">
        <v>177</v>
      </c>
      <c r="F51" s="114">
        <v>151</v>
      </c>
      <c r="G51" s="114">
        <v>284</v>
      </c>
      <c r="H51" s="114">
        <v>145</v>
      </c>
      <c r="I51" s="140">
        <v>203</v>
      </c>
      <c r="J51" s="115">
        <v>-26</v>
      </c>
      <c r="K51" s="116">
        <v>-12.807881773399014</v>
      </c>
    </row>
    <row r="52" spans="1:11" ht="14.1" customHeight="1" x14ac:dyDescent="0.2">
      <c r="A52" s="306">
        <v>71</v>
      </c>
      <c r="B52" s="307" t="s">
        <v>276</v>
      </c>
      <c r="C52" s="308"/>
      <c r="D52" s="113">
        <v>7.0394207562349154</v>
      </c>
      <c r="E52" s="115">
        <v>350</v>
      </c>
      <c r="F52" s="114">
        <v>231</v>
      </c>
      <c r="G52" s="114">
        <v>369</v>
      </c>
      <c r="H52" s="114">
        <v>229</v>
      </c>
      <c r="I52" s="140">
        <v>337</v>
      </c>
      <c r="J52" s="115">
        <v>13</v>
      </c>
      <c r="K52" s="116">
        <v>3.857566765578635</v>
      </c>
    </row>
    <row r="53" spans="1:11" ht="14.1" customHeight="1" x14ac:dyDescent="0.2">
      <c r="A53" s="306" t="s">
        <v>277</v>
      </c>
      <c r="B53" s="307" t="s">
        <v>278</v>
      </c>
      <c r="C53" s="308"/>
      <c r="D53" s="113">
        <v>2.8761061946902653</v>
      </c>
      <c r="E53" s="115">
        <v>143</v>
      </c>
      <c r="F53" s="114">
        <v>91</v>
      </c>
      <c r="G53" s="114">
        <v>155</v>
      </c>
      <c r="H53" s="114">
        <v>95</v>
      </c>
      <c r="I53" s="140">
        <v>137</v>
      </c>
      <c r="J53" s="115">
        <v>6</v>
      </c>
      <c r="K53" s="116">
        <v>4.3795620437956204</v>
      </c>
    </row>
    <row r="54" spans="1:11" ht="14.1" customHeight="1" x14ac:dyDescent="0.2">
      <c r="A54" s="306" t="s">
        <v>279</v>
      </c>
      <c r="B54" s="307" t="s">
        <v>280</v>
      </c>
      <c r="C54" s="308"/>
      <c r="D54" s="113">
        <v>3.680611423974256</v>
      </c>
      <c r="E54" s="115">
        <v>183</v>
      </c>
      <c r="F54" s="114">
        <v>131</v>
      </c>
      <c r="G54" s="114">
        <v>190</v>
      </c>
      <c r="H54" s="114">
        <v>119</v>
      </c>
      <c r="I54" s="140">
        <v>176</v>
      </c>
      <c r="J54" s="115">
        <v>7</v>
      </c>
      <c r="K54" s="116">
        <v>3.9772727272727271</v>
      </c>
    </row>
    <row r="55" spans="1:11" ht="14.1" customHeight="1" x14ac:dyDescent="0.2">
      <c r="A55" s="306">
        <v>72</v>
      </c>
      <c r="B55" s="307" t="s">
        <v>281</v>
      </c>
      <c r="C55" s="308"/>
      <c r="D55" s="113">
        <v>2.0514883346741755</v>
      </c>
      <c r="E55" s="115">
        <v>102</v>
      </c>
      <c r="F55" s="114">
        <v>74</v>
      </c>
      <c r="G55" s="114">
        <v>86</v>
      </c>
      <c r="H55" s="114">
        <v>85</v>
      </c>
      <c r="I55" s="140">
        <v>123</v>
      </c>
      <c r="J55" s="115">
        <v>-21</v>
      </c>
      <c r="K55" s="116">
        <v>-17.073170731707318</v>
      </c>
    </row>
    <row r="56" spans="1:11" ht="14.1" customHeight="1" x14ac:dyDescent="0.2">
      <c r="A56" s="306" t="s">
        <v>282</v>
      </c>
      <c r="B56" s="307" t="s">
        <v>283</v>
      </c>
      <c r="C56" s="308"/>
      <c r="D56" s="113">
        <v>1.0056315366049879</v>
      </c>
      <c r="E56" s="115">
        <v>50</v>
      </c>
      <c r="F56" s="114">
        <v>37</v>
      </c>
      <c r="G56" s="114">
        <v>37</v>
      </c>
      <c r="H56" s="114">
        <v>32</v>
      </c>
      <c r="I56" s="140">
        <v>72</v>
      </c>
      <c r="J56" s="115">
        <v>-22</v>
      </c>
      <c r="K56" s="116">
        <v>-30.555555555555557</v>
      </c>
    </row>
    <row r="57" spans="1:11" ht="14.1" customHeight="1" x14ac:dyDescent="0.2">
      <c r="A57" s="306" t="s">
        <v>284</v>
      </c>
      <c r="B57" s="307" t="s">
        <v>285</v>
      </c>
      <c r="C57" s="308"/>
      <c r="D57" s="113">
        <v>0.66371681415929207</v>
      </c>
      <c r="E57" s="115">
        <v>33</v>
      </c>
      <c r="F57" s="114">
        <v>27</v>
      </c>
      <c r="G57" s="114">
        <v>23</v>
      </c>
      <c r="H57" s="114">
        <v>29</v>
      </c>
      <c r="I57" s="140">
        <v>46</v>
      </c>
      <c r="J57" s="115">
        <v>-13</v>
      </c>
      <c r="K57" s="116">
        <v>-28.260869565217391</v>
      </c>
    </row>
    <row r="58" spans="1:11" ht="14.1" customHeight="1" x14ac:dyDescent="0.2">
      <c r="A58" s="306">
        <v>73</v>
      </c>
      <c r="B58" s="307" t="s">
        <v>286</v>
      </c>
      <c r="C58" s="308"/>
      <c r="D58" s="113">
        <v>0.66371681415929207</v>
      </c>
      <c r="E58" s="115">
        <v>33</v>
      </c>
      <c r="F58" s="114">
        <v>24</v>
      </c>
      <c r="G58" s="114">
        <v>55</v>
      </c>
      <c r="H58" s="114">
        <v>24</v>
      </c>
      <c r="I58" s="140">
        <v>41</v>
      </c>
      <c r="J58" s="115">
        <v>-8</v>
      </c>
      <c r="K58" s="116">
        <v>-19.512195121951219</v>
      </c>
    </row>
    <row r="59" spans="1:11" ht="14.1" customHeight="1" x14ac:dyDescent="0.2">
      <c r="A59" s="306" t="s">
        <v>287</v>
      </c>
      <c r="B59" s="307" t="s">
        <v>288</v>
      </c>
      <c r="C59" s="308"/>
      <c r="D59" s="113">
        <v>0.50281576830249397</v>
      </c>
      <c r="E59" s="115">
        <v>25</v>
      </c>
      <c r="F59" s="114">
        <v>22</v>
      </c>
      <c r="G59" s="114">
        <v>48</v>
      </c>
      <c r="H59" s="114">
        <v>18</v>
      </c>
      <c r="I59" s="140">
        <v>36</v>
      </c>
      <c r="J59" s="115">
        <v>-11</v>
      </c>
      <c r="K59" s="116">
        <v>-30.555555555555557</v>
      </c>
    </row>
    <row r="60" spans="1:11" ht="14.1" customHeight="1" x14ac:dyDescent="0.2">
      <c r="A60" s="306">
        <v>81</v>
      </c>
      <c r="B60" s="307" t="s">
        <v>289</v>
      </c>
      <c r="C60" s="308"/>
      <c r="D60" s="113">
        <v>4.6057924376508446</v>
      </c>
      <c r="E60" s="115">
        <v>229</v>
      </c>
      <c r="F60" s="114">
        <v>246</v>
      </c>
      <c r="G60" s="114">
        <v>221</v>
      </c>
      <c r="H60" s="114">
        <v>193</v>
      </c>
      <c r="I60" s="140">
        <v>235</v>
      </c>
      <c r="J60" s="115">
        <v>-6</v>
      </c>
      <c r="K60" s="116">
        <v>-2.5531914893617023</v>
      </c>
    </row>
    <row r="61" spans="1:11" ht="14.1" customHeight="1" x14ac:dyDescent="0.2">
      <c r="A61" s="306" t="s">
        <v>290</v>
      </c>
      <c r="B61" s="307" t="s">
        <v>291</v>
      </c>
      <c r="C61" s="308"/>
      <c r="D61" s="113">
        <v>2.0112630732099759</v>
      </c>
      <c r="E61" s="115">
        <v>100</v>
      </c>
      <c r="F61" s="114">
        <v>83</v>
      </c>
      <c r="G61" s="114">
        <v>107</v>
      </c>
      <c r="H61" s="114">
        <v>64</v>
      </c>
      <c r="I61" s="140">
        <v>98</v>
      </c>
      <c r="J61" s="115">
        <v>2</v>
      </c>
      <c r="K61" s="116">
        <v>2.0408163265306123</v>
      </c>
    </row>
    <row r="62" spans="1:11" ht="14.1" customHeight="1" x14ac:dyDescent="0.2">
      <c r="A62" s="306" t="s">
        <v>292</v>
      </c>
      <c r="B62" s="307" t="s">
        <v>293</v>
      </c>
      <c r="C62" s="308"/>
      <c r="D62" s="113">
        <v>1.1263073209975865</v>
      </c>
      <c r="E62" s="115">
        <v>56</v>
      </c>
      <c r="F62" s="114">
        <v>111</v>
      </c>
      <c r="G62" s="114">
        <v>52</v>
      </c>
      <c r="H62" s="114">
        <v>69</v>
      </c>
      <c r="I62" s="140">
        <v>57</v>
      </c>
      <c r="J62" s="115">
        <v>-1</v>
      </c>
      <c r="K62" s="116">
        <v>-1.7543859649122806</v>
      </c>
    </row>
    <row r="63" spans="1:11" ht="14.1" customHeight="1" x14ac:dyDescent="0.2">
      <c r="A63" s="306"/>
      <c r="B63" s="307" t="s">
        <v>294</v>
      </c>
      <c r="C63" s="308"/>
      <c r="D63" s="113">
        <v>1.0659694288012873</v>
      </c>
      <c r="E63" s="115">
        <v>53</v>
      </c>
      <c r="F63" s="114">
        <v>110</v>
      </c>
      <c r="G63" s="114">
        <v>51</v>
      </c>
      <c r="H63" s="114">
        <v>62</v>
      </c>
      <c r="I63" s="140">
        <v>55</v>
      </c>
      <c r="J63" s="115">
        <v>-2</v>
      </c>
      <c r="K63" s="116">
        <v>-3.6363636363636362</v>
      </c>
    </row>
    <row r="64" spans="1:11" ht="14.1" customHeight="1" x14ac:dyDescent="0.2">
      <c r="A64" s="306" t="s">
        <v>295</v>
      </c>
      <c r="B64" s="307" t="s">
        <v>296</v>
      </c>
      <c r="C64" s="308"/>
      <c r="D64" s="113">
        <v>0.52292839903459376</v>
      </c>
      <c r="E64" s="115">
        <v>26</v>
      </c>
      <c r="F64" s="114">
        <v>17</v>
      </c>
      <c r="G64" s="114">
        <v>17</v>
      </c>
      <c r="H64" s="114">
        <v>19</v>
      </c>
      <c r="I64" s="140">
        <v>15</v>
      </c>
      <c r="J64" s="115">
        <v>11</v>
      </c>
      <c r="K64" s="116">
        <v>73.333333333333329</v>
      </c>
    </row>
    <row r="65" spans="1:11" ht="14.1" customHeight="1" x14ac:dyDescent="0.2">
      <c r="A65" s="306" t="s">
        <v>297</v>
      </c>
      <c r="B65" s="307" t="s">
        <v>298</v>
      </c>
      <c r="C65" s="308"/>
      <c r="D65" s="113">
        <v>0.32180209171359614</v>
      </c>
      <c r="E65" s="115">
        <v>16</v>
      </c>
      <c r="F65" s="114">
        <v>13</v>
      </c>
      <c r="G65" s="114">
        <v>23</v>
      </c>
      <c r="H65" s="114">
        <v>15</v>
      </c>
      <c r="I65" s="140">
        <v>26</v>
      </c>
      <c r="J65" s="115">
        <v>-10</v>
      </c>
      <c r="K65" s="116">
        <v>-38.46153846153846</v>
      </c>
    </row>
    <row r="66" spans="1:11" ht="14.1" customHeight="1" x14ac:dyDescent="0.2">
      <c r="A66" s="306">
        <v>82</v>
      </c>
      <c r="B66" s="307" t="s">
        <v>299</v>
      </c>
      <c r="C66" s="308"/>
      <c r="D66" s="113">
        <v>3.1375703942075623</v>
      </c>
      <c r="E66" s="115">
        <v>156</v>
      </c>
      <c r="F66" s="114">
        <v>76</v>
      </c>
      <c r="G66" s="114">
        <v>140</v>
      </c>
      <c r="H66" s="114">
        <v>99</v>
      </c>
      <c r="I66" s="140">
        <v>102</v>
      </c>
      <c r="J66" s="115">
        <v>54</v>
      </c>
      <c r="K66" s="116">
        <v>52.941176470588232</v>
      </c>
    </row>
    <row r="67" spans="1:11" ht="14.1" customHeight="1" x14ac:dyDescent="0.2">
      <c r="A67" s="306" t="s">
        <v>300</v>
      </c>
      <c r="B67" s="307" t="s">
        <v>301</v>
      </c>
      <c r="C67" s="308"/>
      <c r="D67" s="113">
        <v>2.2526146419951729</v>
      </c>
      <c r="E67" s="115">
        <v>112</v>
      </c>
      <c r="F67" s="114">
        <v>54</v>
      </c>
      <c r="G67" s="114">
        <v>95</v>
      </c>
      <c r="H67" s="114">
        <v>63</v>
      </c>
      <c r="I67" s="140">
        <v>72</v>
      </c>
      <c r="J67" s="115">
        <v>40</v>
      </c>
      <c r="K67" s="116">
        <v>55.555555555555557</v>
      </c>
    </row>
    <row r="68" spans="1:11" ht="14.1" customHeight="1" x14ac:dyDescent="0.2">
      <c r="A68" s="306" t="s">
        <v>302</v>
      </c>
      <c r="B68" s="307" t="s">
        <v>303</v>
      </c>
      <c r="C68" s="308"/>
      <c r="D68" s="113">
        <v>0.66371681415929207</v>
      </c>
      <c r="E68" s="115">
        <v>33</v>
      </c>
      <c r="F68" s="114">
        <v>11</v>
      </c>
      <c r="G68" s="114">
        <v>33</v>
      </c>
      <c r="H68" s="114">
        <v>24</v>
      </c>
      <c r="I68" s="140">
        <v>16</v>
      </c>
      <c r="J68" s="115">
        <v>17</v>
      </c>
      <c r="K68" s="116">
        <v>106.25</v>
      </c>
    </row>
    <row r="69" spans="1:11" ht="14.1" customHeight="1" x14ac:dyDescent="0.2">
      <c r="A69" s="306">
        <v>83</v>
      </c>
      <c r="B69" s="307" t="s">
        <v>304</v>
      </c>
      <c r="C69" s="308"/>
      <c r="D69" s="113">
        <v>3.3185840707964602</v>
      </c>
      <c r="E69" s="115">
        <v>165</v>
      </c>
      <c r="F69" s="114">
        <v>126</v>
      </c>
      <c r="G69" s="114">
        <v>475</v>
      </c>
      <c r="H69" s="114">
        <v>116</v>
      </c>
      <c r="I69" s="140">
        <v>173</v>
      </c>
      <c r="J69" s="115">
        <v>-8</v>
      </c>
      <c r="K69" s="116">
        <v>-4.6242774566473992</v>
      </c>
    </row>
    <row r="70" spans="1:11" ht="14.1" customHeight="1" x14ac:dyDescent="0.2">
      <c r="A70" s="306" t="s">
        <v>305</v>
      </c>
      <c r="B70" s="307" t="s">
        <v>306</v>
      </c>
      <c r="C70" s="308"/>
      <c r="D70" s="113">
        <v>2.3330651649235721</v>
      </c>
      <c r="E70" s="115">
        <v>116</v>
      </c>
      <c r="F70" s="114">
        <v>85</v>
      </c>
      <c r="G70" s="114">
        <v>374</v>
      </c>
      <c r="H70" s="114">
        <v>79</v>
      </c>
      <c r="I70" s="140">
        <v>121</v>
      </c>
      <c r="J70" s="115">
        <v>-5</v>
      </c>
      <c r="K70" s="116">
        <v>-4.1322314049586772</v>
      </c>
    </row>
    <row r="71" spans="1:11" ht="14.1" customHeight="1" x14ac:dyDescent="0.2">
      <c r="A71" s="306"/>
      <c r="B71" s="307" t="s">
        <v>307</v>
      </c>
      <c r="C71" s="308"/>
      <c r="D71" s="113">
        <v>1.5084473049074818</v>
      </c>
      <c r="E71" s="115">
        <v>75</v>
      </c>
      <c r="F71" s="114">
        <v>51</v>
      </c>
      <c r="G71" s="114">
        <v>241</v>
      </c>
      <c r="H71" s="114">
        <v>50</v>
      </c>
      <c r="I71" s="140">
        <v>72</v>
      </c>
      <c r="J71" s="115">
        <v>3</v>
      </c>
      <c r="K71" s="116">
        <v>4.166666666666667</v>
      </c>
    </row>
    <row r="72" spans="1:11" ht="14.1" customHeight="1" x14ac:dyDescent="0.2">
      <c r="A72" s="306">
        <v>84</v>
      </c>
      <c r="B72" s="307" t="s">
        <v>308</v>
      </c>
      <c r="C72" s="308"/>
      <c r="D72" s="113">
        <v>0.62349155269509249</v>
      </c>
      <c r="E72" s="115">
        <v>31</v>
      </c>
      <c r="F72" s="114">
        <v>29</v>
      </c>
      <c r="G72" s="114">
        <v>130</v>
      </c>
      <c r="H72" s="114">
        <v>17</v>
      </c>
      <c r="I72" s="140">
        <v>28</v>
      </c>
      <c r="J72" s="115">
        <v>3</v>
      </c>
      <c r="K72" s="116">
        <v>10.714285714285714</v>
      </c>
    </row>
    <row r="73" spans="1:11" ht="14.1" customHeight="1" x14ac:dyDescent="0.2">
      <c r="A73" s="306" t="s">
        <v>309</v>
      </c>
      <c r="B73" s="307" t="s">
        <v>310</v>
      </c>
      <c r="C73" s="308"/>
      <c r="D73" s="113">
        <v>0.18101367658889783</v>
      </c>
      <c r="E73" s="115">
        <v>9</v>
      </c>
      <c r="F73" s="114">
        <v>9</v>
      </c>
      <c r="G73" s="114">
        <v>59</v>
      </c>
      <c r="H73" s="114">
        <v>3</v>
      </c>
      <c r="I73" s="140">
        <v>10</v>
      </c>
      <c r="J73" s="115">
        <v>-1</v>
      </c>
      <c r="K73" s="116">
        <v>-10</v>
      </c>
    </row>
    <row r="74" spans="1:11" ht="14.1" customHeight="1" x14ac:dyDescent="0.2">
      <c r="A74" s="306" t="s">
        <v>311</v>
      </c>
      <c r="B74" s="307" t="s">
        <v>312</v>
      </c>
      <c r="C74" s="308"/>
      <c r="D74" s="113" t="s">
        <v>513</v>
      </c>
      <c r="E74" s="115" t="s">
        <v>513</v>
      </c>
      <c r="F74" s="114">
        <v>5</v>
      </c>
      <c r="G74" s="114">
        <v>18</v>
      </c>
      <c r="H74" s="114" t="s">
        <v>513</v>
      </c>
      <c r="I74" s="140">
        <v>5</v>
      </c>
      <c r="J74" s="115" t="s">
        <v>513</v>
      </c>
      <c r="K74" s="116" t="s">
        <v>513</v>
      </c>
    </row>
    <row r="75" spans="1:11" ht="14.1" customHeight="1" x14ac:dyDescent="0.2">
      <c r="A75" s="306" t="s">
        <v>313</v>
      </c>
      <c r="B75" s="307" t="s">
        <v>314</v>
      </c>
      <c r="C75" s="308"/>
      <c r="D75" s="113">
        <v>0.12067578439259855</v>
      </c>
      <c r="E75" s="115">
        <v>6</v>
      </c>
      <c r="F75" s="114">
        <v>7</v>
      </c>
      <c r="G75" s="114">
        <v>6</v>
      </c>
      <c r="H75" s="114">
        <v>3</v>
      </c>
      <c r="I75" s="140">
        <v>9</v>
      </c>
      <c r="J75" s="115">
        <v>-3</v>
      </c>
      <c r="K75" s="116">
        <v>-33.333333333333336</v>
      </c>
    </row>
    <row r="76" spans="1:11" ht="14.1" customHeight="1" x14ac:dyDescent="0.2">
      <c r="A76" s="306">
        <v>91</v>
      </c>
      <c r="B76" s="307" t="s">
        <v>315</v>
      </c>
      <c r="C76" s="308"/>
      <c r="D76" s="113" t="s">
        <v>513</v>
      </c>
      <c r="E76" s="115" t="s">
        <v>513</v>
      </c>
      <c r="F76" s="114" t="s">
        <v>513</v>
      </c>
      <c r="G76" s="114" t="s">
        <v>513</v>
      </c>
      <c r="H76" s="114">
        <v>0</v>
      </c>
      <c r="I76" s="140" t="s">
        <v>513</v>
      </c>
      <c r="J76" s="115" t="s">
        <v>513</v>
      </c>
      <c r="K76" s="116" t="s">
        <v>513</v>
      </c>
    </row>
    <row r="77" spans="1:11" ht="14.1" customHeight="1" x14ac:dyDescent="0.2">
      <c r="A77" s="306">
        <v>92</v>
      </c>
      <c r="B77" s="307" t="s">
        <v>316</v>
      </c>
      <c r="C77" s="308"/>
      <c r="D77" s="113">
        <v>0.72405470635559133</v>
      </c>
      <c r="E77" s="115">
        <v>36</v>
      </c>
      <c r="F77" s="114">
        <v>15</v>
      </c>
      <c r="G77" s="114">
        <v>19</v>
      </c>
      <c r="H77" s="114">
        <v>10</v>
      </c>
      <c r="I77" s="140">
        <v>24</v>
      </c>
      <c r="J77" s="115">
        <v>12</v>
      </c>
      <c r="K77" s="116">
        <v>50</v>
      </c>
    </row>
    <row r="78" spans="1:11" ht="14.1" customHeight="1" x14ac:dyDescent="0.2">
      <c r="A78" s="306">
        <v>93</v>
      </c>
      <c r="B78" s="307" t="s">
        <v>317</v>
      </c>
      <c r="C78" s="308"/>
      <c r="D78" s="113">
        <v>0.16090104585679807</v>
      </c>
      <c r="E78" s="115">
        <v>8</v>
      </c>
      <c r="F78" s="114">
        <v>0</v>
      </c>
      <c r="G78" s="114">
        <v>7</v>
      </c>
      <c r="H78" s="114" t="s">
        <v>513</v>
      </c>
      <c r="I78" s="140" t="s">
        <v>513</v>
      </c>
      <c r="J78" s="115" t="s">
        <v>513</v>
      </c>
      <c r="K78" s="116" t="s">
        <v>513</v>
      </c>
    </row>
    <row r="79" spans="1:11" ht="14.1" customHeight="1" x14ac:dyDescent="0.2">
      <c r="A79" s="306">
        <v>94</v>
      </c>
      <c r="B79" s="307" t="s">
        <v>318</v>
      </c>
      <c r="C79" s="308"/>
      <c r="D79" s="113">
        <v>0.78439259855189059</v>
      </c>
      <c r="E79" s="115">
        <v>39</v>
      </c>
      <c r="F79" s="114">
        <v>23</v>
      </c>
      <c r="G79" s="114">
        <v>58</v>
      </c>
      <c r="H79" s="114">
        <v>14</v>
      </c>
      <c r="I79" s="140">
        <v>44</v>
      </c>
      <c r="J79" s="115">
        <v>-5</v>
      </c>
      <c r="K79" s="116">
        <v>-11.363636363636363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51279</v>
      </c>
      <c r="C10" s="114">
        <v>28040</v>
      </c>
      <c r="D10" s="114">
        <v>23239</v>
      </c>
      <c r="E10" s="114">
        <v>39646</v>
      </c>
      <c r="F10" s="114">
        <v>10883</v>
      </c>
      <c r="G10" s="114">
        <v>7932</v>
      </c>
      <c r="H10" s="114">
        <v>13145</v>
      </c>
      <c r="I10" s="115">
        <v>12822</v>
      </c>
      <c r="J10" s="114">
        <v>8821</v>
      </c>
      <c r="K10" s="114">
        <v>4001</v>
      </c>
      <c r="L10" s="423">
        <v>3199</v>
      </c>
      <c r="M10" s="424">
        <v>3586</v>
      </c>
    </row>
    <row r="11" spans="1:13" ht="11.1" customHeight="1" x14ac:dyDescent="0.2">
      <c r="A11" s="422" t="s">
        <v>387</v>
      </c>
      <c r="B11" s="115">
        <v>52273</v>
      </c>
      <c r="C11" s="114">
        <v>28760</v>
      </c>
      <c r="D11" s="114">
        <v>23513</v>
      </c>
      <c r="E11" s="114">
        <v>40524</v>
      </c>
      <c r="F11" s="114">
        <v>11006</v>
      </c>
      <c r="G11" s="114">
        <v>7852</v>
      </c>
      <c r="H11" s="114">
        <v>13620</v>
      </c>
      <c r="I11" s="115">
        <v>13364</v>
      </c>
      <c r="J11" s="114">
        <v>9048</v>
      </c>
      <c r="K11" s="114">
        <v>4316</v>
      </c>
      <c r="L11" s="423">
        <v>3329</v>
      </c>
      <c r="M11" s="424">
        <v>2441</v>
      </c>
    </row>
    <row r="12" spans="1:13" ht="11.1" customHeight="1" x14ac:dyDescent="0.2">
      <c r="A12" s="422" t="s">
        <v>388</v>
      </c>
      <c r="B12" s="115">
        <v>53241</v>
      </c>
      <c r="C12" s="114">
        <v>29366</v>
      </c>
      <c r="D12" s="114">
        <v>23875</v>
      </c>
      <c r="E12" s="114">
        <v>41343</v>
      </c>
      <c r="F12" s="114">
        <v>11140</v>
      </c>
      <c r="G12" s="114">
        <v>8503</v>
      </c>
      <c r="H12" s="114">
        <v>13866</v>
      </c>
      <c r="I12" s="115">
        <v>13407</v>
      </c>
      <c r="J12" s="114">
        <v>8974</v>
      </c>
      <c r="K12" s="114">
        <v>4433</v>
      </c>
      <c r="L12" s="423">
        <v>5199</v>
      </c>
      <c r="M12" s="424">
        <v>4308</v>
      </c>
    </row>
    <row r="13" spans="1:13" s="110" customFormat="1" ht="11.1" customHeight="1" x14ac:dyDescent="0.2">
      <c r="A13" s="422" t="s">
        <v>389</v>
      </c>
      <c r="B13" s="115">
        <v>52688</v>
      </c>
      <c r="C13" s="114">
        <v>28773</v>
      </c>
      <c r="D13" s="114">
        <v>23915</v>
      </c>
      <c r="E13" s="114">
        <v>40609</v>
      </c>
      <c r="F13" s="114">
        <v>11319</v>
      </c>
      <c r="G13" s="114">
        <v>8233</v>
      </c>
      <c r="H13" s="114">
        <v>13973</v>
      </c>
      <c r="I13" s="115">
        <v>13500</v>
      </c>
      <c r="J13" s="114">
        <v>9078</v>
      </c>
      <c r="K13" s="114">
        <v>4422</v>
      </c>
      <c r="L13" s="423">
        <v>2544</v>
      </c>
      <c r="M13" s="424">
        <v>3236</v>
      </c>
    </row>
    <row r="14" spans="1:13" ht="15" customHeight="1" x14ac:dyDescent="0.2">
      <c r="A14" s="422" t="s">
        <v>390</v>
      </c>
      <c r="B14" s="115">
        <v>52642</v>
      </c>
      <c r="C14" s="114">
        <v>29040</v>
      </c>
      <c r="D14" s="114">
        <v>23602</v>
      </c>
      <c r="E14" s="114">
        <v>39178</v>
      </c>
      <c r="F14" s="114">
        <v>12739</v>
      </c>
      <c r="G14" s="114">
        <v>7974</v>
      </c>
      <c r="H14" s="114">
        <v>14192</v>
      </c>
      <c r="I14" s="115">
        <v>13243</v>
      </c>
      <c r="J14" s="114">
        <v>8902</v>
      </c>
      <c r="K14" s="114">
        <v>4341</v>
      </c>
      <c r="L14" s="423">
        <v>4010</v>
      </c>
      <c r="M14" s="424">
        <v>4086</v>
      </c>
    </row>
    <row r="15" spans="1:13" ht="11.1" customHeight="1" x14ac:dyDescent="0.2">
      <c r="A15" s="422" t="s">
        <v>387</v>
      </c>
      <c r="B15" s="115">
        <v>53662</v>
      </c>
      <c r="C15" s="114">
        <v>29656</v>
      </c>
      <c r="D15" s="114">
        <v>24006</v>
      </c>
      <c r="E15" s="114">
        <v>39814</v>
      </c>
      <c r="F15" s="114">
        <v>13141</v>
      </c>
      <c r="G15" s="114">
        <v>7993</v>
      </c>
      <c r="H15" s="114">
        <v>14659</v>
      </c>
      <c r="I15" s="115">
        <v>13582</v>
      </c>
      <c r="J15" s="114">
        <v>8993</v>
      </c>
      <c r="K15" s="114">
        <v>4589</v>
      </c>
      <c r="L15" s="423">
        <v>4093</v>
      </c>
      <c r="M15" s="424">
        <v>3118</v>
      </c>
    </row>
    <row r="16" spans="1:13" ht="11.1" customHeight="1" x14ac:dyDescent="0.2">
      <c r="A16" s="422" t="s">
        <v>388</v>
      </c>
      <c r="B16" s="115">
        <v>54780</v>
      </c>
      <c r="C16" s="114">
        <v>30379</v>
      </c>
      <c r="D16" s="114">
        <v>24401</v>
      </c>
      <c r="E16" s="114">
        <v>40824</v>
      </c>
      <c r="F16" s="114">
        <v>13385</v>
      </c>
      <c r="G16" s="114">
        <v>8691</v>
      </c>
      <c r="H16" s="114">
        <v>14932</v>
      </c>
      <c r="I16" s="115">
        <v>13581</v>
      </c>
      <c r="J16" s="114">
        <v>8847</v>
      </c>
      <c r="K16" s="114">
        <v>4734</v>
      </c>
      <c r="L16" s="423">
        <v>5259</v>
      </c>
      <c r="M16" s="424">
        <v>4253</v>
      </c>
    </row>
    <row r="17" spans="1:13" s="110" customFormat="1" ht="11.1" customHeight="1" x14ac:dyDescent="0.2">
      <c r="A17" s="422" t="s">
        <v>389</v>
      </c>
      <c r="B17" s="115">
        <v>54273</v>
      </c>
      <c r="C17" s="114">
        <v>29837</v>
      </c>
      <c r="D17" s="114">
        <v>24436</v>
      </c>
      <c r="E17" s="114">
        <v>40820</v>
      </c>
      <c r="F17" s="114">
        <v>13427</v>
      </c>
      <c r="G17" s="114">
        <v>8395</v>
      </c>
      <c r="H17" s="114">
        <v>15013</v>
      </c>
      <c r="I17" s="115">
        <v>13739</v>
      </c>
      <c r="J17" s="114">
        <v>8944</v>
      </c>
      <c r="K17" s="114">
        <v>4795</v>
      </c>
      <c r="L17" s="423">
        <v>2788</v>
      </c>
      <c r="M17" s="424">
        <v>3445</v>
      </c>
    </row>
    <row r="18" spans="1:13" ht="15" customHeight="1" x14ac:dyDescent="0.2">
      <c r="A18" s="422" t="s">
        <v>391</v>
      </c>
      <c r="B18" s="115">
        <v>54477</v>
      </c>
      <c r="C18" s="114">
        <v>30065</v>
      </c>
      <c r="D18" s="114">
        <v>24412</v>
      </c>
      <c r="E18" s="114">
        <v>40818</v>
      </c>
      <c r="F18" s="114">
        <v>13625</v>
      </c>
      <c r="G18" s="114">
        <v>8199</v>
      </c>
      <c r="H18" s="114">
        <v>15277</v>
      </c>
      <c r="I18" s="115">
        <v>13487</v>
      </c>
      <c r="J18" s="114">
        <v>8788</v>
      </c>
      <c r="K18" s="114">
        <v>4699</v>
      </c>
      <c r="L18" s="423">
        <v>4908</v>
      </c>
      <c r="M18" s="424">
        <v>4691</v>
      </c>
    </row>
    <row r="19" spans="1:13" ht="11.1" customHeight="1" x14ac:dyDescent="0.2">
      <c r="A19" s="422" t="s">
        <v>387</v>
      </c>
      <c r="B19" s="115">
        <v>55123</v>
      </c>
      <c r="C19" s="114">
        <v>30464</v>
      </c>
      <c r="D19" s="114">
        <v>24659</v>
      </c>
      <c r="E19" s="114">
        <v>41214</v>
      </c>
      <c r="F19" s="114">
        <v>13878</v>
      </c>
      <c r="G19" s="114">
        <v>8083</v>
      </c>
      <c r="H19" s="114">
        <v>15696</v>
      </c>
      <c r="I19" s="115">
        <v>13982</v>
      </c>
      <c r="J19" s="114">
        <v>8978</v>
      </c>
      <c r="K19" s="114">
        <v>5004</v>
      </c>
      <c r="L19" s="423">
        <v>3193</v>
      </c>
      <c r="M19" s="424">
        <v>2609</v>
      </c>
    </row>
    <row r="20" spans="1:13" ht="11.1" customHeight="1" x14ac:dyDescent="0.2">
      <c r="A20" s="422" t="s">
        <v>388</v>
      </c>
      <c r="B20" s="115">
        <v>56099</v>
      </c>
      <c r="C20" s="114">
        <v>31121</v>
      </c>
      <c r="D20" s="114">
        <v>24978</v>
      </c>
      <c r="E20" s="114">
        <v>42124</v>
      </c>
      <c r="F20" s="114">
        <v>13929</v>
      </c>
      <c r="G20" s="114">
        <v>8678</v>
      </c>
      <c r="H20" s="114">
        <v>15924</v>
      </c>
      <c r="I20" s="115">
        <v>14148</v>
      </c>
      <c r="J20" s="114">
        <v>8932</v>
      </c>
      <c r="K20" s="114">
        <v>5216</v>
      </c>
      <c r="L20" s="423">
        <v>5142</v>
      </c>
      <c r="M20" s="424">
        <v>4307</v>
      </c>
    </row>
    <row r="21" spans="1:13" s="110" customFormat="1" ht="11.1" customHeight="1" x14ac:dyDescent="0.2">
      <c r="A21" s="422" t="s">
        <v>389</v>
      </c>
      <c r="B21" s="115">
        <v>55648</v>
      </c>
      <c r="C21" s="114">
        <v>30635</v>
      </c>
      <c r="D21" s="114">
        <v>25013</v>
      </c>
      <c r="E21" s="114">
        <v>41785</v>
      </c>
      <c r="F21" s="114">
        <v>13856</v>
      </c>
      <c r="G21" s="114">
        <v>8355</v>
      </c>
      <c r="H21" s="114">
        <v>16053</v>
      </c>
      <c r="I21" s="115">
        <v>14284</v>
      </c>
      <c r="J21" s="114">
        <v>9041</v>
      </c>
      <c r="K21" s="114">
        <v>5243</v>
      </c>
      <c r="L21" s="423">
        <v>2618</v>
      </c>
      <c r="M21" s="424">
        <v>3292</v>
      </c>
    </row>
    <row r="22" spans="1:13" ht="15" customHeight="1" x14ac:dyDescent="0.2">
      <c r="A22" s="422" t="s">
        <v>392</v>
      </c>
      <c r="B22" s="115">
        <v>55490</v>
      </c>
      <c r="C22" s="114">
        <v>30602</v>
      </c>
      <c r="D22" s="114">
        <v>24888</v>
      </c>
      <c r="E22" s="114">
        <v>41697</v>
      </c>
      <c r="F22" s="114">
        <v>13745</v>
      </c>
      <c r="G22" s="114">
        <v>8115</v>
      </c>
      <c r="H22" s="114">
        <v>16129</v>
      </c>
      <c r="I22" s="115">
        <v>13859</v>
      </c>
      <c r="J22" s="114">
        <v>8789</v>
      </c>
      <c r="K22" s="114">
        <v>5070</v>
      </c>
      <c r="L22" s="423">
        <v>3629</v>
      </c>
      <c r="M22" s="424">
        <v>3852</v>
      </c>
    </row>
    <row r="23" spans="1:13" ht="11.1" customHeight="1" x14ac:dyDescent="0.2">
      <c r="A23" s="422" t="s">
        <v>387</v>
      </c>
      <c r="B23" s="115">
        <v>56181</v>
      </c>
      <c r="C23" s="114">
        <v>31160</v>
      </c>
      <c r="D23" s="114">
        <v>25021</v>
      </c>
      <c r="E23" s="114">
        <v>42236</v>
      </c>
      <c r="F23" s="114">
        <v>13892</v>
      </c>
      <c r="G23" s="114">
        <v>8012</v>
      </c>
      <c r="H23" s="114">
        <v>16515</v>
      </c>
      <c r="I23" s="115">
        <v>14315</v>
      </c>
      <c r="J23" s="114">
        <v>9021</v>
      </c>
      <c r="K23" s="114">
        <v>5294</v>
      </c>
      <c r="L23" s="423">
        <v>3572</v>
      </c>
      <c r="M23" s="424">
        <v>2735</v>
      </c>
    </row>
    <row r="24" spans="1:13" ht="11.1" customHeight="1" x14ac:dyDescent="0.2">
      <c r="A24" s="422" t="s">
        <v>388</v>
      </c>
      <c r="B24" s="115">
        <v>56974</v>
      </c>
      <c r="C24" s="114">
        <v>31704</v>
      </c>
      <c r="D24" s="114">
        <v>25270</v>
      </c>
      <c r="E24" s="114">
        <v>42200</v>
      </c>
      <c r="F24" s="114">
        <v>14029</v>
      </c>
      <c r="G24" s="114">
        <v>8532</v>
      </c>
      <c r="H24" s="114">
        <v>16736</v>
      </c>
      <c r="I24" s="115">
        <v>14361</v>
      </c>
      <c r="J24" s="114">
        <v>8998</v>
      </c>
      <c r="K24" s="114">
        <v>5363</v>
      </c>
      <c r="L24" s="423">
        <v>5030</v>
      </c>
      <c r="M24" s="424">
        <v>4421</v>
      </c>
    </row>
    <row r="25" spans="1:13" s="110" customFormat="1" ht="11.1" customHeight="1" x14ac:dyDescent="0.2">
      <c r="A25" s="422" t="s">
        <v>389</v>
      </c>
      <c r="B25" s="115">
        <v>56378</v>
      </c>
      <c r="C25" s="114">
        <v>31079</v>
      </c>
      <c r="D25" s="114">
        <v>25299</v>
      </c>
      <c r="E25" s="114">
        <v>41590</v>
      </c>
      <c r="F25" s="114">
        <v>14041</v>
      </c>
      <c r="G25" s="114">
        <v>8204</v>
      </c>
      <c r="H25" s="114">
        <v>16757</v>
      </c>
      <c r="I25" s="115">
        <v>14411</v>
      </c>
      <c r="J25" s="114">
        <v>9068</v>
      </c>
      <c r="K25" s="114">
        <v>5343</v>
      </c>
      <c r="L25" s="423">
        <v>2713</v>
      </c>
      <c r="M25" s="424">
        <v>3363</v>
      </c>
    </row>
    <row r="26" spans="1:13" ht="15" customHeight="1" x14ac:dyDescent="0.2">
      <c r="A26" s="422" t="s">
        <v>393</v>
      </c>
      <c r="B26" s="115">
        <v>56366</v>
      </c>
      <c r="C26" s="114">
        <v>31222</v>
      </c>
      <c r="D26" s="114">
        <v>25144</v>
      </c>
      <c r="E26" s="114">
        <v>41565</v>
      </c>
      <c r="F26" s="114">
        <v>14054</v>
      </c>
      <c r="G26" s="114">
        <v>7941</v>
      </c>
      <c r="H26" s="114">
        <v>16965</v>
      </c>
      <c r="I26" s="115">
        <v>14102</v>
      </c>
      <c r="J26" s="114">
        <v>8882</v>
      </c>
      <c r="K26" s="114">
        <v>5220</v>
      </c>
      <c r="L26" s="423">
        <v>4028</v>
      </c>
      <c r="M26" s="424">
        <v>3949</v>
      </c>
    </row>
    <row r="27" spans="1:13" ht="11.1" customHeight="1" x14ac:dyDescent="0.2">
      <c r="A27" s="422" t="s">
        <v>387</v>
      </c>
      <c r="B27" s="115">
        <v>57082</v>
      </c>
      <c r="C27" s="114">
        <v>31602</v>
      </c>
      <c r="D27" s="114">
        <v>25480</v>
      </c>
      <c r="E27" s="114">
        <v>42042</v>
      </c>
      <c r="F27" s="114">
        <v>14291</v>
      </c>
      <c r="G27" s="114">
        <v>7839</v>
      </c>
      <c r="H27" s="114">
        <v>17375</v>
      </c>
      <c r="I27" s="115">
        <v>14602</v>
      </c>
      <c r="J27" s="114">
        <v>9124</v>
      </c>
      <c r="K27" s="114">
        <v>5478</v>
      </c>
      <c r="L27" s="423">
        <v>3484</v>
      </c>
      <c r="M27" s="424">
        <v>2752</v>
      </c>
    </row>
    <row r="28" spans="1:13" ht="11.1" customHeight="1" x14ac:dyDescent="0.2">
      <c r="A28" s="422" t="s">
        <v>388</v>
      </c>
      <c r="B28" s="115">
        <v>57724</v>
      </c>
      <c r="C28" s="114">
        <v>31943</v>
      </c>
      <c r="D28" s="114">
        <v>25781</v>
      </c>
      <c r="E28" s="114">
        <v>43274</v>
      </c>
      <c r="F28" s="114">
        <v>14424</v>
      </c>
      <c r="G28" s="114">
        <v>8411</v>
      </c>
      <c r="H28" s="114">
        <v>17452</v>
      </c>
      <c r="I28" s="115">
        <v>14814</v>
      </c>
      <c r="J28" s="114">
        <v>9131</v>
      </c>
      <c r="K28" s="114">
        <v>5683</v>
      </c>
      <c r="L28" s="423">
        <v>5150</v>
      </c>
      <c r="M28" s="424">
        <v>4659</v>
      </c>
    </row>
    <row r="29" spans="1:13" s="110" customFormat="1" ht="11.1" customHeight="1" x14ac:dyDescent="0.2">
      <c r="A29" s="422" t="s">
        <v>389</v>
      </c>
      <c r="B29" s="115">
        <v>56720</v>
      </c>
      <c r="C29" s="114">
        <v>31141</v>
      </c>
      <c r="D29" s="114">
        <v>25579</v>
      </c>
      <c r="E29" s="114">
        <v>42284</v>
      </c>
      <c r="F29" s="114">
        <v>14432</v>
      </c>
      <c r="G29" s="114">
        <v>7999</v>
      </c>
      <c r="H29" s="114">
        <v>17402</v>
      </c>
      <c r="I29" s="115">
        <v>14872</v>
      </c>
      <c r="J29" s="114">
        <v>9180</v>
      </c>
      <c r="K29" s="114">
        <v>5692</v>
      </c>
      <c r="L29" s="423">
        <v>2448</v>
      </c>
      <c r="M29" s="424">
        <v>3546</v>
      </c>
    </row>
    <row r="30" spans="1:13" ht="15" customHeight="1" x14ac:dyDescent="0.2">
      <c r="A30" s="422" t="s">
        <v>394</v>
      </c>
      <c r="B30" s="115">
        <v>56828</v>
      </c>
      <c r="C30" s="114">
        <v>31239</v>
      </c>
      <c r="D30" s="114">
        <v>25589</v>
      </c>
      <c r="E30" s="114">
        <v>42297</v>
      </c>
      <c r="F30" s="114">
        <v>14529</v>
      </c>
      <c r="G30" s="114">
        <v>7755</v>
      </c>
      <c r="H30" s="114">
        <v>17540</v>
      </c>
      <c r="I30" s="115">
        <v>14188</v>
      </c>
      <c r="J30" s="114">
        <v>8692</v>
      </c>
      <c r="K30" s="114">
        <v>5496</v>
      </c>
      <c r="L30" s="423">
        <v>4009</v>
      </c>
      <c r="M30" s="424">
        <v>3869</v>
      </c>
    </row>
    <row r="31" spans="1:13" ht="11.1" customHeight="1" x14ac:dyDescent="0.2">
      <c r="A31" s="422" t="s">
        <v>387</v>
      </c>
      <c r="B31" s="115">
        <v>57609</v>
      </c>
      <c r="C31" s="114">
        <v>31769</v>
      </c>
      <c r="D31" s="114">
        <v>25840</v>
      </c>
      <c r="E31" s="114">
        <v>42860</v>
      </c>
      <c r="F31" s="114">
        <v>14747</v>
      </c>
      <c r="G31" s="114">
        <v>7650</v>
      </c>
      <c r="H31" s="114">
        <v>17973</v>
      </c>
      <c r="I31" s="115">
        <v>14579</v>
      </c>
      <c r="J31" s="114">
        <v>8884</v>
      </c>
      <c r="K31" s="114">
        <v>5695</v>
      </c>
      <c r="L31" s="423">
        <v>3537</v>
      </c>
      <c r="M31" s="424">
        <v>2736</v>
      </c>
    </row>
    <row r="32" spans="1:13" ht="11.1" customHeight="1" x14ac:dyDescent="0.2">
      <c r="A32" s="422" t="s">
        <v>388</v>
      </c>
      <c r="B32" s="115">
        <v>58888</v>
      </c>
      <c r="C32" s="114">
        <v>32540</v>
      </c>
      <c r="D32" s="114">
        <v>26348</v>
      </c>
      <c r="E32" s="114">
        <v>43873</v>
      </c>
      <c r="F32" s="114">
        <v>15013</v>
      </c>
      <c r="G32" s="114">
        <v>8340</v>
      </c>
      <c r="H32" s="114">
        <v>18276</v>
      </c>
      <c r="I32" s="115">
        <v>14666</v>
      </c>
      <c r="J32" s="114">
        <v>8810</v>
      </c>
      <c r="K32" s="114">
        <v>5856</v>
      </c>
      <c r="L32" s="423">
        <v>5830</v>
      </c>
      <c r="M32" s="424">
        <v>4771</v>
      </c>
    </row>
    <row r="33" spans="1:13" s="110" customFormat="1" ht="11.1" customHeight="1" x14ac:dyDescent="0.2">
      <c r="A33" s="422" t="s">
        <v>389</v>
      </c>
      <c r="B33" s="115">
        <v>58318</v>
      </c>
      <c r="C33" s="114">
        <v>32022</v>
      </c>
      <c r="D33" s="114">
        <v>26296</v>
      </c>
      <c r="E33" s="114">
        <v>43254</v>
      </c>
      <c r="F33" s="114">
        <v>15062</v>
      </c>
      <c r="G33" s="114">
        <v>7987</v>
      </c>
      <c r="H33" s="114">
        <v>18272</v>
      </c>
      <c r="I33" s="115">
        <v>14720</v>
      </c>
      <c r="J33" s="114">
        <v>8857</v>
      </c>
      <c r="K33" s="114">
        <v>5863</v>
      </c>
      <c r="L33" s="423">
        <v>3003</v>
      </c>
      <c r="M33" s="424">
        <v>3644</v>
      </c>
    </row>
    <row r="34" spans="1:13" ht="15" customHeight="1" x14ac:dyDescent="0.2">
      <c r="A34" s="422" t="s">
        <v>395</v>
      </c>
      <c r="B34" s="115">
        <v>58460</v>
      </c>
      <c r="C34" s="114">
        <v>32119</v>
      </c>
      <c r="D34" s="114">
        <v>26341</v>
      </c>
      <c r="E34" s="114">
        <v>43300</v>
      </c>
      <c r="F34" s="114">
        <v>15158</v>
      </c>
      <c r="G34" s="114">
        <v>7773</v>
      </c>
      <c r="H34" s="114">
        <v>18536</v>
      </c>
      <c r="I34" s="115">
        <v>14443</v>
      </c>
      <c r="J34" s="114">
        <v>8740</v>
      </c>
      <c r="K34" s="114">
        <v>5703</v>
      </c>
      <c r="L34" s="423">
        <v>4129</v>
      </c>
      <c r="M34" s="424">
        <v>3981</v>
      </c>
    </row>
    <row r="35" spans="1:13" ht="11.1" customHeight="1" x14ac:dyDescent="0.2">
      <c r="A35" s="422" t="s">
        <v>387</v>
      </c>
      <c r="B35" s="115">
        <v>59027</v>
      </c>
      <c r="C35" s="114">
        <v>32537</v>
      </c>
      <c r="D35" s="114">
        <v>26490</v>
      </c>
      <c r="E35" s="114">
        <v>43707</v>
      </c>
      <c r="F35" s="114">
        <v>15319</v>
      </c>
      <c r="G35" s="114">
        <v>7667</v>
      </c>
      <c r="H35" s="114">
        <v>18899</v>
      </c>
      <c r="I35" s="115">
        <v>15025</v>
      </c>
      <c r="J35" s="114">
        <v>9002</v>
      </c>
      <c r="K35" s="114">
        <v>6023</v>
      </c>
      <c r="L35" s="423">
        <v>3527</v>
      </c>
      <c r="M35" s="424">
        <v>2973</v>
      </c>
    </row>
    <row r="36" spans="1:13" ht="11.1" customHeight="1" x14ac:dyDescent="0.2">
      <c r="A36" s="422" t="s">
        <v>388</v>
      </c>
      <c r="B36" s="115">
        <v>60003</v>
      </c>
      <c r="C36" s="114">
        <v>33133</v>
      </c>
      <c r="D36" s="114">
        <v>26870</v>
      </c>
      <c r="E36" s="114">
        <v>44549</v>
      </c>
      <c r="F36" s="114">
        <v>15454</v>
      </c>
      <c r="G36" s="114">
        <v>8231</v>
      </c>
      <c r="H36" s="114">
        <v>19168</v>
      </c>
      <c r="I36" s="115">
        <v>15191</v>
      </c>
      <c r="J36" s="114">
        <v>8981</v>
      </c>
      <c r="K36" s="114">
        <v>6210</v>
      </c>
      <c r="L36" s="423">
        <v>5668</v>
      </c>
      <c r="M36" s="424">
        <v>4816</v>
      </c>
    </row>
    <row r="37" spans="1:13" s="110" customFormat="1" ht="11.1" customHeight="1" x14ac:dyDescent="0.2">
      <c r="A37" s="422" t="s">
        <v>389</v>
      </c>
      <c r="B37" s="115">
        <v>59321</v>
      </c>
      <c r="C37" s="114">
        <v>32569</v>
      </c>
      <c r="D37" s="114">
        <v>26752</v>
      </c>
      <c r="E37" s="114">
        <v>43762</v>
      </c>
      <c r="F37" s="114">
        <v>15559</v>
      </c>
      <c r="G37" s="114">
        <v>7931</v>
      </c>
      <c r="H37" s="114">
        <v>19165</v>
      </c>
      <c r="I37" s="115">
        <v>15227</v>
      </c>
      <c r="J37" s="114">
        <v>9033</v>
      </c>
      <c r="K37" s="114">
        <v>6194</v>
      </c>
      <c r="L37" s="423">
        <v>2984</v>
      </c>
      <c r="M37" s="424">
        <v>3727</v>
      </c>
    </row>
    <row r="38" spans="1:13" ht="15" customHeight="1" x14ac:dyDescent="0.2">
      <c r="A38" s="425" t="s">
        <v>396</v>
      </c>
      <c r="B38" s="115">
        <v>59451</v>
      </c>
      <c r="C38" s="114">
        <v>32814</v>
      </c>
      <c r="D38" s="114">
        <v>26637</v>
      </c>
      <c r="E38" s="114">
        <v>43909</v>
      </c>
      <c r="F38" s="114">
        <v>15542</v>
      </c>
      <c r="G38" s="114">
        <v>7772</v>
      </c>
      <c r="H38" s="114">
        <v>19317</v>
      </c>
      <c r="I38" s="115">
        <v>14936</v>
      </c>
      <c r="J38" s="114">
        <v>8881</v>
      </c>
      <c r="K38" s="114">
        <v>6055</v>
      </c>
      <c r="L38" s="423">
        <v>4244</v>
      </c>
      <c r="M38" s="424">
        <v>4202</v>
      </c>
    </row>
    <row r="39" spans="1:13" ht="11.1" customHeight="1" x14ac:dyDescent="0.2">
      <c r="A39" s="422" t="s">
        <v>387</v>
      </c>
      <c r="B39" s="115">
        <v>60207</v>
      </c>
      <c r="C39" s="114">
        <v>33369</v>
      </c>
      <c r="D39" s="114">
        <v>26838</v>
      </c>
      <c r="E39" s="114">
        <v>44440</v>
      </c>
      <c r="F39" s="114">
        <v>15767</v>
      </c>
      <c r="G39" s="114">
        <v>7669</v>
      </c>
      <c r="H39" s="114">
        <v>19728</v>
      </c>
      <c r="I39" s="115">
        <v>15266</v>
      </c>
      <c r="J39" s="114">
        <v>8924</v>
      </c>
      <c r="K39" s="114">
        <v>6342</v>
      </c>
      <c r="L39" s="423">
        <v>3723</v>
      </c>
      <c r="M39" s="424">
        <v>2986</v>
      </c>
    </row>
    <row r="40" spans="1:13" ht="11.1" customHeight="1" x14ac:dyDescent="0.2">
      <c r="A40" s="425" t="s">
        <v>388</v>
      </c>
      <c r="B40" s="115">
        <v>61244</v>
      </c>
      <c r="C40" s="114">
        <v>33996</v>
      </c>
      <c r="D40" s="114">
        <v>27248</v>
      </c>
      <c r="E40" s="114">
        <v>45282</v>
      </c>
      <c r="F40" s="114">
        <v>15962</v>
      </c>
      <c r="G40" s="114">
        <v>8238</v>
      </c>
      <c r="H40" s="114">
        <v>19910</v>
      </c>
      <c r="I40" s="115">
        <v>15280</v>
      </c>
      <c r="J40" s="114">
        <v>8779</v>
      </c>
      <c r="K40" s="114">
        <v>6501</v>
      </c>
      <c r="L40" s="423">
        <v>5768</v>
      </c>
      <c r="M40" s="424">
        <v>5037</v>
      </c>
    </row>
    <row r="41" spans="1:13" s="110" customFormat="1" ht="11.1" customHeight="1" x14ac:dyDescent="0.2">
      <c r="A41" s="422" t="s">
        <v>389</v>
      </c>
      <c r="B41" s="115">
        <v>60518</v>
      </c>
      <c r="C41" s="114">
        <v>33327</v>
      </c>
      <c r="D41" s="114">
        <v>27191</v>
      </c>
      <c r="E41" s="114">
        <v>44496</v>
      </c>
      <c r="F41" s="114">
        <v>16022</v>
      </c>
      <c r="G41" s="114">
        <v>7923</v>
      </c>
      <c r="H41" s="114">
        <v>19923</v>
      </c>
      <c r="I41" s="115">
        <v>15446</v>
      </c>
      <c r="J41" s="114">
        <v>8925</v>
      </c>
      <c r="K41" s="114">
        <v>6521</v>
      </c>
      <c r="L41" s="423">
        <v>3288</v>
      </c>
      <c r="M41" s="424">
        <v>4065</v>
      </c>
    </row>
    <row r="42" spans="1:13" ht="15" customHeight="1" x14ac:dyDescent="0.2">
      <c r="A42" s="422" t="s">
        <v>397</v>
      </c>
      <c r="B42" s="115">
        <v>60771</v>
      </c>
      <c r="C42" s="114">
        <v>33545</v>
      </c>
      <c r="D42" s="114">
        <v>27226</v>
      </c>
      <c r="E42" s="114">
        <v>44733</v>
      </c>
      <c r="F42" s="114">
        <v>16038</v>
      </c>
      <c r="G42" s="114">
        <v>7784</v>
      </c>
      <c r="H42" s="114">
        <v>20156</v>
      </c>
      <c r="I42" s="115">
        <v>15138</v>
      </c>
      <c r="J42" s="114">
        <v>8743</v>
      </c>
      <c r="K42" s="114">
        <v>6395</v>
      </c>
      <c r="L42" s="423">
        <v>4833</v>
      </c>
      <c r="M42" s="424">
        <v>4634</v>
      </c>
    </row>
    <row r="43" spans="1:13" ht="11.1" customHeight="1" x14ac:dyDescent="0.2">
      <c r="A43" s="422" t="s">
        <v>387</v>
      </c>
      <c r="B43" s="115">
        <v>61763</v>
      </c>
      <c r="C43" s="114">
        <v>34258</v>
      </c>
      <c r="D43" s="114">
        <v>27505</v>
      </c>
      <c r="E43" s="114">
        <v>45471</v>
      </c>
      <c r="F43" s="114">
        <v>16292</v>
      </c>
      <c r="G43" s="114">
        <v>7809</v>
      </c>
      <c r="H43" s="114">
        <v>20657</v>
      </c>
      <c r="I43" s="115">
        <v>15605</v>
      </c>
      <c r="J43" s="114">
        <v>8951</v>
      </c>
      <c r="K43" s="114">
        <v>6654</v>
      </c>
      <c r="L43" s="423">
        <v>4384</v>
      </c>
      <c r="M43" s="424">
        <v>3454</v>
      </c>
    </row>
    <row r="44" spans="1:13" ht="11.1" customHeight="1" x14ac:dyDescent="0.2">
      <c r="A44" s="422" t="s">
        <v>388</v>
      </c>
      <c r="B44" s="115">
        <v>62773</v>
      </c>
      <c r="C44" s="114">
        <v>34873</v>
      </c>
      <c r="D44" s="114">
        <v>27900</v>
      </c>
      <c r="E44" s="114">
        <v>46178</v>
      </c>
      <c r="F44" s="114">
        <v>16595</v>
      </c>
      <c r="G44" s="114">
        <v>8484</v>
      </c>
      <c r="H44" s="114">
        <v>20872</v>
      </c>
      <c r="I44" s="115">
        <v>15710</v>
      </c>
      <c r="J44" s="114">
        <v>8843</v>
      </c>
      <c r="K44" s="114">
        <v>6867</v>
      </c>
      <c r="L44" s="423">
        <v>5969</v>
      </c>
      <c r="M44" s="424">
        <v>5148</v>
      </c>
    </row>
    <row r="45" spans="1:13" s="110" customFormat="1" ht="11.1" customHeight="1" x14ac:dyDescent="0.2">
      <c r="A45" s="422" t="s">
        <v>389</v>
      </c>
      <c r="B45" s="115">
        <v>62181</v>
      </c>
      <c r="C45" s="114">
        <v>34277</v>
      </c>
      <c r="D45" s="114">
        <v>27904</v>
      </c>
      <c r="E45" s="114">
        <v>45536</v>
      </c>
      <c r="F45" s="114">
        <v>16645</v>
      </c>
      <c r="G45" s="114">
        <v>8176</v>
      </c>
      <c r="H45" s="114">
        <v>20878</v>
      </c>
      <c r="I45" s="115">
        <v>15766</v>
      </c>
      <c r="J45" s="114">
        <v>8900</v>
      </c>
      <c r="K45" s="114">
        <v>6866</v>
      </c>
      <c r="L45" s="423">
        <v>3207</v>
      </c>
      <c r="M45" s="424">
        <v>3944</v>
      </c>
    </row>
    <row r="46" spans="1:13" ht="15" customHeight="1" x14ac:dyDescent="0.2">
      <c r="A46" s="422" t="s">
        <v>398</v>
      </c>
      <c r="B46" s="115">
        <v>62233</v>
      </c>
      <c r="C46" s="114">
        <v>34487</v>
      </c>
      <c r="D46" s="114">
        <v>27746</v>
      </c>
      <c r="E46" s="114">
        <v>45589</v>
      </c>
      <c r="F46" s="114">
        <v>16644</v>
      </c>
      <c r="G46" s="114">
        <v>7964</v>
      </c>
      <c r="H46" s="114">
        <v>21020</v>
      </c>
      <c r="I46" s="115">
        <v>15462</v>
      </c>
      <c r="J46" s="114">
        <v>8693</v>
      </c>
      <c r="K46" s="114">
        <v>6769</v>
      </c>
      <c r="L46" s="423">
        <v>4713</v>
      </c>
      <c r="M46" s="424">
        <v>4752</v>
      </c>
    </row>
    <row r="47" spans="1:13" ht="11.1" customHeight="1" x14ac:dyDescent="0.2">
      <c r="A47" s="422" t="s">
        <v>387</v>
      </c>
      <c r="B47" s="115">
        <v>62774</v>
      </c>
      <c r="C47" s="114">
        <v>34806</v>
      </c>
      <c r="D47" s="114">
        <v>27968</v>
      </c>
      <c r="E47" s="114">
        <v>45935</v>
      </c>
      <c r="F47" s="114">
        <v>16839</v>
      </c>
      <c r="G47" s="114">
        <v>7883</v>
      </c>
      <c r="H47" s="114">
        <v>21319</v>
      </c>
      <c r="I47" s="115">
        <v>15954</v>
      </c>
      <c r="J47" s="114">
        <v>8924</v>
      </c>
      <c r="K47" s="114">
        <v>7030</v>
      </c>
      <c r="L47" s="423">
        <v>4027</v>
      </c>
      <c r="M47" s="424">
        <v>3537</v>
      </c>
    </row>
    <row r="48" spans="1:13" ht="11.1" customHeight="1" x14ac:dyDescent="0.2">
      <c r="A48" s="422" t="s">
        <v>388</v>
      </c>
      <c r="B48" s="115">
        <v>63665</v>
      </c>
      <c r="C48" s="114">
        <v>35395</v>
      </c>
      <c r="D48" s="114">
        <v>28270</v>
      </c>
      <c r="E48" s="114">
        <v>46702</v>
      </c>
      <c r="F48" s="114">
        <v>16963</v>
      </c>
      <c r="G48" s="114">
        <v>8526</v>
      </c>
      <c r="H48" s="114">
        <v>21503</v>
      </c>
      <c r="I48" s="115">
        <v>15878</v>
      </c>
      <c r="J48" s="114">
        <v>8652</v>
      </c>
      <c r="K48" s="114">
        <v>7226</v>
      </c>
      <c r="L48" s="423">
        <v>5940</v>
      </c>
      <c r="M48" s="424">
        <v>5292</v>
      </c>
    </row>
    <row r="49" spans="1:17" s="110" customFormat="1" ht="11.1" customHeight="1" x14ac:dyDescent="0.2">
      <c r="A49" s="422" t="s">
        <v>389</v>
      </c>
      <c r="B49" s="115">
        <v>62844</v>
      </c>
      <c r="C49" s="114">
        <v>34661</v>
      </c>
      <c r="D49" s="114">
        <v>28183</v>
      </c>
      <c r="E49" s="114">
        <v>45823</v>
      </c>
      <c r="F49" s="114">
        <v>17021</v>
      </c>
      <c r="G49" s="114">
        <v>8272</v>
      </c>
      <c r="H49" s="114">
        <v>21395</v>
      </c>
      <c r="I49" s="115">
        <v>15992</v>
      </c>
      <c r="J49" s="114">
        <v>8742</v>
      </c>
      <c r="K49" s="114">
        <v>7250</v>
      </c>
      <c r="L49" s="423">
        <v>3303</v>
      </c>
      <c r="M49" s="424">
        <v>4219</v>
      </c>
    </row>
    <row r="50" spans="1:17" ht="15" customHeight="1" x14ac:dyDescent="0.2">
      <c r="A50" s="422" t="s">
        <v>399</v>
      </c>
      <c r="B50" s="143">
        <v>62577</v>
      </c>
      <c r="C50" s="144">
        <v>34594</v>
      </c>
      <c r="D50" s="144">
        <v>27983</v>
      </c>
      <c r="E50" s="144">
        <v>45593</v>
      </c>
      <c r="F50" s="144">
        <v>16984</v>
      </c>
      <c r="G50" s="144">
        <v>8041</v>
      </c>
      <c r="H50" s="144">
        <v>21447</v>
      </c>
      <c r="I50" s="143">
        <v>15204</v>
      </c>
      <c r="J50" s="144">
        <v>8344</v>
      </c>
      <c r="K50" s="144">
        <v>6860</v>
      </c>
      <c r="L50" s="426">
        <v>4586</v>
      </c>
      <c r="M50" s="427">
        <v>4972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0.55276139668664537</v>
      </c>
      <c r="C6" s="480">
        <f>'Tabelle 3.3'!J11</f>
        <v>-1.6686069072564997</v>
      </c>
      <c r="D6" s="481">
        <f t="shared" ref="D6:E9" si="0">IF(OR(AND(B6&gt;=-50,B6&lt;=50),ISNUMBER(B6)=FALSE),B6,"")</f>
        <v>0.55276139668664537</v>
      </c>
      <c r="E6" s="481">
        <f t="shared" si="0"/>
        <v>-1.6686069072564997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0.55276139668664537</v>
      </c>
      <c r="C14" s="480">
        <f>'Tabelle 3.3'!J11</f>
        <v>-1.6686069072564997</v>
      </c>
      <c r="D14" s="481">
        <f>IF(OR(AND(B14&gt;=-50,B14&lt;=50),ISNUMBER(B14)=FALSE),B14,"")</f>
        <v>0.55276139668664537</v>
      </c>
      <c r="E14" s="481">
        <f>IF(OR(AND(C14&gt;=-50,C14&lt;=50),ISNUMBER(C14)=FALSE),C14,"")</f>
        <v>-1.6686069072564997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7.3134328358208958</v>
      </c>
      <c r="C15" s="480">
        <f>'Tabelle 3.3'!J12</f>
        <v>10.968921389396709</v>
      </c>
      <c r="D15" s="481">
        <f t="shared" ref="D15:E45" si="3">IF(OR(AND(B15&gt;=-50,B15&lt;=50),ISNUMBER(B15)=FALSE),B15,"")</f>
        <v>7.3134328358208958</v>
      </c>
      <c r="E15" s="481">
        <f t="shared" si="3"/>
        <v>10.968921389396709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3.8112522686025407</v>
      </c>
      <c r="C16" s="480">
        <f>'Tabelle 3.3'!J13</f>
        <v>13.609467455621301</v>
      </c>
      <c r="D16" s="481">
        <f t="shared" si="3"/>
        <v>3.8112522686025407</v>
      </c>
      <c r="E16" s="481">
        <f t="shared" si="3"/>
        <v>13.609467455621301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-0.63272817501344025</v>
      </c>
      <c r="C17" s="480">
        <f>'Tabelle 3.3'!J14</f>
        <v>-6.8650984157465196</v>
      </c>
      <c r="D17" s="481">
        <f t="shared" si="3"/>
        <v>-0.63272817501344025</v>
      </c>
      <c r="E17" s="481">
        <f t="shared" si="3"/>
        <v>-6.8650984157465196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2.7950978284239949</v>
      </c>
      <c r="C18" s="480">
        <f>'Tabelle 3.3'!J15</f>
        <v>-7.2639225181598066</v>
      </c>
      <c r="D18" s="481">
        <f t="shared" si="3"/>
        <v>2.7950978284239949</v>
      </c>
      <c r="E18" s="481">
        <f t="shared" si="3"/>
        <v>-7.2639225181598066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-2.2274538210793189</v>
      </c>
      <c r="C19" s="480">
        <f>'Tabelle 3.3'!J16</f>
        <v>-4.4058744993324437</v>
      </c>
      <c r="D19" s="481">
        <f t="shared" si="3"/>
        <v>-2.2274538210793189</v>
      </c>
      <c r="E19" s="481">
        <f t="shared" si="3"/>
        <v>-4.4058744993324437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-0.43601225547961348</v>
      </c>
      <c r="C20" s="480">
        <f>'Tabelle 3.3'!J17</f>
        <v>-9.8425196850393704</v>
      </c>
      <c r="D20" s="481">
        <f t="shared" si="3"/>
        <v>-0.43601225547961348</v>
      </c>
      <c r="E20" s="481">
        <f t="shared" si="3"/>
        <v>-9.8425196850393704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1.0061025894771565</v>
      </c>
      <c r="C21" s="480">
        <f>'Tabelle 3.3'!J18</f>
        <v>0.5617977528089888</v>
      </c>
      <c r="D21" s="481">
        <f t="shared" si="3"/>
        <v>1.0061025894771565</v>
      </c>
      <c r="E21" s="481">
        <f t="shared" si="3"/>
        <v>0.5617977528089888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1.0457693874779301</v>
      </c>
      <c r="C22" s="480">
        <f>'Tabelle 3.3'!J19</f>
        <v>1.400454201362604</v>
      </c>
      <c r="D22" s="481">
        <f t="shared" si="3"/>
        <v>1.0457693874779301</v>
      </c>
      <c r="E22" s="481">
        <f t="shared" si="3"/>
        <v>1.400454201362604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2.6028842771720013</v>
      </c>
      <c r="C23" s="480">
        <f>'Tabelle 3.3'!J20</f>
        <v>5.290322580645161</v>
      </c>
      <c r="D23" s="481">
        <f t="shared" si="3"/>
        <v>2.6028842771720013</v>
      </c>
      <c r="E23" s="481">
        <f t="shared" si="3"/>
        <v>5.290322580645161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0.37715517241379309</v>
      </c>
      <c r="C24" s="480">
        <f>'Tabelle 3.3'!J21</f>
        <v>-13.60309944037882</v>
      </c>
      <c r="D24" s="481">
        <f t="shared" si="3"/>
        <v>0.37715517241379309</v>
      </c>
      <c r="E24" s="481">
        <f t="shared" si="3"/>
        <v>-13.60309944037882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22.222222222222221</v>
      </c>
      <c r="C25" s="480">
        <f>'Tabelle 3.3'!J22</f>
        <v>7.7922077922077921</v>
      </c>
      <c r="D25" s="481">
        <f t="shared" si="3"/>
        <v>22.222222222222221</v>
      </c>
      <c r="E25" s="481">
        <f t="shared" si="3"/>
        <v>7.7922077922077921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-4.1409691629955949</v>
      </c>
      <c r="C26" s="480">
        <f>'Tabelle 3.3'!J23</f>
        <v>-5.6521739130434785</v>
      </c>
      <c r="D26" s="481">
        <f t="shared" si="3"/>
        <v>-4.1409691629955949</v>
      </c>
      <c r="E26" s="481">
        <f t="shared" si="3"/>
        <v>-5.6521739130434785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2.7674294837679616</v>
      </c>
      <c r="C27" s="480">
        <f>'Tabelle 3.3'!J24</f>
        <v>-0.13351134846461948</v>
      </c>
      <c r="D27" s="481">
        <f t="shared" si="3"/>
        <v>2.7674294837679616</v>
      </c>
      <c r="E27" s="481">
        <f t="shared" si="3"/>
        <v>-0.13351134846461948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2.8254288597376389</v>
      </c>
      <c r="C28" s="480">
        <f>'Tabelle 3.3'!J25</f>
        <v>9.7201767304860081</v>
      </c>
      <c r="D28" s="481">
        <f t="shared" si="3"/>
        <v>2.8254288597376389</v>
      </c>
      <c r="E28" s="481">
        <f t="shared" si="3"/>
        <v>9.7201767304860081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-18.926974664679584</v>
      </c>
      <c r="C29" s="480">
        <f>'Tabelle 3.3'!J26</f>
        <v>-18.75</v>
      </c>
      <c r="D29" s="481">
        <f t="shared" si="3"/>
        <v>-18.926974664679584</v>
      </c>
      <c r="E29" s="481">
        <f t="shared" si="3"/>
        <v>-18.75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3.4658511722731906</v>
      </c>
      <c r="C30" s="480">
        <f>'Tabelle 3.3'!J27</f>
        <v>6.3719115734720413</v>
      </c>
      <c r="D30" s="481">
        <f t="shared" si="3"/>
        <v>3.4658511722731906</v>
      </c>
      <c r="E30" s="481">
        <f t="shared" si="3"/>
        <v>6.3719115734720413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2.8029322984044849</v>
      </c>
      <c r="C31" s="480">
        <f>'Tabelle 3.3'!J28</f>
        <v>-9.9730458221024261</v>
      </c>
      <c r="D31" s="481">
        <f t="shared" si="3"/>
        <v>2.8029322984044849</v>
      </c>
      <c r="E31" s="481">
        <f t="shared" si="3"/>
        <v>-9.9730458221024261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0.36327608982826948</v>
      </c>
      <c r="C32" s="480">
        <f>'Tabelle 3.3'!J29</f>
        <v>-2.7816411682892905</v>
      </c>
      <c r="D32" s="481">
        <f t="shared" si="3"/>
        <v>0.36327608982826948</v>
      </c>
      <c r="E32" s="481">
        <f t="shared" si="3"/>
        <v>-2.7816411682892905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2.4686595949855352</v>
      </c>
      <c r="C33" s="480">
        <f>'Tabelle 3.3'!J30</f>
        <v>0</v>
      </c>
      <c r="D33" s="481">
        <f t="shared" si="3"/>
        <v>2.4686595949855352</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-1.3636363636363635</v>
      </c>
      <c r="C34" s="480">
        <f>'Tabelle 3.3'!J31</f>
        <v>-0.71982281284606864</v>
      </c>
      <c r="D34" s="481">
        <f t="shared" si="3"/>
        <v>-1.3636363636363635</v>
      </c>
      <c r="E34" s="481">
        <f t="shared" si="3"/>
        <v>-0.71982281284606864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7.3134328358208958</v>
      </c>
      <c r="C37" s="480">
        <f>'Tabelle 3.3'!J34</f>
        <v>10.968921389396709</v>
      </c>
      <c r="D37" s="481">
        <f t="shared" si="3"/>
        <v>7.3134328358208958</v>
      </c>
      <c r="E37" s="481">
        <f t="shared" si="3"/>
        <v>10.968921389396709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-0.23055690858905667</v>
      </c>
      <c r="C38" s="480">
        <f>'Tabelle 3.3'!J35</f>
        <v>-3.4337349397590362</v>
      </c>
      <c r="D38" s="481">
        <f t="shared" si="3"/>
        <v>-0.23055690858905667</v>
      </c>
      <c r="E38" s="481">
        <f t="shared" si="3"/>
        <v>-3.4337349397590362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1.1895475819032761</v>
      </c>
      <c r="C39" s="480">
        <f>'Tabelle 3.3'!J36</f>
        <v>-1.7595307917888563</v>
      </c>
      <c r="D39" s="481">
        <f t="shared" si="3"/>
        <v>1.1895475819032761</v>
      </c>
      <c r="E39" s="481">
        <f t="shared" si="3"/>
        <v>-1.7595307917888563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1.1895475819032761</v>
      </c>
      <c r="C45" s="480">
        <f>'Tabelle 3.3'!J36</f>
        <v>-1.7595307917888563</v>
      </c>
      <c r="D45" s="481">
        <f t="shared" si="3"/>
        <v>1.1895475819032761</v>
      </c>
      <c r="E45" s="481">
        <f t="shared" si="3"/>
        <v>-1.7595307917888563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56366</v>
      </c>
      <c r="C51" s="487">
        <v>8882</v>
      </c>
      <c r="D51" s="487">
        <v>5220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57082</v>
      </c>
      <c r="C52" s="487">
        <v>9124</v>
      </c>
      <c r="D52" s="487">
        <v>5478</v>
      </c>
      <c r="E52" s="488">
        <f t="shared" ref="E52:G70" si="11">IF($A$51=37802,IF(COUNTBLANK(B$51:B$70)&gt;0,#N/A,B52/B$51*100),IF(COUNTBLANK(B$51:B$75)&gt;0,#N/A,B52/B$51*100))</f>
        <v>101.27026931128695</v>
      </c>
      <c r="F52" s="488">
        <f t="shared" si="11"/>
        <v>102.72461157396984</v>
      </c>
      <c r="G52" s="488">
        <f t="shared" si="11"/>
        <v>104.94252873563219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57724</v>
      </c>
      <c r="C53" s="487">
        <v>9131</v>
      </c>
      <c r="D53" s="487">
        <v>5683</v>
      </c>
      <c r="E53" s="488">
        <f t="shared" si="11"/>
        <v>102.40925380548558</v>
      </c>
      <c r="F53" s="488">
        <f t="shared" si="11"/>
        <v>102.80342265255572</v>
      </c>
      <c r="G53" s="488">
        <f t="shared" si="11"/>
        <v>108.86973180076629</v>
      </c>
      <c r="H53" s="489">
        <f>IF(ISERROR(L53)=TRUE,IF(MONTH(A53)=MONTH(MAX(A$51:A$75)),A53,""),"")</f>
        <v>41883</v>
      </c>
      <c r="I53" s="488">
        <f t="shared" si="12"/>
        <v>102.40925380548558</v>
      </c>
      <c r="J53" s="488">
        <f t="shared" si="10"/>
        <v>102.80342265255572</v>
      </c>
      <c r="K53" s="488">
        <f t="shared" si="10"/>
        <v>108.86973180076629</v>
      </c>
      <c r="L53" s="488" t="e">
        <f t="shared" si="13"/>
        <v>#N/A</v>
      </c>
    </row>
    <row r="54" spans="1:14" ht="15" customHeight="1" x14ac:dyDescent="0.2">
      <c r="A54" s="490" t="s">
        <v>462</v>
      </c>
      <c r="B54" s="487">
        <v>56720</v>
      </c>
      <c r="C54" s="487">
        <v>9180</v>
      </c>
      <c r="D54" s="487">
        <v>5692</v>
      </c>
      <c r="E54" s="488">
        <f t="shared" si="11"/>
        <v>100.62803817904411</v>
      </c>
      <c r="F54" s="488">
        <f t="shared" si="11"/>
        <v>103.35510020265706</v>
      </c>
      <c r="G54" s="488">
        <f t="shared" si="11"/>
        <v>109.04214559386973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56828</v>
      </c>
      <c r="C55" s="487">
        <v>8692</v>
      </c>
      <c r="D55" s="487">
        <v>5496</v>
      </c>
      <c r="E55" s="488">
        <f t="shared" si="11"/>
        <v>100.81964304722706</v>
      </c>
      <c r="F55" s="488">
        <f t="shared" si="11"/>
        <v>97.860842152668312</v>
      </c>
      <c r="G55" s="488">
        <f t="shared" si="11"/>
        <v>105.28735632183907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57609</v>
      </c>
      <c r="C56" s="487">
        <v>8884</v>
      </c>
      <c r="D56" s="487">
        <v>5695</v>
      </c>
      <c r="E56" s="488">
        <f t="shared" si="11"/>
        <v>102.20523010325373</v>
      </c>
      <c r="F56" s="488">
        <f t="shared" si="11"/>
        <v>100.02251745102456</v>
      </c>
      <c r="G56" s="488">
        <f t="shared" si="11"/>
        <v>109.09961685823755</v>
      </c>
      <c r="H56" s="489" t="str">
        <f t="shared" si="14"/>
        <v/>
      </c>
      <c r="I56" s="488" t="str">
        <f t="shared" si="12"/>
        <v/>
      </c>
      <c r="J56" s="488" t="str">
        <f t="shared" si="10"/>
        <v/>
      </c>
      <c r="K56" s="488" t="str">
        <f t="shared" si="10"/>
        <v/>
      </c>
      <c r="L56" s="488" t="e">
        <f t="shared" si="13"/>
        <v>#N/A</v>
      </c>
    </row>
    <row r="57" spans="1:14" ht="15" customHeight="1" x14ac:dyDescent="0.2">
      <c r="A57" s="490">
        <v>42248</v>
      </c>
      <c r="B57" s="487">
        <v>58888</v>
      </c>
      <c r="C57" s="487">
        <v>8810</v>
      </c>
      <c r="D57" s="487">
        <v>5856</v>
      </c>
      <c r="E57" s="488">
        <f t="shared" si="11"/>
        <v>104.47432849590179</v>
      </c>
      <c r="F57" s="488">
        <f t="shared" si="11"/>
        <v>99.189371763116412</v>
      </c>
      <c r="G57" s="488">
        <f t="shared" si="11"/>
        <v>112.18390804597702</v>
      </c>
      <c r="H57" s="489">
        <f t="shared" si="14"/>
        <v>42248</v>
      </c>
      <c r="I57" s="488">
        <f t="shared" si="12"/>
        <v>104.47432849590179</v>
      </c>
      <c r="J57" s="488">
        <f t="shared" si="10"/>
        <v>99.189371763116412</v>
      </c>
      <c r="K57" s="488">
        <f t="shared" si="10"/>
        <v>112.18390804597702</v>
      </c>
      <c r="L57" s="488" t="e">
        <f t="shared" si="13"/>
        <v>#N/A</v>
      </c>
    </row>
    <row r="58" spans="1:14" ht="15" customHeight="1" x14ac:dyDescent="0.2">
      <c r="A58" s="490" t="s">
        <v>465</v>
      </c>
      <c r="B58" s="487">
        <v>58318</v>
      </c>
      <c r="C58" s="487">
        <v>8857</v>
      </c>
      <c r="D58" s="487">
        <v>5863</v>
      </c>
      <c r="E58" s="488">
        <f t="shared" si="11"/>
        <v>103.46308058049178</v>
      </c>
      <c r="F58" s="488">
        <f t="shared" si="11"/>
        <v>99.718531862193203</v>
      </c>
      <c r="G58" s="488">
        <f t="shared" si="11"/>
        <v>112.31800766283524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58460</v>
      </c>
      <c r="C59" s="487">
        <v>8740</v>
      </c>
      <c r="D59" s="487">
        <v>5703</v>
      </c>
      <c r="E59" s="488">
        <f t="shared" si="11"/>
        <v>103.71500549976938</v>
      </c>
      <c r="F59" s="488">
        <f t="shared" si="11"/>
        <v>98.40126097725738</v>
      </c>
      <c r="G59" s="488">
        <f t="shared" si="11"/>
        <v>109.2528735632184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59027</v>
      </c>
      <c r="C60" s="487">
        <v>9002</v>
      </c>
      <c r="D60" s="487">
        <v>6023</v>
      </c>
      <c r="E60" s="488">
        <f t="shared" si="11"/>
        <v>104.72093105772984</v>
      </c>
      <c r="F60" s="488">
        <f t="shared" si="11"/>
        <v>101.35104706147264</v>
      </c>
      <c r="G60" s="488">
        <f t="shared" si="11"/>
        <v>115.3831417624521</v>
      </c>
      <c r="H60" s="489" t="str">
        <f t="shared" si="14"/>
        <v/>
      </c>
      <c r="I60" s="488" t="str">
        <f t="shared" si="12"/>
        <v/>
      </c>
      <c r="J60" s="488" t="str">
        <f t="shared" si="10"/>
        <v/>
      </c>
      <c r="K60" s="488" t="str">
        <f t="shared" si="10"/>
        <v/>
      </c>
      <c r="L60" s="488" t="e">
        <f t="shared" si="13"/>
        <v>#N/A</v>
      </c>
    </row>
    <row r="61" spans="1:14" ht="15" customHeight="1" x14ac:dyDescent="0.2">
      <c r="A61" s="490">
        <v>42614</v>
      </c>
      <c r="B61" s="487">
        <v>60003</v>
      </c>
      <c r="C61" s="487">
        <v>8981</v>
      </c>
      <c r="D61" s="487">
        <v>6210</v>
      </c>
      <c r="E61" s="488">
        <f t="shared" si="11"/>
        <v>106.45247134797573</v>
      </c>
      <c r="F61" s="488">
        <f t="shared" si="11"/>
        <v>101.11461382571494</v>
      </c>
      <c r="G61" s="488">
        <f t="shared" si="11"/>
        <v>118.96551724137932</v>
      </c>
      <c r="H61" s="489">
        <f t="shared" si="14"/>
        <v>42614</v>
      </c>
      <c r="I61" s="488">
        <f t="shared" si="12"/>
        <v>106.45247134797573</v>
      </c>
      <c r="J61" s="488">
        <f t="shared" si="10"/>
        <v>101.11461382571494</v>
      </c>
      <c r="K61" s="488">
        <f t="shared" si="10"/>
        <v>118.96551724137932</v>
      </c>
      <c r="L61" s="488" t="e">
        <f t="shared" si="13"/>
        <v>#N/A</v>
      </c>
    </row>
    <row r="62" spans="1:14" ht="15" customHeight="1" x14ac:dyDescent="0.2">
      <c r="A62" s="490" t="s">
        <v>468</v>
      </c>
      <c r="B62" s="487">
        <v>59321</v>
      </c>
      <c r="C62" s="487">
        <v>9033</v>
      </c>
      <c r="D62" s="487">
        <v>6194</v>
      </c>
      <c r="E62" s="488">
        <f t="shared" si="11"/>
        <v>105.24252208778341</v>
      </c>
      <c r="F62" s="488">
        <f t="shared" si="11"/>
        <v>101.70006755235308</v>
      </c>
      <c r="G62" s="488">
        <f t="shared" si="11"/>
        <v>118.65900383141764</v>
      </c>
      <c r="H62" s="489" t="str">
        <f t="shared" si="14"/>
        <v/>
      </c>
      <c r="I62" s="488" t="str">
        <f t="shared" si="12"/>
        <v/>
      </c>
      <c r="J62" s="488" t="str">
        <f t="shared" si="10"/>
        <v/>
      </c>
      <c r="K62" s="488" t="str">
        <f t="shared" si="10"/>
        <v/>
      </c>
      <c r="L62" s="488" t="e">
        <f t="shared" si="13"/>
        <v>#N/A</v>
      </c>
    </row>
    <row r="63" spans="1:14" ht="15" customHeight="1" x14ac:dyDescent="0.2">
      <c r="A63" s="490" t="s">
        <v>469</v>
      </c>
      <c r="B63" s="487">
        <v>59451</v>
      </c>
      <c r="C63" s="487">
        <v>8881</v>
      </c>
      <c r="D63" s="487">
        <v>6055</v>
      </c>
      <c r="E63" s="488">
        <f t="shared" si="11"/>
        <v>105.4731575772629</v>
      </c>
      <c r="F63" s="488">
        <f t="shared" si="11"/>
        <v>99.988741274487722</v>
      </c>
      <c r="G63" s="488">
        <f t="shared" si="11"/>
        <v>115.99616858237547</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60207</v>
      </c>
      <c r="C64" s="487">
        <v>8924</v>
      </c>
      <c r="D64" s="487">
        <v>6342</v>
      </c>
      <c r="E64" s="488">
        <f t="shared" si="11"/>
        <v>106.81439165454351</v>
      </c>
      <c r="F64" s="488">
        <f t="shared" si="11"/>
        <v>100.47286647151543</v>
      </c>
      <c r="G64" s="488">
        <f t="shared" si="11"/>
        <v>121.49425287356321</v>
      </c>
      <c r="H64" s="489" t="str">
        <f t="shared" si="14"/>
        <v/>
      </c>
      <c r="I64" s="488" t="str">
        <f t="shared" si="12"/>
        <v/>
      </c>
      <c r="J64" s="488" t="str">
        <f t="shared" si="10"/>
        <v/>
      </c>
      <c r="K64" s="488" t="str">
        <f t="shared" si="10"/>
        <v/>
      </c>
      <c r="L64" s="488" t="e">
        <f t="shared" si="13"/>
        <v>#N/A</v>
      </c>
    </row>
    <row r="65" spans="1:12" ht="15" customHeight="1" x14ac:dyDescent="0.2">
      <c r="A65" s="490">
        <v>42979</v>
      </c>
      <c r="B65" s="487">
        <v>61244</v>
      </c>
      <c r="C65" s="487">
        <v>8779</v>
      </c>
      <c r="D65" s="487">
        <v>6501</v>
      </c>
      <c r="E65" s="488">
        <f t="shared" si="11"/>
        <v>108.65415321292977</v>
      </c>
      <c r="F65" s="488">
        <f t="shared" si="11"/>
        <v>98.840351272235978</v>
      </c>
      <c r="G65" s="488">
        <f t="shared" si="11"/>
        <v>124.54022988505746</v>
      </c>
      <c r="H65" s="489">
        <f t="shared" si="14"/>
        <v>42979</v>
      </c>
      <c r="I65" s="488">
        <f t="shared" si="12"/>
        <v>108.65415321292977</v>
      </c>
      <c r="J65" s="488">
        <f t="shared" si="10"/>
        <v>98.840351272235978</v>
      </c>
      <c r="K65" s="488">
        <f t="shared" si="10"/>
        <v>124.54022988505746</v>
      </c>
      <c r="L65" s="488" t="e">
        <f t="shared" si="13"/>
        <v>#N/A</v>
      </c>
    </row>
    <row r="66" spans="1:12" ht="15" customHeight="1" x14ac:dyDescent="0.2">
      <c r="A66" s="490" t="s">
        <v>471</v>
      </c>
      <c r="B66" s="487">
        <v>60518</v>
      </c>
      <c r="C66" s="487">
        <v>8925</v>
      </c>
      <c r="D66" s="487">
        <v>6521</v>
      </c>
      <c r="E66" s="488">
        <f t="shared" si="11"/>
        <v>107.36614271014442</v>
      </c>
      <c r="F66" s="488">
        <f t="shared" si="11"/>
        <v>100.48412519702769</v>
      </c>
      <c r="G66" s="488">
        <f t="shared" si="11"/>
        <v>124.92337164750957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60771</v>
      </c>
      <c r="C67" s="487">
        <v>8743</v>
      </c>
      <c r="D67" s="487">
        <v>6395</v>
      </c>
      <c r="E67" s="488">
        <f t="shared" si="11"/>
        <v>107.81499485505447</v>
      </c>
      <c r="F67" s="488">
        <f t="shared" si="11"/>
        <v>98.435037153794198</v>
      </c>
      <c r="G67" s="488">
        <f t="shared" si="11"/>
        <v>122.5095785440613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61763</v>
      </c>
      <c r="C68" s="487">
        <v>8951</v>
      </c>
      <c r="D68" s="487">
        <v>6654</v>
      </c>
      <c r="E68" s="488">
        <f t="shared" si="11"/>
        <v>109.57492105169784</v>
      </c>
      <c r="F68" s="488">
        <f t="shared" si="11"/>
        <v>100.77685206034677</v>
      </c>
      <c r="G68" s="488">
        <f t="shared" si="11"/>
        <v>127.47126436781609</v>
      </c>
      <c r="H68" s="489" t="str">
        <f t="shared" si="14"/>
        <v/>
      </c>
      <c r="I68" s="488" t="str">
        <f t="shared" si="12"/>
        <v/>
      </c>
      <c r="J68" s="488" t="str">
        <f t="shared" si="12"/>
        <v/>
      </c>
      <c r="K68" s="488" t="str">
        <f t="shared" si="12"/>
        <v/>
      </c>
      <c r="L68" s="488" t="e">
        <f t="shared" si="13"/>
        <v>#N/A</v>
      </c>
    </row>
    <row r="69" spans="1:12" ht="15" customHeight="1" x14ac:dyDescent="0.2">
      <c r="A69" s="490">
        <v>43344</v>
      </c>
      <c r="B69" s="487">
        <v>62773</v>
      </c>
      <c r="C69" s="487">
        <v>8843</v>
      </c>
      <c r="D69" s="487">
        <v>6867</v>
      </c>
      <c r="E69" s="488">
        <f t="shared" si="11"/>
        <v>111.36678139303835</v>
      </c>
      <c r="F69" s="488">
        <f t="shared" si="11"/>
        <v>99.560909705021388</v>
      </c>
      <c r="G69" s="488">
        <f t="shared" si="11"/>
        <v>131.55172413793105</v>
      </c>
      <c r="H69" s="489">
        <f t="shared" si="14"/>
        <v>43344</v>
      </c>
      <c r="I69" s="488">
        <f t="shared" si="12"/>
        <v>111.36678139303835</v>
      </c>
      <c r="J69" s="488">
        <f t="shared" si="12"/>
        <v>99.560909705021388</v>
      </c>
      <c r="K69" s="488">
        <f t="shared" si="12"/>
        <v>131.55172413793105</v>
      </c>
      <c r="L69" s="488" t="e">
        <f t="shared" si="13"/>
        <v>#N/A</v>
      </c>
    </row>
    <row r="70" spans="1:12" ht="15" customHeight="1" x14ac:dyDescent="0.2">
      <c r="A70" s="490" t="s">
        <v>474</v>
      </c>
      <c r="B70" s="487">
        <v>62181</v>
      </c>
      <c r="C70" s="487">
        <v>8900</v>
      </c>
      <c r="D70" s="487">
        <v>6866</v>
      </c>
      <c r="E70" s="488">
        <f t="shared" si="11"/>
        <v>110.31650285633184</v>
      </c>
      <c r="F70" s="488">
        <f t="shared" si="11"/>
        <v>100.20265705922088</v>
      </c>
      <c r="G70" s="488">
        <f t="shared" si="11"/>
        <v>131.53256704980842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62233</v>
      </c>
      <c r="C71" s="487">
        <v>8693</v>
      </c>
      <c r="D71" s="487">
        <v>6769</v>
      </c>
      <c r="E71" s="491">
        <f t="shared" ref="E71:G75" si="15">IF($A$51=37802,IF(COUNTBLANK(B$51:B$70)&gt;0,#N/A,IF(ISBLANK(B71)=FALSE,B71/B$51*100,#N/A)),IF(COUNTBLANK(B$51:B$75)&gt;0,#N/A,B71/B$51*100))</f>
        <v>110.40875705212363</v>
      </c>
      <c r="F71" s="491">
        <f t="shared" si="15"/>
        <v>97.872100878180589</v>
      </c>
      <c r="G71" s="491">
        <f t="shared" si="15"/>
        <v>129.67432950191571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62774</v>
      </c>
      <c r="C72" s="487">
        <v>8924</v>
      </c>
      <c r="D72" s="487">
        <v>7030</v>
      </c>
      <c r="E72" s="491">
        <f t="shared" si="15"/>
        <v>111.36855551218821</v>
      </c>
      <c r="F72" s="491">
        <f t="shared" si="15"/>
        <v>100.47286647151543</v>
      </c>
      <c r="G72" s="491">
        <f t="shared" si="15"/>
        <v>134.67432950191571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63665</v>
      </c>
      <c r="C73" s="487">
        <v>8652</v>
      </c>
      <c r="D73" s="487">
        <v>7226</v>
      </c>
      <c r="E73" s="491">
        <f t="shared" si="15"/>
        <v>112.94929567469751</v>
      </c>
      <c r="F73" s="491">
        <f t="shared" si="15"/>
        <v>97.410493132177436</v>
      </c>
      <c r="G73" s="491">
        <f t="shared" si="15"/>
        <v>138.42911877394636</v>
      </c>
      <c r="H73" s="492">
        <f>IF(A$51=37802,IF(ISERROR(L73)=TRUE,IF(ISBLANK(A73)=FALSE,IF(MONTH(A73)=MONTH(MAX(A$51:A$75)),A73,""),""),""),IF(ISERROR(L73)=TRUE,IF(MONTH(A73)=MONTH(MAX(A$51:A$75)),A73,""),""))</f>
        <v>43709</v>
      </c>
      <c r="I73" s="488">
        <f t="shared" si="12"/>
        <v>112.94929567469751</v>
      </c>
      <c r="J73" s="488">
        <f t="shared" si="12"/>
        <v>97.410493132177436</v>
      </c>
      <c r="K73" s="488">
        <f t="shared" si="12"/>
        <v>138.42911877394636</v>
      </c>
      <c r="L73" s="488" t="e">
        <f t="shared" si="13"/>
        <v>#N/A</v>
      </c>
    </row>
    <row r="74" spans="1:12" ht="15" customHeight="1" x14ac:dyDescent="0.2">
      <c r="A74" s="490" t="s">
        <v>477</v>
      </c>
      <c r="B74" s="487">
        <v>62844</v>
      </c>
      <c r="C74" s="487">
        <v>8742</v>
      </c>
      <c r="D74" s="487">
        <v>7250</v>
      </c>
      <c r="E74" s="491">
        <f t="shared" si="15"/>
        <v>111.49274385267715</v>
      </c>
      <c r="F74" s="491">
        <f t="shared" si="15"/>
        <v>98.423778428281921</v>
      </c>
      <c r="G74" s="491">
        <f t="shared" si="15"/>
        <v>138.88888888888889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62577</v>
      </c>
      <c r="C75" s="493">
        <v>8344</v>
      </c>
      <c r="D75" s="493">
        <v>6860</v>
      </c>
      <c r="E75" s="491">
        <f t="shared" si="15"/>
        <v>111.0190540396693</v>
      </c>
      <c r="F75" s="491">
        <f t="shared" si="15"/>
        <v>93.942805674397661</v>
      </c>
      <c r="G75" s="491">
        <f t="shared" si="15"/>
        <v>131.41762452107281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112.94929567469751</v>
      </c>
      <c r="J77" s="488">
        <f>IF(J75&lt;&gt;"",J75,IF(J74&lt;&gt;"",J74,IF(J73&lt;&gt;"",J73,IF(J72&lt;&gt;"",J72,IF(J71&lt;&gt;"",J71,IF(J70&lt;&gt;"",J70,""))))))</f>
        <v>97.410493132177436</v>
      </c>
      <c r="K77" s="488">
        <f>IF(K75&lt;&gt;"",K75,IF(K74&lt;&gt;"",K74,IF(K73&lt;&gt;"",K73,IF(K72&lt;&gt;"",K72,IF(K71&lt;&gt;"",K71,IF(K70&lt;&gt;"",K70,""))))))</f>
        <v>138.42911877394636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+12,9%</v>
      </c>
      <c r="J79" s="488" t="str">
        <f>"GeB - ausschließlich: "&amp;IF(J77&gt;100,"+","")&amp;TEXT(J77-100,"0,0")&amp;"%"</f>
        <v>GeB - ausschließlich: -2,6%</v>
      </c>
      <c r="K79" s="488" t="str">
        <f>"GeB - im Nebenjob: "&amp;IF(K77&gt;100,"+","")&amp;TEXT(K77-100,"0,0")&amp;"%"</f>
        <v>GeB - im Nebenjob: +38,4%</v>
      </c>
    </row>
    <row r="81" spans="9:9" ht="15" customHeight="1" x14ac:dyDescent="0.2">
      <c r="I81" s="488" t="str">
        <f>IF(ISERROR(HLOOKUP(1,I$78:K$79,2,FALSE)),"",HLOOKUP(1,I$78:K$79,2,FALSE))</f>
        <v>GeB - im Nebenjob: +38,4%</v>
      </c>
    </row>
    <row r="82" spans="9:9" ht="15" customHeight="1" x14ac:dyDescent="0.2">
      <c r="I82" s="488" t="str">
        <f>IF(ISERROR(HLOOKUP(2,I$78:K$79,2,FALSE)),"",HLOOKUP(2,I$78:K$79,2,FALSE))</f>
        <v>SvB: +12,9%</v>
      </c>
    </row>
    <row r="83" spans="9:9" ht="15" customHeight="1" x14ac:dyDescent="0.2">
      <c r="I83" s="488" t="str">
        <f>IF(ISERROR(HLOOKUP(3,I$78:K$79,2,FALSE)),"",HLOOKUP(3,I$78:K$79,2,FALSE))</f>
        <v>GeB - ausschließlich: -2,6%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62577</v>
      </c>
      <c r="E12" s="114">
        <v>62844</v>
      </c>
      <c r="F12" s="114">
        <v>63665</v>
      </c>
      <c r="G12" s="114">
        <v>62774</v>
      </c>
      <c r="H12" s="114">
        <v>62233</v>
      </c>
      <c r="I12" s="115">
        <v>344</v>
      </c>
      <c r="J12" s="116">
        <v>0.55276139668664537</v>
      </c>
      <c r="N12" s="117"/>
    </row>
    <row r="13" spans="1:15" s="110" customFormat="1" ht="13.5" customHeight="1" x14ac:dyDescent="0.2">
      <c r="A13" s="118" t="s">
        <v>105</v>
      </c>
      <c r="B13" s="119" t="s">
        <v>106</v>
      </c>
      <c r="C13" s="113">
        <v>55.282292215989898</v>
      </c>
      <c r="D13" s="114">
        <v>34594</v>
      </c>
      <c r="E13" s="114">
        <v>34661</v>
      </c>
      <c r="F13" s="114">
        <v>35395</v>
      </c>
      <c r="G13" s="114">
        <v>34806</v>
      </c>
      <c r="H13" s="114">
        <v>34487</v>
      </c>
      <c r="I13" s="115">
        <v>107</v>
      </c>
      <c r="J13" s="116">
        <v>0.31026183779395133</v>
      </c>
    </row>
    <row r="14" spans="1:15" s="110" customFormat="1" ht="13.5" customHeight="1" x14ac:dyDescent="0.2">
      <c r="A14" s="120"/>
      <c r="B14" s="119" t="s">
        <v>107</v>
      </c>
      <c r="C14" s="113">
        <v>44.717707784010102</v>
      </c>
      <c r="D14" s="114">
        <v>27983</v>
      </c>
      <c r="E14" s="114">
        <v>28183</v>
      </c>
      <c r="F14" s="114">
        <v>28270</v>
      </c>
      <c r="G14" s="114">
        <v>27968</v>
      </c>
      <c r="H14" s="114">
        <v>27746</v>
      </c>
      <c r="I14" s="115">
        <v>237</v>
      </c>
      <c r="J14" s="116">
        <v>0.85417717869242415</v>
      </c>
    </row>
    <row r="15" spans="1:15" s="110" customFormat="1" ht="13.5" customHeight="1" x14ac:dyDescent="0.2">
      <c r="A15" s="118" t="s">
        <v>105</v>
      </c>
      <c r="B15" s="121" t="s">
        <v>108</v>
      </c>
      <c r="C15" s="113">
        <v>12.84976908448791</v>
      </c>
      <c r="D15" s="114">
        <v>8041</v>
      </c>
      <c r="E15" s="114">
        <v>8272</v>
      </c>
      <c r="F15" s="114">
        <v>8526</v>
      </c>
      <c r="G15" s="114">
        <v>7883</v>
      </c>
      <c r="H15" s="114">
        <v>7964</v>
      </c>
      <c r="I15" s="115">
        <v>77</v>
      </c>
      <c r="J15" s="116">
        <v>0.96685082872928174</v>
      </c>
    </row>
    <row r="16" spans="1:15" s="110" customFormat="1" ht="13.5" customHeight="1" x14ac:dyDescent="0.2">
      <c r="A16" s="118"/>
      <c r="B16" s="121" t="s">
        <v>109</v>
      </c>
      <c r="C16" s="113">
        <v>65.55124087124662</v>
      </c>
      <c r="D16" s="114">
        <v>41020</v>
      </c>
      <c r="E16" s="114">
        <v>41143</v>
      </c>
      <c r="F16" s="114">
        <v>41682</v>
      </c>
      <c r="G16" s="114">
        <v>41638</v>
      </c>
      <c r="H16" s="114">
        <v>41310</v>
      </c>
      <c r="I16" s="115">
        <v>-290</v>
      </c>
      <c r="J16" s="116">
        <v>-0.70200919874122492</v>
      </c>
    </row>
    <row r="17" spans="1:10" s="110" customFormat="1" ht="13.5" customHeight="1" x14ac:dyDescent="0.2">
      <c r="A17" s="118"/>
      <c r="B17" s="121" t="s">
        <v>110</v>
      </c>
      <c r="C17" s="113">
        <v>20.700896495517522</v>
      </c>
      <c r="D17" s="114">
        <v>12954</v>
      </c>
      <c r="E17" s="114">
        <v>12843</v>
      </c>
      <c r="F17" s="114">
        <v>12872</v>
      </c>
      <c r="G17" s="114">
        <v>12677</v>
      </c>
      <c r="H17" s="114">
        <v>12418</v>
      </c>
      <c r="I17" s="115">
        <v>536</v>
      </c>
      <c r="J17" s="116">
        <v>4.316315026574328</v>
      </c>
    </row>
    <row r="18" spans="1:10" s="110" customFormat="1" ht="13.5" customHeight="1" x14ac:dyDescent="0.2">
      <c r="A18" s="120"/>
      <c r="B18" s="121" t="s">
        <v>111</v>
      </c>
      <c r="C18" s="113">
        <v>0.89809354874794256</v>
      </c>
      <c r="D18" s="114">
        <v>562</v>
      </c>
      <c r="E18" s="114">
        <v>586</v>
      </c>
      <c r="F18" s="114">
        <v>585</v>
      </c>
      <c r="G18" s="114">
        <v>576</v>
      </c>
      <c r="H18" s="114">
        <v>541</v>
      </c>
      <c r="I18" s="115">
        <v>21</v>
      </c>
      <c r="J18" s="116">
        <v>3.8817005545286505</v>
      </c>
    </row>
    <row r="19" spans="1:10" s="110" customFormat="1" ht="13.5" customHeight="1" x14ac:dyDescent="0.2">
      <c r="A19" s="120"/>
      <c r="B19" s="121" t="s">
        <v>112</v>
      </c>
      <c r="C19" s="113">
        <v>0.24609680873164261</v>
      </c>
      <c r="D19" s="114">
        <v>154</v>
      </c>
      <c r="E19" s="114">
        <v>160</v>
      </c>
      <c r="F19" s="114">
        <v>173</v>
      </c>
      <c r="G19" s="114">
        <v>157</v>
      </c>
      <c r="H19" s="114">
        <v>140</v>
      </c>
      <c r="I19" s="115">
        <v>14</v>
      </c>
      <c r="J19" s="116">
        <v>10</v>
      </c>
    </row>
    <row r="20" spans="1:10" s="110" customFormat="1" ht="13.5" customHeight="1" x14ac:dyDescent="0.2">
      <c r="A20" s="118" t="s">
        <v>113</v>
      </c>
      <c r="B20" s="122" t="s">
        <v>114</v>
      </c>
      <c r="C20" s="113">
        <v>72.859037665595991</v>
      </c>
      <c r="D20" s="114">
        <v>45593</v>
      </c>
      <c r="E20" s="114">
        <v>45823</v>
      </c>
      <c r="F20" s="114">
        <v>46702</v>
      </c>
      <c r="G20" s="114">
        <v>45935</v>
      </c>
      <c r="H20" s="114">
        <v>45589</v>
      </c>
      <c r="I20" s="115">
        <v>4</v>
      </c>
      <c r="J20" s="116">
        <v>8.7740463708350699E-3</v>
      </c>
    </row>
    <row r="21" spans="1:10" s="110" customFormat="1" ht="13.5" customHeight="1" x14ac:dyDescent="0.2">
      <c r="A21" s="120"/>
      <c r="B21" s="122" t="s">
        <v>115</v>
      </c>
      <c r="C21" s="113">
        <v>27.140962334404016</v>
      </c>
      <c r="D21" s="114">
        <v>16984</v>
      </c>
      <c r="E21" s="114">
        <v>17021</v>
      </c>
      <c r="F21" s="114">
        <v>16963</v>
      </c>
      <c r="G21" s="114">
        <v>16839</v>
      </c>
      <c r="H21" s="114">
        <v>16644</v>
      </c>
      <c r="I21" s="115">
        <v>340</v>
      </c>
      <c r="J21" s="116">
        <v>2.0427781783225187</v>
      </c>
    </row>
    <row r="22" spans="1:10" s="110" customFormat="1" ht="13.5" customHeight="1" x14ac:dyDescent="0.2">
      <c r="A22" s="118" t="s">
        <v>113</v>
      </c>
      <c r="B22" s="122" t="s">
        <v>116</v>
      </c>
      <c r="C22" s="113">
        <v>87.383543474439492</v>
      </c>
      <c r="D22" s="114">
        <v>54682</v>
      </c>
      <c r="E22" s="114">
        <v>55051</v>
      </c>
      <c r="F22" s="114">
        <v>55604</v>
      </c>
      <c r="G22" s="114">
        <v>54931</v>
      </c>
      <c r="H22" s="114">
        <v>54818</v>
      </c>
      <c r="I22" s="115">
        <v>-136</v>
      </c>
      <c r="J22" s="116">
        <v>-0.24809369185304098</v>
      </c>
    </row>
    <row r="23" spans="1:10" s="110" customFormat="1" ht="13.5" customHeight="1" x14ac:dyDescent="0.2">
      <c r="A23" s="123"/>
      <c r="B23" s="124" t="s">
        <v>117</v>
      </c>
      <c r="C23" s="125">
        <v>12.589289994726498</v>
      </c>
      <c r="D23" s="114">
        <v>7878</v>
      </c>
      <c r="E23" s="114">
        <v>7777</v>
      </c>
      <c r="F23" s="114">
        <v>8046</v>
      </c>
      <c r="G23" s="114">
        <v>7831</v>
      </c>
      <c r="H23" s="114">
        <v>7404</v>
      </c>
      <c r="I23" s="115">
        <v>474</v>
      </c>
      <c r="J23" s="116">
        <v>6.4019448946515398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15204</v>
      </c>
      <c r="E26" s="114">
        <v>15992</v>
      </c>
      <c r="F26" s="114">
        <v>15878</v>
      </c>
      <c r="G26" s="114">
        <v>15954</v>
      </c>
      <c r="H26" s="140">
        <v>15462</v>
      </c>
      <c r="I26" s="115">
        <v>-258</v>
      </c>
      <c r="J26" s="116">
        <v>-1.6686069072564997</v>
      </c>
    </row>
    <row r="27" spans="1:10" s="110" customFormat="1" ht="13.5" customHeight="1" x14ac:dyDescent="0.2">
      <c r="A27" s="118" t="s">
        <v>105</v>
      </c>
      <c r="B27" s="119" t="s">
        <v>106</v>
      </c>
      <c r="C27" s="113">
        <v>38.766114180478823</v>
      </c>
      <c r="D27" s="115">
        <v>5894</v>
      </c>
      <c r="E27" s="114">
        <v>6130</v>
      </c>
      <c r="F27" s="114">
        <v>6137</v>
      </c>
      <c r="G27" s="114">
        <v>6123</v>
      </c>
      <c r="H27" s="140">
        <v>5860</v>
      </c>
      <c r="I27" s="115">
        <v>34</v>
      </c>
      <c r="J27" s="116">
        <v>0.58020477815699656</v>
      </c>
    </row>
    <row r="28" spans="1:10" s="110" customFormat="1" ht="13.5" customHeight="1" x14ac:dyDescent="0.2">
      <c r="A28" s="120"/>
      <c r="B28" s="119" t="s">
        <v>107</v>
      </c>
      <c r="C28" s="113">
        <v>61.233885819521177</v>
      </c>
      <c r="D28" s="115">
        <v>9310</v>
      </c>
      <c r="E28" s="114">
        <v>9862</v>
      </c>
      <c r="F28" s="114">
        <v>9741</v>
      </c>
      <c r="G28" s="114">
        <v>9831</v>
      </c>
      <c r="H28" s="140">
        <v>9602</v>
      </c>
      <c r="I28" s="115">
        <v>-292</v>
      </c>
      <c r="J28" s="116">
        <v>-3.0410331181003958</v>
      </c>
    </row>
    <row r="29" spans="1:10" s="110" customFormat="1" ht="13.5" customHeight="1" x14ac:dyDescent="0.2">
      <c r="A29" s="118" t="s">
        <v>105</v>
      </c>
      <c r="B29" s="121" t="s">
        <v>108</v>
      </c>
      <c r="C29" s="113">
        <v>12.569060773480663</v>
      </c>
      <c r="D29" s="115">
        <v>1911</v>
      </c>
      <c r="E29" s="114">
        <v>2081</v>
      </c>
      <c r="F29" s="114">
        <v>2052</v>
      </c>
      <c r="G29" s="114">
        <v>2106</v>
      </c>
      <c r="H29" s="140">
        <v>1929</v>
      </c>
      <c r="I29" s="115">
        <v>-18</v>
      </c>
      <c r="J29" s="116">
        <v>-0.93312597200622083</v>
      </c>
    </row>
    <row r="30" spans="1:10" s="110" customFormat="1" ht="13.5" customHeight="1" x14ac:dyDescent="0.2">
      <c r="A30" s="118"/>
      <c r="B30" s="121" t="s">
        <v>109</v>
      </c>
      <c r="C30" s="113">
        <v>50.637990002630886</v>
      </c>
      <c r="D30" s="115">
        <v>7699</v>
      </c>
      <c r="E30" s="114">
        <v>8078</v>
      </c>
      <c r="F30" s="114">
        <v>8005</v>
      </c>
      <c r="G30" s="114">
        <v>8028</v>
      </c>
      <c r="H30" s="140">
        <v>7902</v>
      </c>
      <c r="I30" s="115">
        <v>-203</v>
      </c>
      <c r="J30" s="116">
        <v>-2.5689698810427739</v>
      </c>
    </row>
    <row r="31" spans="1:10" s="110" customFormat="1" ht="13.5" customHeight="1" x14ac:dyDescent="0.2">
      <c r="A31" s="118"/>
      <c r="B31" s="121" t="s">
        <v>110</v>
      </c>
      <c r="C31" s="113">
        <v>19.179163378058405</v>
      </c>
      <c r="D31" s="115">
        <v>2916</v>
      </c>
      <c r="E31" s="114">
        <v>3031</v>
      </c>
      <c r="F31" s="114">
        <v>3062</v>
      </c>
      <c r="G31" s="114">
        <v>3069</v>
      </c>
      <c r="H31" s="140">
        <v>2998</v>
      </c>
      <c r="I31" s="115">
        <v>-82</v>
      </c>
      <c r="J31" s="116">
        <v>-2.7351567711807871</v>
      </c>
    </row>
    <row r="32" spans="1:10" s="110" customFormat="1" ht="13.5" customHeight="1" x14ac:dyDescent="0.2">
      <c r="A32" s="120"/>
      <c r="B32" s="121" t="s">
        <v>111</v>
      </c>
      <c r="C32" s="113">
        <v>17.613785845830044</v>
      </c>
      <c r="D32" s="115">
        <v>2678</v>
      </c>
      <c r="E32" s="114">
        <v>2802</v>
      </c>
      <c r="F32" s="114">
        <v>2759</v>
      </c>
      <c r="G32" s="114">
        <v>2751</v>
      </c>
      <c r="H32" s="140">
        <v>2633</v>
      </c>
      <c r="I32" s="115">
        <v>45</v>
      </c>
      <c r="J32" s="116">
        <v>1.7090770983668819</v>
      </c>
    </row>
    <row r="33" spans="1:10" s="110" customFormat="1" ht="13.5" customHeight="1" x14ac:dyDescent="0.2">
      <c r="A33" s="120"/>
      <c r="B33" s="121" t="s">
        <v>112</v>
      </c>
      <c r="C33" s="113">
        <v>1.6114180478821363</v>
      </c>
      <c r="D33" s="115">
        <v>245</v>
      </c>
      <c r="E33" s="114">
        <v>262</v>
      </c>
      <c r="F33" s="114">
        <v>271</v>
      </c>
      <c r="G33" s="114">
        <v>247</v>
      </c>
      <c r="H33" s="140">
        <v>228</v>
      </c>
      <c r="I33" s="115">
        <v>17</v>
      </c>
      <c r="J33" s="116">
        <v>7.4561403508771926</v>
      </c>
    </row>
    <row r="34" spans="1:10" s="110" customFormat="1" ht="13.5" customHeight="1" x14ac:dyDescent="0.2">
      <c r="A34" s="118" t="s">
        <v>113</v>
      </c>
      <c r="B34" s="122" t="s">
        <v>116</v>
      </c>
      <c r="C34" s="113">
        <v>91.824519863193899</v>
      </c>
      <c r="D34" s="115">
        <v>13961</v>
      </c>
      <c r="E34" s="114">
        <v>14697</v>
      </c>
      <c r="F34" s="114">
        <v>14620</v>
      </c>
      <c r="G34" s="114">
        <v>14707</v>
      </c>
      <c r="H34" s="140">
        <v>14279</v>
      </c>
      <c r="I34" s="115">
        <v>-318</v>
      </c>
      <c r="J34" s="116">
        <v>-2.2270467119546185</v>
      </c>
    </row>
    <row r="35" spans="1:10" s="110" customFormat="1" ht="13.5" customHeight="1" x14ac:dyDescent="0.2">
      <c r="A35" s="118"/>
      <c r="B35" s="119" t="s">
        <v>117</v>
      </c>
      <c r="C35" s="113">
        <v>8.0702446724546171</v>
      </c>
      <c r="D35" s="115">
        <v>1227</v>
      </c>
      <c r="E35" s="114">
        <v>1275</v>
      </c>
      <c r="F35" s="114">
        <v>1236</v>
      </c>
      <c r="G35" s="114">
        <v>1224</v>
      </c>
      <c r="H35" s="140">
        <v>1162</v>
      </c>
      <c r="I35" s="115">
        <v>65</v>
      </c>
      <c r="J35" s="116">
        <v>5.5938037865748713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8344</v>
      </c>
      <c r="E37" s="114">
        <v>8742</v>
      </c>
      <c r="F37" s="114">
        <v>8652</v>
      </c>
      <c r="G37" s="114">
        <v>8924</v>
      </c>
      <c r="H37" s="140">
        <v>8693</v>
      </c>
      <c r="I37" s="115">
        <v>-349</v>
      </c>
      <c r="J37" s="116">
        <v>-4.0147244909697459</v>
      </c>
    </row>
    <row r="38" spans="1:10" s="110" customFormat="1" ht="13.5" customHeight="1" x14ac:dyDescent="0.2">
      <c r="A38" s="118" t="s">
        <v>105</v>
      </c>
      <c r="B38" s="119" t="s">
        <v>106</v>
      </c>
      <c r="C38" s="113">
        <v>34.791466922339403</v>
      </c>
      <c r="D38" s="115">
        <v>2903</v>
      </c>
      <c r="E38" s="114">
        <v>3007</v>
      </c>
      <c r="F38" s="114">
        <v>3030</v>
      </c>
      <c r="G38" s="114">
        <v>3112</v>
      </c>
      <c r="H38" s="140">
        <v>2986</v>
      </c>
      <c r="I38" s="115">
        <v>-83</v>
      </c>
      <c r="J38" s="116">
        <v>-2.7796383121232418</v>
      </c>
    </row>
    <row r="39" spans="1:10" s="110" customFormat="1" ht="13.5" customHeight="1" x14ac:dyDescent="0.2">
      <c r="A39" s="120"/>
      <c r="B39" s="119" t="s">
        <v>107</v>
      </c>
      <c r="C39" s="113">
        <v>65.20853307766059</v>
      </c>
      <c r="D39" s="115">
        <v>5441</v>
      </c>
      <c r="E39" s="114">
        <v>5735</v>
      </c>
      <c r="F39" s="114">
        <v>5622</v>
      </c>
      <c r="G39" s="114">
        <v>5812</v>
      </c>
      <c r="H39" s="140">
        <v>5707</v>
      </c>
      <c r="I39" s="115">
        <v>-266</v>
      </c>
      <c r="J39" s="116">
        <v>-4.6609427019449798</v>
      </c>
    </row>
    <row r="40" spans="1:10" s="110" customFormat="1" ht="13.5" customHeight="1" x14ac:dyDescent="0.2">
      <c r="A40" s="118" t="s">
        <v>105</v>
      </c>
      <c r="B40" s="121" t="s">
        <v>108</v>
      </c>
      <c r="C40" s="113">
        <v>13.878235858101631</v>
      </c>
      <c r="D40" s="115">
        <v>1158</v>
      </c>
      <c r="E40" s="114">
        <v>1253</v>
      </c>
      <c r="F40" s="114">
        <v>1221</v>
      </c>
      <c r="G40" s="114">
        <v>1354</v>
      </c>
      <c r="H40" s="140">
        <v>1220</v>
      </c>
      <c r="I40" s="115">
        <v>-62</v>
      </c>
      <c r="J40" s="116">
        <v>-5.081967213114754</v>
      </c>
    </row>
    <row r="41" spans="1:10" s="110" customFormat="1" ht="13.5" customHeight="1" x14ac:dyDescent="0.2">
      <c r="A41" s="118"/>
      <c r="B41" s="121" t="s">
        <v>109</v>
      </c>
      <c r="C41" s="113">
        <v>33.281399808245446</v>
      </c>
      <c r="D41" s="115">
        <v>2777</v>
      </c>
      <c r="E41" s="114">
        <v>2920</v>
      </c>
      <c r="F41" s="114">
        <v>2848</v>
      </c>
      <c r="G41" s="114">
        <v>2958</v>
      </c>
      <c r="H41" s="140">
        <v>3010</v>
      </c>
      <c r="I41" s="115">
        <v>-233</v>
      </c>
      <c r="J41" s="116">
        <v>-7.7408637873754156</v>
      </c>
    </row>
    <row r="42" spans="1:10" s="110" customFormat="1" ht="13.5" customHeight="1" x14ac:dyDescent="0.2">
      <c r="A42" s="118"/>
      <c r="B42" s="121" t="s">
        <v>110</v>
      </c>
      <c r="C42" s="113">
        <v>21.548418024928093</v>
      </c>
      <c r="D42" s="115">
        <v>1798</v>
      </c>
      <c r="E42" s="114">
        <v>1840</v>
      </c>
      <c r="F42" s="114">
        <v>1888</v>
      </c>
      <c r="G42" s="114">
        <v>1926</v>
      </c>
      <c r="H42" s="140">
        <v>1892</v>
      </c>
      <c r="I42" s="115">
        <v>-94</v>
      </c>
      <c r="J42" s="116">
        <v>-4.9682875264270612</v>
      </c>
    </row>
    <row r="43" spans="1:10" s="110" customFormat="1" ht="13.5" customHeight="1" x14ac:dyDescent="0.2">
      <c r="A43" s="120"/>
      <c r="B43" s="121" t="s">
        <v>111</v>
      </c>
      <c r="C43" s="113">
        <v>31.291946308724832</v>
      </c>
      <c r="D43" s="115">
        <v>2611</v>
      </c>
      <c r="E43" s="114">
        <v>2729</v>
      </c>
      <c r="F43" s="114">
        <v>2695</v>
      </c>
      <c r="G43" s="114">
        <v>2686</v>
      </c>
      <c r="H43" s="140">
        <v>2571</v>
      </c>
      <c r="I43" s="115">
        <v>40</v>
      </c>
      <c r="J43" s="116">
        <v>1.5558148580318942</v>
      </c>
    </row>
    <row r="44" spans="1:10" s="110" customFormat="1" ht="13.5" customHeight="1" x14ac:dyDescent="0.2">
      <c r="A44" s="120"/>
      <c r="B44" s="121" t="s">
        <v>112</v>
      </c>
      <c r="C44" s="113">
        <v>2.7564717162032597</v>
      </c>
      <c r="D44" s="115">
        <v>230</v>
      </c>
      <c r="E44" s="114">
        <v>250</v>
      </c>
      <c r="F44" s="114">
        <v>258</v>
      </c>
      <c r="G44" s="114">
        <v>233</v>
      </c>
      <c r="H44" s="140">
        <v>213</v>
      </c>
      <c r="I44" s="115">
        <v>17</v>
      </c>
      <c r="J44" s="116">
        <v>7.981220657276995</v>
      </c>
    </row>
    <row r="45" spans="1:10" s="110" customFormat="1" ht="13.5" customHeight="1" x14ac:dyDescent="0.2">
      <c r="A45" s="118" t="s">
        <v>113</v>
      </c>
      <c r="B45" s="122" t="s">
        <v>116</v>
      </c>
      <c r="C45" s="113">
        <v>92.581495685522526</v>
      </c>
      <c r="D45" s="115">
        <v>7725</v>
      </c>
      <c r="E45" s="114">
        <v>8107</v>
      </c>
      <c r="F45" s="114">
        <v>8031</v>
      </c>
      <c r="G45" s="114">
        <v>8291</v>
      </c>
      <c r="H45" s="140">
        <v>8080</v>
      </c>
      <c r="I45" s="115">
        <v>-355</v>
      </c>
      <c r="J45" s="116">
        <v>-4.3935643564356432</v>
      </c>
    </row>
    <row r="46" spans="1:10" s="110" customFormat="1" ht="13.5" customHeight="1" x14ac:dyDescent="0.2">
      <c r="A46" s="118"/>
      <c r="B46" s="119" t="s">
        <v>117</v>
      </c>
      <c r="C46" s="113">
        <v>7.2387344199424737</v>
      </c>
      <c r="D46" s="115">
        <v>604</v>
      </c>
      <c r="E46" s="114">
        <v>616</v>
      </c>
      <c r="F46" s="114">
        <v>599</v>
      </c>
      <c r="G46" s="114">
        <v>610</v>
      </c>
      <c r="H46" s="140">
        <v>592</v>
      </c>
      <c r="I46" s="115">
        <v>12</v>
      </c>
      <c r="J46" s="116">
        <v>2.0270270270270272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6860</v>
      </c>
      <c r="E48" s="114">
        <v>7250</v>
      </c>
      <c r="F48" s="114">
        <v>7226</v>
      </c>
      <c r="G48" s="114">
        <v>7030</v>
      </c>
      <c r="H48" s="140">
        <v>6769</v>
      </c>
      <c r="I48" s="115">
        <v>91</v>
      </c>
      <c r="J48" s="116">
        <v>1.344364012409514</v>
      </c>
    </row>
    <row r="49" spans="1:12" s="110" customFormat="1" ht="13.5" customHeight="1" x14ac:dyDescent="0.2">
      <c r="A49" s="118" t="s">
        <v>105</v>
      </c>
      <c r="B49" s="119" t="s">
        <v>106</v>
      </c>
      <c r="C49" s="113">
        <v>43.600583090379011</v>
      </c>
      <c r="D49" s="115">
        <v>2991</v>
      </c>
      <c r="E49" s="114">
        <v>3123</v>
      </c>
      <c r="F49" s="114">
        <v>3107</v>
      </c>
      <c r="G49" s="114">
        <v>3011</v>
      </c>
      <c r="H49" s="140">
        <v>2874</v>
      </c>
      <c r="I49" s="115">
        <v>117</v>
      </c>
      <c r="J49" s="116">
        <v>4.0709812108559502</v>
      </c>
    </row>
    <row r="50" spans="1:12" s="110" customFormat="1" ht="13.5" customHeight="1" x14ac:dyDescent="0.2">
      <c r="A50" s="120"/>
      <c r="B50" s="119" t="s">
        <v>107</v>
      </c>
      <c r="C50" s="113">
        <v>56.399416909620989</v>
      </c>
      <c r="D50" s="115">
        <v>3869</v>
      </c>
      <c r="E50" s="114">
        <v>4127</v>
      </c>
      <c r="F50" s="114">
        <v>4119</v>
      </c>
      <c r="G50" s="114">
        <v>4019</v>
      </c>
      <c r="H50" s="140">
        <v>3895</v>
      </c>
      <c r="I50" s="115">
        <v>-26</v>
      </c>
      <c r="J50" s="116">
        <v>-0.66752246469833121</v>
      </c>
    </row>
    <row r="51" spans="1:12" s="110" customFormat="1" ht="13.5" customHeight="1" x14ac:dyDescent="0.2">
      <c r="A51" s="118" t="s">
        <v>105</v>
      </c>
      <c r="B51" s="121" t="s">
        <v>108</v>
      </c>
      <c r="C51" s="113">
        <v>10.976676384839649</v>
      </c>
      <c r="D51" s="115">
        <v>753</v>
      </c>
      <c r="E51" s="114">
        <v>828</v>
      </c>
      <c r="F51" s="114">
        <v>831</v>
      </c>
      <c r="G51" s="114">
        <v>752</v>
      </c>
      <c r="H51" s="140">
        <v>709</v>
      </c>
      <c r="I51" s="115">
        <v>44</v>
      </c>
      <c r="J51" s="116">
        <v>6.2059238363892808</v>
      </c>
    </row>
    <row r="52" spans="1:12" s="110" customFormat="1" ht="13.5" customHeight="1" x14ac:dyDescent="0.2">
      <c r="A52" s="118"/>
      <c r="B52" s="121" t="s">
        <v>109</v>
      </c>
      <c r="C52" s="113">
        <v>71.749271137026241</v>
      </c>
      <c r="D52" s="115">
        <v>4922</v>
      </c>
      <c r="E52" s="114">
        <v>5158</v>
      </c>
      <c r="F52" s="114">
        <v>5157</v>
      </c>
      <c r="G52" s="114">
        <v>5070</v>
      </c>
      <c r="H52" s="140">
        <v>4892</v>
      </c>
      <c r="I52" s="115">
        <v>30</v>
      </c>
      <c r="J52" s="116">
        <v>0.61324611610793134</v>
      </c>
    </row>
    <row r="53" spans="1:12" s="110" customFormat="1" ht="13.5" customHeight="1" x14ac:dyDescent="0.2">
      <c r="A53" s="118"/>
      <c r="B53" s="121" t="s">
        <v>110</v>
      </c>
      <c r="C53" s="113">
        <v>16.29737609329446</v>
      </c>
      <c r="D53" s="115">
        <v>1118</v>
      </c>
      <c r="E53" s="114">
        <v>1191</v>
      </c>
      <c r="F53" s="114">
        <v>1174</v>
      </c>
      <c r="G53" s="114">
        <v>1143</v>
      </c>
      <c r="H53" s="140">
        <v>1106</v>
      </c>
      <c r="I53" s="115">
        <v>12</v>
      </c>
      <c r="J53" s="116">
        <v>1.0849909584086799</v>
      </c>
    </row>
    <row r="54" spans="1:12" s="110" customFormat="1" ht="13.5" customHeight="1" x14ac:dyDescent="0.2">
      <c r="A54" s="120"/>
      <c r="B54" s="121" t="s">
        <v>111</v>
      </c>
      <c r="C54" s="113">
        <v>0.97667638483965014</v>
      </c>
      <c r="D54" s="115">
        <v>67</v>
      </c>
      <c r="E54" s="114">
        <v>73</v>
      </c>
      <c r="F54" s="114">
        <v>64</v>
      </c>
      <c r="G54" s="114">
        <v>65</v>
      </c>
      <c r="H54" s="140">
        <v>62</v>
      </c>
      <c r="I54" s="115">
        <v>5</v>
      </c>
      <c r="J54" s="116">
        <v>8.064516129032258</v>
      </c>
    </row>
    <row r="55" spans="1:12" s="110" customFormat="1" ht="13.5" customHeight="1" x14ac:dyDescent="0.2">
      <c r="A55" s="120"/>
      <c r="B55" s="121" t="s">
        <v>112</v>
      </c>
      <c r="C55" s="113">
        <v>0.21865889212827988</v>
      </c>
      <c r="D55" s="115">
        <v>15</v>
      </c>
      <c r="E55" s="114">
        <v>12</v>
      </c>
      <c r="F55" s="114">
        <v>13</v>
      </c>
      <c r="G55" s="114">
        <v>14</v>
      </c>
      <c r="H55" s="140">
        <v>15</v>
      </c>
      <c r="I55" s="115">
        <v>0</v>
      </c>
      <c r="J55" s="116">
        <v>0</v>
      </c>
    </row>
    <row r="56" spans="1:12" s="110" customFormat="1" ht="13.5" customHeight="1" x14ac:dyDescent="0.2">
      <c r="A56" s="118" t="s">
        <v>113</v>
      </c>
      <c r="B56" s="122" t="s">
        <v>116</v>
      </c>
      <c r="C56" s="113">
        <v>90.903790087463562</v>
      </c>
      <c r="D56" s="115">
        <v>6236</v>
      </c>
      <c r="E56" s="114">
        <v>6590</v>
      </c>
      <c r="F56" s="114">
        <v>6589</v>
      </c>
      <c r="G56" s="114">
        <v>6416</v>
      </c>
      <c r="H56" s="140">
        <v>6199</v>
      </c>
      <c r="I56" s="115">
        <v>37</v>
      </c>
      <c r="J56" s="116">
        <v>0.5968704629778997</v>
      </c>
    </row>
    <row r="57" spans="1:12" s="110" customFormat="1" ht="13.5" customHeight="1" x14ac:dyDescent="0.2">
      <c r="A57" s="142"/>
      <c r="B57" s="124" t="s">
        <v>117</v>
      </c>
      <c r="C57" s="125">
        <v>9.0816326530612237</v>
      </c>
      <c r="D57" s="143">
        <v>623</v>
      </c>
      <c r="E57" s="144">
        <v>659</v>
      </c>
      <c r="F57" s="144">
        <v>637</v>
      </c>
      <c r="G57" s="144">
        <v>614</v>
      </c>
      <c r="H57" s="145">
        <v>570</v>
      </c>
      <c r="I57" s="143">
        <v>53</v>
      </c>
      <c r="J57" s="146">
        <v>9.2982456140350873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62577</v>
      </c>
      <c r="E12" s="236">
        <v>62844</v>
      </c>
      <c r="F12" s="114">
        <v>63665</v>
      </c>
      <c r="G12" s="114">
        <v>62774</v>
      </c>
      <c r="H12" s="140">
        <v>62233</v>
      </c>
      <c r="I12" s="115">
        <v>344</v>
      </c>
      <c r="J12" s="116">
        <v>0.55276139668664537</v>
      </c>
    </row>
    <row r="13" spans="1:15" s="110" customFormat="1" ht="12" customHeight="1" x14ac:dyDescent="0.2">
      <c r="A13" s="118" t="s">
        <v>105</v>
      </c>
      <c r="B13" s="119" t="s">
        <v>106</v>
      </c>
      <c r="C13" s="113">
        <v>55.282292215989898</v>
      </c>
      <c r="D13" s="115">
        <v>34594</v>
      </c>
      <c r="E13" s="114">
        <v>34661</v>
      </c>
      <c r="F13" s="114">
        <v>35395</v>
      </c>
      <c r="G13" s="114">
        <v>34806</v>
      </c>
      <c r="H13" s="140">
        <v>34487</v>
      </c>
      <c r="I13" s="115">
        <v>107</v>
      </c>
      <c r="J13" s="116">
        <v>0.31026183779395133</v>
      </c>
    </row>
    <row r="14" spans="1:15" s="110" customFormat="1" ht="12" customHeight="1" x14ac:dyDescent="0.2">
      <c r="A14" s="118"/>
      <c r="B14" s="119" t="s">
        <v>107</v>
      </c>
      <c r="C14" s="113">
        <v>44.717707784010102</v>
      </c>
      <c r="D14" s="115">
        <v>27983</v>
      </c>
      <c r="E14" s="114">
        <v>28183</v>
      </c>
      <c r="F14" s="114">
        <v>28270</v>
      </c>
      <c r="G14" s="114">
        <v>27968</v>
      </c>
      <c r="H14" s="140">
        <v>27746</v>
      </c>
      <c r="I14" s="115">
        <v>237</v>
      </c>
      <c r="J14" s="116">
        <v>0.85417717869242415</v>
      </c>
    </row>
    <row r="15" spans="1:15" s="110" customFormat="1" ht="12" customHeight="1" x14ac:dyDescent="0.2">
      <c r="A15" s="118" t="s">
        <v>105</v>
      </c>
      <c r="B15" s="121" t="s">
        <v>108</v>
      </c>
      <c r="C15" s="113">
        <v>12.84976908448791</v>
      </c>
      <c r="D15" s="115">
        <v>8041</v>
      </c>
      <c r="E15" s="114">
        <v>8272</v>
      </c>
      <c r="F15" s="114">
        <v>8526</v>
      </c>
      <c r="G15" s="114">
        <v>7883</v>
      </c>
      <c r="H15" s="140">
        <v>7964</v>
      </c>
      <c r="I15" s="115">
        <v>77</v>
      </c>
      <c r="J15" s="116">
        <v>0.96685082872928174</v>
      </c>
    </row>
    <row r="16" spans="1:15" s="110" customFormat="1" ht="12" customHeight="1" x14ac:dyDescent="0.2">
      <c r="A16" s="118"/>
      <c r="B16" s="121" t="s">
        <v>109</v>
      </c>
      <c r="C16" s="113">
        <v>65.55124087124662</v>
      </c>
      <c r="D16" s="115">
        <v>41020</v>
      </c>
      <c r="E16" s="114">
        <v>41143</v>
      </c>
      <c r="F16" s="114">
        <v>41682</v>
      </c>
      <c r="G16" s="114">
        <v>41638</v>
      </c>
      <c r="H16" s="140">
        <v>41310</v>
      </c>
      <c r="I16" s="115">
        <v>-290</v>
      </c>
      <c r="J16" s="116">
        <v>-0.70200919874122492</v>
      </c>
    </row>
    <row r="17" spans="1:10" s="110" customFormat="1" ht="12" customHeight="1" x14ac:dyDescent="0.2">
      <c r="A17" s="118"/>
      <c r="B17" s="121" t="s">
        <v>110</v>
      </c>
      <c r="C17" s="113">
        <v>20.700896495517522</v>
      </c>
      <c r="D17" s="115">
        <v>12954</v>
      </c>
      <c r="E17" s="114">
        <v>12843</v>
      </c>
      <c r="F17" s="114">
        <v>12872</v>
      </c>
      <c r="G17" s="114">
        <v>12677</v>
      </c>
      <c r="H17" s="140">
        <v>12418</v>
      </c>
      <c r="I17" s="115">
        <v>536</v>
      </c>
      <c r="J17" s="116">
        <v>4.316315026574328</v>
      </c>
    </row>
    <row r="18" spans="1:10" s="110" customFormat="1" ht="12" customHeight="1" x14ac:dyDescent="0.2">
      <c r="A18" s="120"/>
      <c r="B18" s="121" t="s">
        <v>111</v>
      </c>
      <c r="C18" s="113">
        <v>0.89809354874794256</v>
      </c>
      <c r="D18" s="115">
        <v>562</v>
      </c>
      <c r="E18" s="114">
        <v>586</v>
      </c>
      <c r="F18" s="114">
        <v>585</v>
      </c>
      <c r="G18" s="114">
        <v>576</v>
      </c>
      <c r="H18" s="140">
        <v>541</v>
      </c>
      <c r="I18" s="115">
        <v>21</v>
      </c>
      <c r="J18" s="116">
        <v>3.8817005545286505</v>
      </c>
    </row>
    <row r="19" spans="1:10" s="110" customFormat="1" ht="12" customHeight="1" x14ac:dyDescent="0.2">
      <c r="A19" s="120"/>
      <c r="B19" s="121" t="s">
        <v>112</v>
      </c>
      <c r="C19" s="113">
        <v>0.24609680873164261</v>
      </c>
      <c r="D19" s="115">
        <v>154</v>
      </c>
      <c r="E19" s="114">
        <v>160</v>
      </c>
      <c r="F19" s="114">
        <v>173</v>
      </c>
      <c r="G19" s="114">
        <v>157</v>
      </c>
      <c r="H19" s="140">
        <v>140</v>
      </c>
      <c r="I19" s="115">
        <v>14</v>
      </c>
      <c r="J19" s="116">
        <v>10</v>
      </c>
    </row>
    <row r="20" spans="1:10" s="110" customFormat="1" ht="12" customHeight="1" x14ac:dyDescent="0.2">
      <c r="A20" s="118" t="s">
        <v>113</v>
      </c>
      <c r="B20" s="119" t="s">
        <v>181</v>
      </c>
      <c r="C20" s="113">
        <v>72.859037665595991</v>
      </c>
      <c r="D20" s="115">
        <v>45593</v>
      </c>
      <c r="E20" s="114">
        <v>45823</v>
      </c>
      <c r="F20" s="114">
        <v>46702</v>
      </c>
      <c r="G20" s="114">
        <v>45935</v>
      </c>
      <c r="H20" s="140">
        <v>45589</v>
      </c>
      <c r="I20" s="115">
        <v>4</v>
      </c>
      <c r="J20" s="116">
        <v>8.7740463708350699E-3</v>
      </c>
    </row>
    <row r="21" spans="1:10" s="110" customFormat="1" ht="12" customHeight="1" x14ac:dyDescent="0.2">
      <c r="A21" s="118"/>
      <c r="B21" s="119" t="s">
        <v>182</v>
      </c>
      <c r="C21" s="113">
        <v>27.140962334404016</v>
      </c>
      <c r="D21" s="115">
        <v>16984</v>
      </c>
      <c r="E21" s="114">
        <v>17021</v>
      </c>
      <c r="F21" s="114">
        <v>16963</v>
      </c>
      <c r="G21" s="114">
        <v>16839</v>
      </c>
      <c r="H21" s="140">
        <v>16644</v>
      </c>
      <c r="I21" s="115">
        <v>340</v>
      </c>
      <c r="J21" s="116">
        <v>2.0427781783225187</v>
      </c>
    </row>
    <row r="22" spans="1:10" s="110" customFormat="1" ht="12" customHeight="1" x14ac:dyDescent="0.2">
      <c r="A22" s="118" t="s">
        <v>113</v>
      </c>
      <c r="B22" s="119" t="s">
        <v>116</v>
      </c>
      <c r="C22" s="113">
        <v>87.383543474439492</v>
      </c>
      <c r="D22" s="115">
        <v>54682</v>
      </c>
      <c r="E22" s="114">
        <v>55051</v>
      </c>
      <c r="F22" s="114">
        <v>55604</v>
      </c>
      <c r="G22" s="114">
        <v>54931</v>
      </c>
      <c r="H22" s="140">
        <v>54818</v>
      </c>
      <c r="I22" s="115">
        <v>-136</v>
      </c>
      <c r="J22" s="116">
        <v>-0.24809369185304098</v>
      </c>
    </row>
    <row r="23" spans="1:10" s="110" customFormat="1" ht="12" customHeight="1" x14ac:dyDescent="0.2">
      <c r="A23" s="118"/>
      <c r="B23" s="119" t="s">
        <v>117</v>
      </c>
      <c r="C23" s="113">
        <v>12.589289994726498</v>
      </c>
      <c r="D23" s="115">
        <v>7878</v>
      </c>
      <c r="E23" s="114">
        <v>7777</v>
      </c>
      <c r="F23" s="114">
        <v>8046</v>
      </c>
      <c r="G23" s="114">
        <v>7831</v>
      </c>
      <c r="H23" s="140">
        <v>7404</v>
      </c>
      <c r="I23" s="115">
        <v>474</v>
      </c>
      <c r="J23" s="116">
        <v>6.4019448946515398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81030</v>
      </c>
      <c r="E64" s="236">
        <v>81173</v>
      </c>
      <c r="F64" s="236">
        <v>81948</v>
      </c>
      <c r="G64" s="236">
        <v>80586</v>
      </c>
      <c r="H64" s="140">
        <v>80112</v>
      </c>
      <c r="I64" s="115">
        <v>918</v>
      </c>
      <c r="J64" s="116">
        <v>1.145895745955662</v>
      </c>
    </row>
    <row r="65" spans="1:12" s="110" customFormat="1" ht="12" customHeight="1" x14ac:dyDescent="0.2">
      <c r="A65" s="118" t="s">
        <v>105</v>
      </c>
      <c r="B65" s="119" t="s">
        <v>106</v>
      </c>
      <c r="C65" s="113">
        <v>54.413180303591261</v>
      </c>
      <c r="D65" s="235">
        <v>44091</v>
      </c>
      <c r="E65" s="236">
        <v>44171</v>
      </c>
      <c r="F65" s="236">
        <v>44837</v>
      </c>
      <c r="G65" s="236">
        <v>44053</v>
      </c>
      <c r="H65" s="140">
        <v>43742</v>
      </c>
      <c r="I65" s="115">
        <v>349</v>
      </c>
      <c r="J65" s="116">
        <v>0.79786018014722693</v>
      </c>
    </row>
    <row r="66" spans="1:12" s="110" customFormat="1" ht="12" customHeight="1" x14ac:dyDescent="0.2">
      <c r="A66" s="118"/>
      <c r="B66" s="119" t="s">
        <v>107</v>
      </c>
      <c r="C66" s="113">
        <v>45.586819696408739</v>
      </c>
      <c r="D66" s="235">
        <v>36939</v>
      </c>
      <c r="E66" s="236">
        <v>37002</v>
      </c>
      <c r="F66" s="236">
        <v>37111</v>
      </c>
      <c r="G66" s="236">
        <v>36533</v>
      </c>
      <c r="H66" s="140">
        <v>36370</v>
      </c>
      <c r="I66" s="115">
        <v>569</v>
      </c>
      <c r="J66" s="116">
        <v>1.564476216662084</v>
      </c>
    </row>
    <row r="67" spans="1:12" s="110" customFormat="1" ht="12" customHeight="1" x14ac:dyDescent="0.2">
      <c r="A67" s="118" t="s">
        <v>105</v>
      </c>
      <c r="B67" s="121" t="s">
        <v>108</v>
      </c>
      <c r="C67" s="113">
        <v>12.835986671603109</v>
      </c>
      <c r="D67" s="235">
        <v>10401</v>
      </c>
      <c r="E67" s="236">
        <v>10663</v>
      </c>
      <c r="F67" s="236">
        <v>10962</v>
      </c>
      <c r="G67" s="236">
        <v>10129</v>
      </c>
      <c r="H67" s="140">
        <v>10286</v>
      </c>
      <c r="I67" s="115">
        <v>115</v>
      </c>
      <c r="J67" s="116">
        <v>1.1180244993194632</v>
      </c>
    </row>
    <row r="68" spans="1:12" s="110" customFormat="1" ht="12" customHeight="1" x14ac:dyDescent="0.2">
      <c r="A68" s="118"/>
      <c r="B68" s="121" t="s">
        <v>109</v>
      </c>
      <c r="C68" s="113">
        <v>65.768233987412074</v>
      </c>
      <c r="D68" s="235">
        <v>53292</v>
      </c>
      <c r="E68" s="236">
        <v>53287</v>
      </c>
      <c r="F68" s="236">
        <v>53800</v>
      </c>
      <c r="G68" s="236">
        <v>53583</v>
      </c>
      <c r="H68" s="140">
        <v>53310</v>
      </c>
      <c r="I68" s="115">
        <v>-18</v>
      </c>
      <c r="J68" s="116">
        <v>-3.3764772087788407E-2</v>
      </c>
    </row>
    <row r="69" spans="1:12" s="110" customFormat="1" ht="12" customHeight="1" x14ac:dyDescent="0.2">
      <c r="A69" s="118"/>
      <c r="B69" s="121" t="s">
        <v>110</v>
      </c>
      <c r="C69" s="113">
        <v>20.560286313710971</v>
      </c>
      <c r="D69" s="235">
        <v>16660</v>
      </c>
      <c r="E69" s="236">
        <v>16539</v>
      </c>
      <c r="F69" s="236">
        <v>16507</v>
      </c>
      <c r="G69" s="236">
        <v>16211</v>
      </c>
      <c r="H69" s="140">
        <v>15902</v>
      </c>
      <c r="I69" s="115">
        <v>758</v>
      </c>
      <c r="J69" s="116">
        <v>4.7666960130801161</v>
      </c>
    </row>
    <row r="70" spans="1:12" s="110" customFormat="1" ht="12" customHeight="1" x14ac:dyDescent="0.2">
      <c r="A70" s="120"/>
      <c r="B70" s="121" t="s">
        <v>111</v>
      </c>
      <c r="C70" s="113">
        <v>0.83549302727384922</v>
      </c>
      <c r="D70" s="235">
        <v>677</v>
      </c>
      <c r="E70" s="236">
        <v>684</v>
      </c>
      <c r="F70" s="236">
        <v>679</v>
      </c>
      <c r="G70" s="236">
        <v>663</v>
      </c>
      <c r="H70" s="140">
        <v>614</v>
      </c>
      <c r="I70" s="115">
        <v>63</v>
      </c>
      <c r="J70" s="116">
        <v>10.260586319218241</v>
      </c>
    </row>
    <row r="71" spans="1:12" s="110" customFormat="1" ht="12" customHeight="1" x14ac:dyDescent="0.2">
      <c r="A71" s="120"/>
      <c r="B71" s="121" t="s">
        <v>112</v>
      </c>
      <c r="C71" s="113">
        <v>0.23694927804516847</v>
      </c>
      <c r="D71" s="235">
        <v>192</v>
      </c>
      <c r="E71" s="236">
        <v>185</v>
      </c>
      <c r="F71" s="236">
        <v>202</v>
      </c>
      <c r="G71" s="236">
        <v>184</v>
      </c>
      <c r="H71" s="140">
        <v>162</v>
      </c>
      <c r="I71" s="115">
        <v>30</v>
      </c>
      <c r="J71" s="116">
        <v>18.518518518518519</v>
      </c>
    </row>
    <row r="72" spans="1:12" s="110" customFormat="1" ht="12" customHeight="1" x14ac:dyDescent="0.2">
      <c r="A72" s="118" t="s">
        <v>113</v>
      </c>
      <c r="B72" s="119" t="s">
        <v>181</v>
      </c>
      <c r="C72" s="113">
        <v>72.079476737010978</v>
      </c>
      <c r="D72" s="235">
        <v>58406</v>
      </c>
      <c r="E72" s="236">
        <v>58618</v>
      </c>
      <c r="F72" s="236">
        <v>59431</v>
      </c>
      <c r="G72" s="236">
        <v>58399</v>
      </c>
      <c r="H72" s="140">
        <v>58162</v>
      </c>
      <c r="I72" s="115">
        <v>244</v>
      </c>
      <c r="J72" s="116">
        <v>0.41951789828410302</v>
      </c>
    </row>
    <row r="73" spans="1:12" s="110" customFormat="1" ht="12" customHeight="1" x14ac:dyDescent="0.2">
      <c r="A73" s="118"/>
      <c r="B73" s="119" t="s">
        <v>182</v>
      </c>
      <c r="C73" s="113">
        <v>27.920523262989015</v>
      </c>
      <c r="D73" s="115">
        <v>22624</v>
      </c>
      <c r="E73" s="114">
        <v>22555</v>
      </c>
      <c r="F73" s="114">
        <v>22517</v>
      </c>
      <c r="G73" s="114">
        <v>22187</v>
      </c>
      <c r="H73" s="140">
        <v>21950</v>
      </c>
      <c r="I73" s="115">
        <v>674</v>
      </c>
      <c r="J73" s="116">
        <v>3.070615034168565</v>
      </c>
    </row>
    <row r="74" spans="1:12" s="110" customFormat="1" ht="12" customHeight="1" x14ac:dyDescent="0.2">
      <c r="A74" s="118" t="s">
        <v>113</v>
      </c>
      <c r="B74" s="119" t="s">
        <v>116</v>
      </c>
      <c r="C74" s="113">
        <v>89.998765889176852</v>
      </c>
      <c r="D74" s="115">
        <v>72926</v>
      </c>
      <c r="E74" s="114">
        <v>73282</v>
      </c>
      <c r="F74" s="114">
        <v>73777</v>
      </c>
      <c r="G74" s="114">
        <v>72665</v>
      </c>
      <c r="H74" s="140">
        <v>72568</v>
      </c>
      <c r="I74" s="115">
        <v>358</v>
      </c>
      <c r="J74" s="116">
        <v>0.49333039356190056</v>
      </c>
    </row>
    <row r="75" spans="1:12" s="110" customFormat="1" ht="12" customHeight="1" x14ac:dyDescent="0.2">
      <c r="A75" s="142"/>
      <c r="B75" s="124" t="s">
        <v>117</v>
      </c>
      <c r="C75" s="125">
        <v>9.9814883376527206</v>
      </c>
      <c r="D75" s="143">
        <v>8088</v>
      </c>
      <c r="E75" s="144">
        <v>7872</v>
      </c>
      <c r="F75" s="144">
        <v>8152</v>
      </c>
      <c r="G75" s="144">
        <v>7903</v>
      </c>
      <c r="H75" s="145">
        <v>7527</v>
      </c>
      <c r="I75" s="143">
        <v>561</v>
      </c>
      <c r="J75" s="146">
        <v>7.4531685930649658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62577</v>
      </c>
      <c r="G11" s="114">
        <v>62844</v>
      </c>
      <c r="H11" s="114">
        <v>63665</v>
      </c>
      <c r="I11" s="114">
        <v>62774</v>
      </c>
      <c r="J11" s="140">
        <v>62233</v>
      </c>
      <c r="K11" s="114">
        <v>344</v>
      </c>
      <c r="L11" s="116">
        <v>0.55276139668664537</v>
      </c>
    </row>
    <row r="12" spans="1:17" s="110" customFormat="1" ht="24.95" customHeight="1" x14ac:dyDescent="0.2">
      <c r="A12" s="604" t="s">
        <v>185</v>
      </c>
      <c r="B12" s="605"/>
      <c r="C12" s="605"/>
      <c r="D12" s="606"/>
      <c r="E12" s="113">
        <v>55.282292215989898</v>
      </c>
      <c r="F12" s="115">
        <v>34594</v>
      </c>
      <c r="G12" s="114">
        <v>34661</v>
      </c>
      <c r="H12" s="114">
        <v>35395</v>
      </c>
      <c r="I12" s="114">
        <v>34806</v>
      </c>
      <c r="J12" s="140">
        <v>34487</v>
      </c>
      <c r="K12" s="114">
        <v>107</v>
      </c>
      <c r="L12" s="116">
        <v>0.31026183779395133</v>
      </c>
    </row>
    <row r="13" spans="1:17" s="110" customFormat="1" ht="15" customHeight="1" x14ac:dyDescent="0.2">
      <c r="A13" s="120"/>
      <c r="B13" s="612" t="s">
        <v>107</v>
      </c>
      <c r="C13" s="612"/>
      <c r="E13" s="113">
        <v>44.717707784010102</v>
      </c>
      <c r="F13" s="115">
        <v>27983</v>
      </c>
      <c r="G13" s="114">
        <v>28183</v>
      </c>
      <c r="H13" s="114">
        <v>28270</v>
      </c>
      <c r="I13" s="114">
        <v>27968</v>
      </c>
      <c r="J13" s="140">
        <v>27746</v>
      </c>
      <c r="K13" s="114">
        <v>237</v>
      </c>
      <c r="L13" s="116">
        <v>0.85417717869242415</v>
      </c>
    </row>
    <row r="14" spans="1:17" s="110" customFormat="1" ht="24.95" customHeight="1" x14ac:dyDescent="0.2">
      <c r="A14" s="604" t="s">
        <v>186</v>
      </c>
      <c r="B14" s="605"/>
      <c r="C14" s="605"/>
      <c r="D14" s="606"/>
      <c r="E14" s="113">
        <v>12.84976908448791</v>
      </c>
      <c r="F14" s="115">
        <v>8041</v>
      </c>
      <c r="G14" s="114">
        <v>8272</v>
      </c>
      <c r="H14" s="114">
        <v>8526</v>
      </c>
      <c r="I14" s="114">
        <v>7883</v>
      </c>
      <c r="J14" s="140">
        <v>7964</v>
      </c>
      <c r="K14" s="114">
        <v>77</v>
      </c>
      <c r="L14" s="116">
        <v>0.96685082872928174</v>
      </c>
    </row>
    <row r="15" spans="1:17" s="110" customFormat="1" ht="15" customHeight="1" x14ac:dyDescent="0.2">
      <c r="A15" s="120"/>
      <c r="B15" s="119"/>
      <c r="C15" s="258" t="s">
        <v>106</v>
      </c>
      <c r="E15" s="113">
        <v>59.370725034199729</v>
      </c>
      <c r="F15" s="115">
        <v>4774</v>
      </c>
      <c r="G15" s="114">
        <v>4893</v>
      </c>
      <c r="H15" s="114">
        <v>5072</v>
      </c>
      <c r="I15" s="114">
        <v>4674</v>
      </c>
      <c r="J15" s="140">
        <v>4701</v>
      </c>
      <c r="K15" s="114">
        <v>73</v>
      </c>
      <c r="L15" s="116">
        <v>1.5528610933843863</v>
      </c>
    </row>
    <row r="16" spans="1:17" s="110" customFormat="1" ht="15" customHeight="1" x14ac:dyDescent="0.2">
      <c r="A16" s="120"/>
      <c r="B16" s="119"/>
      <c r="C16" s="258" t="s">
        <v>107</v>
      </c>
      <c r="E16" s="113">
        <v>40.629274965800271</v>
      </c>
      <c r="F16" s="115">
        <v>3267</v>
      </c>
      <c r="G16" s="114">
        <v>3379</v>
      </c>
      <c r="H16" s="114">
        <v>3454</v>
      </c>
      <c r="I16" s="114">
        <v>3209</v>
      </c>
      <c r="J16" s="140">
        <v>3263</v>
      </c>
      <c r="K16" s="114">
        <v>4</v>
      </c>
      <c r="L16" s="116">
        <v>0.12258657676984371</v>
      </c>
    </row>
    <row r="17" spans="1:12" s="110" customFormat="1" ht="15" customHeight="1" x14ac:dyDescent="0.2">
      <c r="A17" s="120"/>
      <c r="B17" s="121" t="s">
        <v>109</v>
      </c>
      <c r="C17" s="258"/>
      <c r="E17" s="113">
        <v>65.55124087124662</v>
      </c>
      <c r="F17" s="115">
        <v>41020</v>
      </c>
      <c r="G17" s="114">
        <v>41143</v>
      </c>
      <c r="H17" s="114">
        <v>41682</v>
      </c>
      <c r="I17" s="114">
        <v>41638</v>
      </c>
      <c r="J17" s="140">
        <v>41310</v>
      </c>
      <c r="K17" s="114">
        <v>-290</v>
      </c>
      <c r="L17" s="116">
        <v>-0.70200919874122492</v>
      </c>
    </row>
    <row r="18" spans="1:12" s="110" customFormat="1" ht="15" customHeight="1" x14ac:dyDescent="0.2">
      <c r="A18" s="120"/>
      <c r="B18" s="119"/>
      <c r="C18" s="258" t="s">
        <v>106</v>
      </c>
      <c r="E18" s="113">
        <v>55.433934666016576</v>
      </c>
      <c r="F18" s="115">
        <v>22739</v>
      </c>
      <c r="G18" s="114">
        <v>22711</v>
      </c>
      <c r="H18" s="114">
        <v>23209</v>
      </c>
      <c r="I18" s="114">
        <v>23147</v>
      </c>
      <c r="J18" s="140">
        <v>22939</v>
      </c>
      <c r="K18" s="114">
        <v>-200</v>
      </c>
      <c r="L18" s="116">
        <v>-0.87187758838659057</v>
      </c>
    </row>
    <row r="19" spans="1:12" s="110" customFormat="1" ht="15" customHeight="1" x14ac:dyDescent="0.2">
      <c r="A19" s="120"/>
      <c r="B19" s="119"/>
      <c r="C19" s="258" t="s">
        <v>107</v>
      </c>
      <c r="E19" s="113">
        <v>44.566065333983424</v>
      </c>
      <c r="F19" s="115">
        <v>18281</v>
      </c>
      <c r="G19" s="114">
        <v>18432</v>
      </c>
      <c r="H19" s="114">
        <v>18473</v>
      </c>
      <c r="I19" s="114">
        <v>18491</v>
      </c>
      <c r="J19" s="140">
        <v>18371</v>
      </c>
      <c r="K19" s="114">
        <v>-90</v>
      </c>
      <c r="L19" s="116">
        <v>-0.48990256382341735</v>
      </c>
    </row>
    <row r="20" spans="1:12" s="110" customFormat="1" ht="15" customHeight="1" x14ac:dyDescent="0.2">
      <c r="A20" s="120"/>
      <c r="B20" s="121" t="s">
        <v>110</v>
      </c>
      <c r="C20" s="258"/>
      <c r="E20" s="113">
        <v>20.700896495517522</v>
      </c>
      <c r="F20" s="115">
        <v>12954</v>
      </c>
      <c r="G20" s="114">
        <v>12843</v>
      </c>
      <c r="H20" s="114">
        <v>12872</v>
      </c>
      <c r="I20" s="114">
        <v>12677</v>
      </c>
      <c r="J20" s="140">
        <v>12418</v>
      </c>
      <c r="K20" s="114">
        <v>536</v>
      </c>
      <c r="L20" s="116">
        <v>4.316315026574328</v>
      </c>
    </row>
    <row r="21" spans="1:12" s="110" customFormat="1" ht="15" customHeight="1" x14ac:dyDescent="0.2">
      <c r="A21" s="120"/>
      <c r="B21" s="119"/>
      <c r="C21" s="258" t="s">
        <v>106</v>
      </c>
      <c r="E21" s="113">
        <v>51.636560135865366</v>
      </c>
      <c r="F21" s="115">
        <v>6689</v>
      </c>
      <c r="G21" s="114">
        <v>6649</v>
      </c>
      <c r="H21" s="114">
        <v>6706</v>
      </c>
      <c r="I21" s="114">
        <v>6588</v>
      </c>
      <c r="J21" s="140">
        <v>6478</v>
      </c>
      <c r="K21" s="114">
        <v>211</v>
      </c>
      <c r="L21" s="116">
        <v>3.2571781414016674</v>
      </c>
    </row>
    <row r="22" spans="1:12" s="110" customFormat="1" ht="15" customHeight="1" x14ac:dyDescent="0.2">
      <c r="A22" s="120"/>
      <c r="B22" s="119"/>
      <c r="C22" s="258" t="s">
        <v>107</v>
      </c>
      <c r="E22" s="113">
        <v>48.363439864134634</v>
      </c>
      <c r="F22" s="115">
        <v>6265</v>
      </c>
      <c r="G22" s="114">
        <v>6194</v>
      </c>
      <c r="H22" s="114">
        <v>6166</v>
      </c>
      <c r="I22" s="114">
        <v>6089</v>
      </c>
      <c r="J22" s="140">
        <v>5940</v>
      </c>
      <c r="K22" s="114">
        <v>325</v>
      </c>
      <c r="L22" s="116">
        <v>5.4713804713804715</v>
      </c>
    </row>
    <row r="23" spans="1:12" s="110" customFormat="1" ht="15" customHeight="1" x14ac:dyDescent="0.2">
      <c r="A23" s="120"/>
      <c r="B23" s="121" t="s">
        <v>111</v>
      </c>
      <c r="C23" s="258"/>
      <c r="E23" s="113">
        <v>0.89809354874794256</v>
      </c>
      <c r="F23" s="115">
        <v>562</v>
      </c>
      <c r="G23" s="114">
        <v>586</v>
      </c>
      <c r="H23" s="114">
        <v>585</v>
      </c>
      <c r="I23" s="114">
        <v>576</v>
      </c>
      <c r="J23" s="140">
        <v>541</v>
      </c>
      <c r="K23" s="114">
        <v>21</v>
      </c>
      <c r="L23" s="116">
        <v>3.8817005545286505</v>
      </c>
    </row>
    <row r="24" spans="1:12" s="110" customFormat="1" ht="15" customHeight="1" x14ac:dyDescent="0.2">
      <c r="A24" s="120"/>
      <c r="B24" s="119"/>
      <c r="C24" s="258" t="s">
        <v>106</v>
      </c>
      <c r="E24" s="113">
        <v>69.7508896797153</v>
      </c>
      <c r="F24" s="115">
        <v>392</v>
      </c>
      <c r="G24" s="114">
        <v>408</v>
      </c>
      <c r="H24" s="114">
        <v>408</v>
      </c>
      <c r="I24" s="114">
        <v>397</v>
      </c>
      <c r="J24" s="140">
        <v>369</v>
      </c>
      <c r="K24" s="114">
        <v>23</v>
      </c>
      <c r="L24" s="116">
        <v>6.2330623306233059</v>
      </c>
    </row>
    <row r="25" spans="1:12" s="110" customFormat="1" ht="15" customHeight="1" x14ac:dyDescent="0.2">
      <c r="A25" s="120"/>
      <c r="B25" s="119"/>
      <c r="C25" s="258" t="s">
        <v>107</v>
      </c>
      <c r="E25" s="113">
        <v>30.249110320284696</v>
      </c>
      <c r="F25" s="115">
        <v>170</v>
      </c>
      <c r="G25" s="114">
        <v>178</v>
      </c>
      <c r="H25" s="114">
        <v>177</v>
      </c>
      <c r="I25" s="114">
        <v>179</v>
      </c>
      <c r="J25" s="140">
        <v>172</v>
      </c>
      <c r="K25" s="114">
        <v>-2</v>
      </c>
      <c r="L25" s="116">
        <v>-1.1627906976744187</v>
      </c>
    </row>
    <row r="26" spans="1:12" s="110" customFormat="1" ht="15" customHeight="1" x14ac:dyDescent="0.2">
      <c r="A26" s="120"/>
      <c r="C26" s="121" t="s">
        <v>187</v>
      </c>
      <c r="D26" s="110" t="s">
        <v>188</v>
      </c>
      <c r="E26" s="113">
        <v>0.24609680873164261</v>
      </c>
      <c r="F26" s="115">
        <v>154</v>
      </c>
      <c r="G26" s="114">
        <v>160</v>
      </c>
      <c r="H26" s="114">
        <v>173</v>
      </c>
      <c r="I26" s="114">
        <v>157</v>
      </c>
      <c r="J26" s="140">
        <v>140</v>
      </c>
      <c r="K26" s="114">
        <v>14</v>
      </c>
      <c r="L26" s="116">
        <v>10</v>
      </c>
    </row>
    <row r="27" spans="1:12" s="110" customFormat="1" ht="15" customHeight="1" x14ac:dyDescent="0.2">
      <c r="A27" s="120"/>
      <c r="B27" s="119"/>
      <c r="D27" s="259" t="s">
        <v>106</v>
      </c>
      <c r="E27" s="113">
        <v>62.987012987012989</v>
      </c>
      <c r="F27" s="115">
        <v>97</v>
      </c>
      <c r="G27" s="114">
        <v>104</v>
      </c>
      <c r="H27" s="114">
        <v>111</v>
      </c>
      <c r="I27" s="114">
        <v>95</v>
      </c>
      <c r="J27" s="140">
        <v>85</v>
      </c>
      <c r="K27" s="114">
        <v>12</v>
      </c>
      <c r="L27" s="116">
        <v>14.117647058823529</v>
      </c>
    </row>
    <row r="28" spans="1:12" s="110" customFormat="1" ht="15" customHeight="1" x14ac:dyDescent="0.2">
      <c r="A28" s="120"/>
      <c r="B28" s="119"/>
      <c r="D28" s="259" t="s">
        <v>107</v>
      </c>
      <c r="E28" s="113">
        <v>37.012987012987011</v>
      </c>
      <c r="F28" s="115">
        <v>57</v>
      </c>
      <c r="G28" s="114">
        <v>56</v>
      </c>
      <c r="H28" s="114">
        <v>62</v>
      </c>
      <c r="I28" s="114">
        <v>62</v>
      </c>
      <c r="J28" s="140">
        <v>55</v>
      </c>
      <c r="K28" s="114">
        <v>2</v>
      </c>
      <c r="L28" s="116">
        <v>3.6363636363636362</v>
      </c>
    </row>
    <row r="29" spans="1:12" s="110" customFormat="1" ht="24.95" customHeight="1" x14ac:dyDescent="0.2">
      <c r="A29" s="604" t="s">
        <v>189</v>
      </c>
      <c r="B29" s="605"/>
      <c r="C29" s="605"/>
      <c r="D29" s="606"/>
      <c r="E29" s="113">
        <v>87.383543474439492</v>
      </c>
      <c r="F29" s="115">
        <v>54682</v>
      </c>
      <c r="G29" s="114">
        <v>55051</v>
      </c>
      <c r="H29" s="114">
        <v>55604</v>
      </c>
      <c r="I29" s="114">
        <v>54931</v>
      </c>
      <c r="J29" s="140">
        <v>54818</v>
      </c>
      <c r="K29" s="114">
        <v>-136</v>
      </c>
      <c r="L29" s="116">
        <v>-0.24809369185304098</v>
      </c>
    </row>
    <row r="30" spans="1:12" s="110" customFormat="1" ht="15" customHeight="1" x14ac:dyDescent="0.2">
      <c r="A30" s="120"/>
      <c r="B30" s="119"/>
      <c r="C30" s="258" t="s">
        <v>106</v>
      </c>
      <c r="E30" s="113">
        <v>53.364909842361286</v>
      </c>
      <c r="F30" s="115">
        <v>29181</v>
      </c>
      <c r="G30" s="114">
        <v>29339</v>
      </c>
      <c r="H30" s="114">
        <v>29843</v>
      </c>
      <c r="I30" s="114">
        <v>29416</v>
      </c>
      <c r="J30" s="140">
        <v>29359</v>
      </c>
      <c r="K30" s="114">
        <v>-178</v>
      </c>
      <c r="L30" s="116">
        <v>-0.60628768009809597</v>
      </c>
    </row>
    <row r="31" spans="1:12" s="110" customFormat="1" ht="15" customHeight="1" x14ac:dyDescent="0.2">
      <c r="A31" s="120"/>
      <c r="B31" s="119"/>
      <c r="C31" s="258" t="s">
        <v>107</v>
      </c>
      <c r="E31" s="113">
        <v>46.635090157638714</v>
      </c>
      <c r="F31" s="115">
        <v>25501</v>
      </c>
      <c r="G31" s="114">
        <v>25712</v>
      </c>
      <c r="H31" s="114">
        <v>25761</v>
      </c>
      <c r="I31" s="114">
        <v>25515</v>
      </c>
      <c r="J31" s="140">
        <v>25459</v>
      </c>
      <c r="K31" s="114">
        <v>42</v>
      </c>
      <c r="L31" s="116">
        <v>0.16497113005224084</v>
      </c>
    </row>
    <row r="32" spans="1:12" s="110" customFormat="1" ht="15" customHeight="1" x14ac:dyDescent="0.2">
      <c r="A32" s="120"/>
      <c r="B32" s="119" t="s">
        <v>117</v>
      </c>
      <c r="C32" s="258"/>
      <c r="E32" s="113">
        <v>12.589289994726498</v>
      </c>
      <c r="F32" s="115">
        <v>7878</v>
      </c>
      <c r="G32" s="114">
        <v>7777</v>
      </c>
      <c r="H32" s="114">
        <v>8046</v>
      </c>
      <c r="I32" s="114">
        <v>7831</v>
      </c>
      <c r="J32" s="140">
        <v>7404</v>
      </c>
      <c r="K32" s="114">
        <v>474</v>
      </c>
      <c r="L32" s="116">
        <v>6.4019448946515398</v>
      </c>
    </row>
    <row r="33" spans="1:12" s="110" customFormat="1" ht="15" customHeight="1" x14ac:dyDescent="0.2">
      <c r="A33" s="120"/>
      <c r="B33" s="119"/>
      <c r="C33" s="258" t="s">
        <v>106</v>
      </c>
      <c r="E33" s="113">
        <v>68.558009647118553</v>
      </c>
      <c r="F33" s="115">
        <v>5401</v>
      </c>
      <c r="G33" s="114">
        <v>5311</v>
      </c>
      <c r="H33" s="114">
        <v>5542</v>
      </c>
      <c r="I33" s="114">
        <v>5383</v>
      </c>
      <c r="J33" s="140">
        <v>5122</v>
      </c>
      <c r="K33" s="114">
        <v>279</v>
      </c>
      <c r="L33" s="116">
        <v>5.4470909800859042</v>
      </c>
    </row>
    <row r="34" spans="1:12" s="110" customFormat="1" ht="15" customHeight="1" x14ac:dyDescent="0.2">
      <c r="A34" s="120"/>
      <c r="B34" s="119"/>
      <c r="C34" s="258" t="s">
        <v>107</v>
      </c>
      <c r="E34" s="113">
        <v>31.441990352881444</v>
      </c>
      <c r="F34" s="115">
        <v>2477</v>
      </c>
      <c r="G34" s="114">
        <v>2466</v>
      </c>
      <c r="H34" s="114">
        <v>2504</v>
      </c>
      <c r="I34" s="114">
        <v>2448</v>
      </c>
      <c r="J34" s="140">
        <v>2282</v>
      </c>
      <c r="K34" s="114">
        <v>195</v>
      </c>
      <c r="L34" s="116">
        <v>8.5451358457493427</v>
      </c>
    </row>
    <row r="35" spans="1:12" s="110" customFormat="1" ht="24.95" customHeight="1" x14ac:dyDescent="0.2">
      <c r="A35" s="604" t="s">
        <v>190</v>
      </c>
      <c r="B35" s="605"/>
      <c r="C35" s="605"/>
      <c r="D35" s="606"/>
      <c r="E35" s="113">
        <v>72.859037665595991</v>
      </c>
      <c r="F35" s="115">
        <v>45593</v>
      </c>
      <c r="G35" s="114">
        <v>45823</v>
      </c>
      <c r="H35" s="114">
        <v>46702</v>
      </c>
      <c r="I35" s="114">
        <v>45935</v>
      </c>
      <c r="J35" s="140">
        <v>45589</v>
      </c>
      <c r="K35" s="114">
        <v>4</v>
      </c>
      <c r="L35" s="116">
        <v>8.7740463708350699E-3</v>
      </c>
    </row>
    <row r="36" spans="1:12" s="110" customFormat="1" ht="15" customHeight="1" x14ac:dyDescent="0.2">
      <c r="A36" s="120"/>
      <c r="B36" s="119"/>
      <c r="C36" s="258" t="s">
        <v>106</v>
      </c>
      <c r="E36" s="113">
        <v>70.635843221547162</v>
      </c>
      <c r="F36" s="115">
        <v>32205</v>
      </c>
      <c r="G36" s="114">
        <v>32287</v>
      </c>
      <c r="H36" s="114">
        <v>33030</v>
      </c>
      <c r="I36" s="114">
        <v>32486</v>
      </c>
      <c r="J36" s="140">
        <v>32210</v>
      </c>
      <c r="K36" s="114">
        <v>-5</v>
      </c>
      <c r="L36" s="116">
        <v>-1.552312946289972E-2</v>
      </c>
    </row>
    <row r="37" spans="1:12" s="110" customFormat="1" ht="15" customHeight="1" x14ac:dyDescent="0.2">
      <c r="A37" s="120"/>
      <c r="B37" s="119"/>
      <c r="C37" s="258" t="s">
        <v>107</v>
      </c>
      <c r="E37" s="113">
        <v>29.364156778452834</v>
      </c>
      <c r="F37" s="115">
        <v>13388</v>
      </c>
      <c r="G37" s="114">
        <v>13536</v>
      </c>
      <c r="H37" s="114">
        <v>13672</v>
      </c>
      <c r="I37" s="114">
        <v>13449</v>
      </c>
      <c r="J37" s="140">
        <v>13379</v>
      </c>
      <c r="K37" s="114">
        <v>9</v>
      </c>
      <c r="L37" s="116">
        <v>6.7269601614470445E-2</v>
      </c>
    </row>
    <row r="38" spans="1:12" s="110" customFormat="1" ht="15" customHeight="1" x14ac:dyDescent="0.2">
      <c r="A38" s="120"/>
      <c r="B38" s="119" t="s">
        <v>182</v>
      </c>
      <c r="C38" s="258"/>
      <c r="E38" s="113">
        <v>27.140962334404016</v>
      </c>
      <c r="F38" s="115">
        <v>16984</v>
      </c>
      <c r="G38" s="114">
        <v>17021</v>
      </c>
      <c r="H38" s="114">
        <v>16963</v>
      </c>
      <c r="I38" s="114">
        <v>16839</v>
      </c>
      <c r="J38" s="140">
        <v>16644</v>
      </c>
      <c r="K38" s="114">
        <v>340</v>
      </c>
      <c r="L38" s="116">
        <v>2.0427781783225187</v>
      </c>
    </row>
    <row r="39" spans="1:12" s="110" customFormat="1" ht="15" customHeight="1" x14ac:dyDescent="0.2">
      <c r="A39" s="120"/>
      <c r="B39" s="119"/>
      <c r="C39" s="258" t="s">
        <v>106</v>
      </c>
      <c r="E39" s="113">
        <v>14.066179934055581</v>
      </c>
      <c r="F39" s="115">
        <v>2389</v>
      </c>
      <c r="G39" s="114">
        <v>2374</v>
      </c>
      <c r="H39" s="114">
        <v>2365</v>
      </c>
      <c r="I39" s="114">
        <v>2320</v>
      </c>
      <c r="J39" s="140">
        <v>2277</v>
      </c>
      <c r="K39" s="114">
        <v>112</v>
      </c>
      <c r="L39" s="116">
        <v>4.9187527448397015</v>
      </c>
    </row>
    <row r="40" spans="1:12" s="110" customFormat="1" ht="15" customHeight="1" x14ac:dyDescent="0.2">
      <c r="A40" s="120"/>
      <c r="B40" s="119"/>
      <c r="C40" s="258" t="s">
        <v>107</v>
      </c>
      <c r="E40" s="113">
        <v>85.933820065944417</v>
      </c>
      <c r="F40" s="115">
        <v>14595</v>
      </c>
      <c r="G40" s="114">
        <v>14647</v>
      </c>
      <c r="H40" s="114">
        <v>14598</v>
      </c>
      <c r="I40" s="114">
        <v>14519</v>
      </c>
      <c r="J40" s="140">
        <v>14367</v>
      </c>
      <c r="K40" s="114">
        <v>228</v>
      </c>
      <c r="L40" s="116">
        <v>1.5869701399039466</v>
      </c>
    </row>
    <row r="41" spans="1:12" s="110" customFormat="1" ht="24.75" customHeight="1" x14ac:dyDescent="0.2">
      <c r="A41" s="604" t="s">
        <v>517</v>
      </c>
      <c r="B41" s="605"/>
      <c r="C41" s="605"/>
      <c r="D41" s="606"/>
      <c r="E41" s="113">
        <v>5.1360723588538919</v>
      </c>
      <c r="F41" s="115">
        <v>3214</v>
      </c>
      <c r="G41" s="114">
        <v>3562</v>
      </c>
      <c r="H41" s="114">
        <v>3590</v>
      </c>
      <c r="I41" s="114">
        <v>3138</v>
      </c>
      <c r="J41" s="140">
        <v>3242</v>
      </c>
      <c r="K41" s="114">
        <v>-28</v>
      </c>
      <c r="L41" s="116">
        <v>-0.86366440468846395</v>
      </c>
    </row>
    <row r="42" spans="1:12" s="110" customFormat="1" ht="15" customHeight="1" x14ac:dyDescent="0.2">
      <c r="A42" s="120"/>
      <c r="B42" s="119"/>
      <c r="C42" s="258" t="s">
        <v>106</v>
      </c>
      <c r="E42" s="113">
        <v>59.614187927815806</v>
      </c>
      <c r="F42" s="115">
        <v>1916</v>
      </c>
      <c r="G42" s="114">
        <v>2174</v>
      </c>
      <c r="H42" s="114">
        <v>2194</v>
      </c>
      <c r="I42" s="114">
        <v>1877</v>
      </c>
      <c r="J42" s="140">
        <v>1932</v>
      </c>
      <c r="K42" s="114">
        <v>-16</v>
      </c>
      <c r="L42" s="116">
        <v>-0.82815734989648038</v>
      </c>
    </row>
    <row r="43" spans="1:12" s="110" customFormat="1" ht="15" customHeight="1" x14ac:dyDescent="0.2">
      <c r="A43" s="123"/>
      <c r="B43" s="124"/>
      <c r="C43" s="260" t="s">
        <v>107</v>
      </c>
      <c r="D43" s="261"/>
      <c r="E43" s="125">
        <v>40.385812072184194</v>
      </c>
      <c r="F43" s="143">
        <v>1298</v>
      </c>
      <c r="G43" s="144">
        <v>1388</v>
      </c>
      <c r="H43" s="144">
        <v>1396</v>
      </c>
      <c r="I43" s="144">
        <v>1261</v>
      </c>
      <c r="J43" s="145">
        <v>1310</v>
      </c>
      <c r="K43" s="144">
        <v>-12</v>
      </c>
      <c r="L43" s="146">
        <v>-0.91603053435114501</v>
      </c>
    </row>
    <row r="44" spans="1:12" s="110" customFormat="1" ht="45.75" customHeight="1" x14ac:dyDescent="0.2">
      <c r="A44" s="604" t="s">
        <v>191</v>
      </c>
      <c r="B44" s="605"/>
      <c r="C44" s="605"/>
      <c r="D44" s="606"/>
      <c r="E44" s="113">
        <v>1.1665627946370072</v>
      </c>
      <c r="F44" s="115">
        <v>730</v>
      </c>
      <c r="G44" s="114">
        <v>729</v>
      </c>
      <c r="H44" s="114">
        <v>735</v>
      </c>
      <c r="I44" s="114">
        <v>716</v>
      </c>
      <c r="J44" s="140">
        <v>714</v>
      </c>
      <c r="K44" s="114">
        <v>16</v>
      </c>
      <c r="L44" s="116">
        <v>2.2408963585434174</v>
      </c>
    </row>
    <row r="45" spans="1:12" s="110" customFormat="1" ht="15" customHeight="1" x14ac:dyDescent="0.2">
      <c r="A45" s="120"/>
      <c r="B45" s="119"/>
      <c r="C45" s="258" t="s">
        <v>106</v>
      </c>
      <c r="E45" s="113">
        <v>59.452054794520549</v>
      </c>
      <c r="F45" s="115">
        <v>434</v>
      </c>
      <c r="G45" s="114">
        <v>434</v>
      </c>
      <c r="H45" s="114">
        <v>437</v>
      </c>
      <c r="I45" s="114">
        <v>426</v>
      </c>
      <c r="J45" s="140">
        <v>425</v>
      </c>
      <c r="K45" s="114">
        <v>9</v>
      </c>
      <c r="L45" s="116">
        <v>2.1176470588235294</v>
      </c>
    </row>
    <row r="46" spans="1:12" s="110" customFormat="1" ht="15" customHeight="1" x14ac:dyDescent="0.2">
      <c r="A46" s="123"/>
      <c r="B46" s="124"/>
      <c r="C46" s="260" t="s">
        <v>107</v>
      </c>
      <c r="D46" s="261"/>
      <c r="E46" s="125">
        <v>40.547945205479451</v>
      </c>
      <c r="F46" s="143">
        <v>296</v>
      </c>
      <c r="G46" s="144">
        <v>295</v>
      </c>
      <c r="H46" s="144">
        <v>298</v>
      </c>
      <c r="I46" s="144">
        <v>290</v>
      </c>
      <c r="J46" s="145">
        <v>289</v>
      </c>
      <c r="K46" s="144">
        <v>7</v>
      </c>
      <c r="L46" s="146">
        <v>2.422145328719723</v>
      </c>
    </row>
    <row r="47" spans="1:12" s="110" customFormat="1" ht="39" customHeight="1" x14ac:dyDescent="0.2">
      <c r="A47" s="604" t="s">
        <v>518</v>
      </c>
      <c r="B47" s="607"/>
      <c r="C47" s="607"/>
      <c r="D47" s="608"/>
      <c r="E47" s="113">
        <v>0.14861690397430366</v>
      </c>
      <c r="F47" s="115">
        <v>93</v>
      </c>
      <c r="G47" s="114">
        <v>94</v>
      </c>
      <c r="H47" s="114">
        <v>83</v>
      </c>
      <c r="I47" s="114">
        <v>83</v>
      </c>
      <c r="J47" s="140">
        <v>88</v>
      </c>
      <c r="K47" s="114">
        <v>5</v>
      </c>
      <c r="L47" s="116">
        <v>5.6818181818181817</v>
      </c>
    </row>
    <row r="48" spans="1:12" s="110" customFormat="1" ht="15" customHeight="1" x14ac:dyDescent="0.2">
      <c r="A48" s="120"/>
      <c r="B48" s="119"/>
      <c r="C48" s="258" t="s">
        <v>106</v>
      </c>
      <c r="E48" s="113">
        <v>43.01075268817204</v>
      </c>
      <c r="F48" s="115">
        <v>40</v>
      </c>
      <c r="G48" s="114">
        <v>37</v>
      </c>
      <c r="H48" s="114">
        <v>32</v>
      </c>
      <c r="I48" s="114">
        <v>34</v>
      </c>
      <c r="J48" s="140">
        <v>36</v>
      </c>
      <c r="K48" s="114">
        <v>4</v>
      </c>
      <c r="L48" s="116">
        <v>11.111111111111111</v>
      </c>
    </row>
    <row r="49" spans="1:12" s="110" customFormat="1" ht="15" customHeight="1" x14ac:dyDescent="0.2">
      <c r="A49" s="123"/>
      <c r="B49" s="124"/>
      <c r="C49" s="260" t="s">
        <v>107</v>
      </c>
      <c r="D49" s="261"/>
      <c r="E49" s="125">
        <v>56.98924731182796</v>
      </c>
      <c r="F49" s="143">
        <v>53</v>
      </c>
      <c r="G49" s="144">
        <v>57</v>
      </c>
      <c r="H49" s="144">
        <v>51</v>
      </c>
      <c r="I49" s="144">
        <v>49</v>
      </c>
      <c r="J49" s="145">
        <v>52</v>
      </c>
      <c r="K49" s="144">
        <v>1</v>
      </c>
      <c r="L49" s="146">
        <v>1.9230769230769231</v>
      </c>
    </row>
    <row r="50" spans="1:12" s="110" customFormat="1" ht="24.95" customHeight="1" x14ac:dyDescent="0.2">
      <c r="A50" s="609" t="s">
        <v>192</v>
      </c>
      <c r="B50" s="610"/>
      <c r="C50" s="610"/>
      <c r="D50" s="611"/>
      <c r="E50" s="262">
        <v>13.942822442750531</v>
      </c>
      <c r="F50" s="263">
        <v>8725</v>
      </c>
      <c r="G50" s="264">
        <v>9049</v>
      </c>
      <c r="H50" s="264">
        <v>9224</v>
      </c>
      <c r="I50" s="264">
        <v>8565</v>
      </c>
      <c r="J50" s="265">
        <v>8607</v>
      </c>
      <c r="K50" s="263">
        <v>118</v>
      </c>
      <c r="L50" s="266">
        <v>1.3709771116533054</v>
      </c>
    </row>
    <row r="51" spans="1:12" s="110" customFormat="1" ht="15" customHeight="1" x14ac:dyDescent="0.2">
      <c r="A51" s="120"/>
      <c r="B51" s="119"/>
      <c r="C51" s="258" t="s">
        <v>106</v>
      </c>
      <c r="E51" s="113">
        <v>55.300859598853869</v>
      </c>
      <c r="F51" s="115">
        <v>4825</v>
      </c>
      <c r="G51" s="114">
        <v>4999</v>
      </c>
      <c r="H51" s="114">
        <v>5156</v>
      </c>
      <c r="I51" s="114">
        <v>4746</v>
      </c>
      <c r="J51" s="140">
        <v>4750</v>
      </c>
      <c r="K51" s="114">
        <v>75</v>
      </c>
      <c r="L51" s="116">
        <v>1.5789473684210527</v>
      </c>
    </row>
    <row r="52" spans="1:12" s="110" customFormat="1" ht="15" customHeight="1" x14ac:dyDescent="0.2">
      <c r="A52" s="120"/>
      <c r="B52" s="119"/>
      <c r="C52" s="258" t="s">
        <v>107</v>
      </c>
      <c r="E52" s="113">
        <v>44.699140401146131</v>
      </c>
      <c r="F52" s="115">
        <v>3900</v>
      </c>
      <c r="G52" s="114">
        <v>4050</v>
      </c>
      <c r="H52" s="114">
        <v>4068</v>
      </c>
      <c r="I52" s="114">
        <v>3819</v>
      </c>
      <c r="J52" s="140">
        <v>3857</v>
      </c>
      <c r="K52" s="114">
        <v>43</v>
      </c>
      <c r="L52" s="116">
        <v>1.1148561057816957</v>
      </c>
    </row>
    <row r="53" spans="1:12" s="110" customFormat="1" ht="15" customHeight="1" x14ac:dyDescent="0.2">
      <c r="A53" s="120"/>
      <c r="B53" s="119"/>
      <c r="C53" s="258" t="s">
        <v>187</v>
      </c>
      <c r="D53" s="110" t="s">
        <v>193</v>
      </c>
      <c r="E53" s="113">
        <v>26.830945558739256</v>
      </c>
      <c r="F53" s="115">
        <v>2341</v>
      </c>
      <c r="G53" s="114">
        <v>2694</v>
      </c>
      <c r="H53" s="114">
        <v>2787</v>
      </c>
      <c r="I53" s="114">
        <v>2143</v>
      </c>
      <c r="J53" s="140">
        <v>2333</v>
      </c>
      <c r="K53" s="114">
        <v>8</v>
      </c>
      <c r="L53" s="116">
        <v>0.34290612944706389</v>
      </c>
    </row>
    <row r="54" spans="1:12" s="110" customFormat="1" ht="15" customHeight="1" x14ac:dyDescent="0.2">
      <c r="A54" s="120"/>
      <c r="B54" s="119"/>
      <c r="D54" s="267" t="s">
        <v>194</v>
      </c>
      <c r="E54" s="113">
        <v>61.683041435284068</v>
      </c>
      <c r="F54" s="115">
        <v>1444</v>
      </c>
      <c r="G54" s="114">
        <v>1648</v>
      </c>
      <c r="H54" s="114">
        <v>1747</v>
      </c>
      <c r="I54" s="114">
        <v>1352</v>
      </c>
      <c r="J54" s="140">
        <v>1447</v>
      </c>
      <c r="K54" s="114">
        <v>-3</v>
      </c>
      <c r="L54" s="116">
        <v>-0.2073255010366275</v>
      </c>
    </row>
    <row r="55" spans="1:12" s="110" customFormat="1" ht="15" customHeight="1" x14ac:dyDescent="0.2">
      <c r="A55" s="120"/>
      <c r="B55" s="119"/>
      <c r="D55" s="267" t="s">
        <v>195</v>
      </c>
      <c r="E55" s="113">
        <v>38.316958564715932</v>
      </c>
      <c r="F55" s="115">
        <v>897</v>
      </c>
      <c r="G55" s="114">
        <v>1046</v>
      </c>
      <c r="H55" s="114">
        <v>1040</v>
      </c>
      <c r="I55" s="114">
        <v>791</v>
      </c>
      <c r="J55" s="140">
        <v>886</v>
      </c>
      <c r="K55" s="114">
        <v>11</v>
      </c>
      <c r="L55" s="116">
        <v>1.2415349887133182</v>
      </c>
    </row>
    <row r="56" spans="1:12" s="110" customFormat="1" ht="15" customHeight="1" x14ac:dyDescent="0.2">
      <c r="A56" s="120"/>
      <c r="B56" s="119" t="s">
        <v>196</v>
      </c>
      <c r="C56" s="258"/>
      <c r="E56" s="113">
        <v>71.396839094235901</v>
      </c>
      <c r="F56" s="115">
        <v>44678</v>
      </c>
      <c r="G56" s="114">
        <v>44641</v>
      </c>
      <c r="H56" s="114">
        <v>45137</v>
      </c>
      <c r="I56" s="114">
        <v>44994</v>
      </c>
      <c r="J56" s="140">
        <v>44634</v>
      </c>
      <c r="K56" s="114">
        <v>44</v>
      </c>
      <c r="L56" s="116">
        <v>9.8579558184343774E-2</v>
      </c>
    </row>
    <row r="57" spans="1:12" s="110" customFormat="1" ht="15" customHeight="1" x14ac:dyDescent="0.2">
      <c r="A57" s="120"/>
      <c r="B57" s="119"/>
      <c r="C57" s="258" t="s">
        <v>106</v>
      </c>
      <c r="E57" s="113">
        <v>55.100944536460901</v>
      </c>
      <c r="F57" s="115">
        <v>24618</v>
      </c>
      <c r="G57" s="114">
        <v>24525</v>
      </c>
      <c r="H57" s="114">
        <v>24953</v>
      </c>
      <c r="I57" s="114">
        <v>24828</v>
      </c>
      <c r="J57" s="140">
        <v>24630</v>
      </c>
      <c r="K57" s="114">
        <v>-12</v>
      </c>
      <c r="L57" s="116">
        <v>-4.8721071863580996E-2</v>
      </c>
    </row>
    <row r="58" spans="1:12" s="110" customFormat="1" ht="15" customHeight="1" x14ac:dyDescent="0.2">
      <c r="A58" s="120"/>
      <c r="B58" s="119"/>
      <c r="C58" s="258" t="s">
        <v>107</v>
      </c>
      <c r="E58" s="113">
        <v>44.899055463539099</v>
      </c>
      <c r="F58" s="115">
        <v>20060</v>
      </c>
      <c r="G58" s="114">
        <v>20116</v>
      </c>
      <c r="H58" s="114">
        <v>20184</v>
      </c>
      <c r="I58" s="114">
        <v>20166</v>
      </c>
      <c r="J58" s="140">
        <v>20004</v>
      </c>
      <c r="K58" s="114">
        <v>56</v>
      </c>
      <c r="L58" s="116">
        <v>0.27994401119776047</v>
      </c>
    </row>
    <row r="59" spans="1:12" s="110" customFormat="1" ht="15" customHeight="1" x14ac:dyDescent="0.2">
      <c r="A59" s="120"/>
      <c r="B59" s="119"/>
      <c r="C59" s="258" t="s">
        <v>105</v>
      </c>
      <c r="D59" s="110" t="s">
        <v>197</v>
      </c>
      <c r="E59" s="113">
        <v>90.554635391020184</v>
      </c>
      <c r="F59" s="115">
        <v>40458</v>
      </c>
      <c r="G59" s="114">
        <v>40443</v>
      </c>
      <c r="H59" s="114">
        <v>40920</v>
      </c>
      <c r="I59" s="114">
        <v>40852</v>
      </c>
      <c r="J59" s="140">
        <v>40535</v>
      </c>
      <c r="K59" s="114">
        <v>-77</v>
      </c>
      <c r="L59" s="116">
        <v>-0.18995929443690637</v>
      </c>
    </row>
    <row r="60" spans="1:12" s="110" customFormat="1" ht="15" customHeight="1" x14ac:dyDescent="0.2">
      <c r="A60" s="120"/>
      <c r="B60" s="119"/>
      <c r="C60" s="258"/>
      <c r="D60" s="267" t="s">
        <v>198</v>
      </c>
      <c r="E60" s="113">
        <v>53.101982302634831</v>
      </c>
      <c r="F60" s="115">
        <v>21484</v>
      </c>
      <c r="G60" s="114">
        <v>21395</v>
      </c>
      <c r="H60" s="114">
        <v>21795</v>
      </c>
      <c r="I60" s="114">
        <v>21736</v>
      </c>
      <c r="J60" s="140">
        <v>21563</v>
      </c>
      <c r="K60" s="114">
        <v>-79</v>
      </c>
      <c r="L60" s="116">
        <v>-0.36636831609701803</v>
      </c>
    </row>
    <row r="61" spans="1:12" s="110" customFormat="1" ht="15" customHeight="1" x14ac:dyDescent="0.2">
      <c r="A61" s="120"/>
      <c r="B61" s="119"/>
      <c r="C61" s="258"/>
      <c r="D61" s="267" t="s">
        <v>199</v>
      </c>
      <c r="E61" s="113">
        <v>46.898017697365169</v>
      </c>
      <c r="F61" s="115">
        <v>18974</v>
      </c>
      <c r="G61" s="114">
        <v>19048</v>
      </c>
      <c r="H61" s="114">
        <v>19125</v>
      </c>
      <c r="I61" s="114">
        <v>19116</v>
      </c>
      <c r="J61" s="140">
        <v>18972</v>
      </c>
      <c r="K61" s="114">
        <v>2</v>
      </c>
      <c r="L61" s="116">
        <v>1.0541851149061775E-2</v>
      </c>
    </row>
    <row r="62" spans="1:12" s="110" customFormat="1" ht="15" customHeight="1" x14ac:dyDescent="0.2">
      <c r="A62" s="120"/>
      <c r="B62" s="119"/>
      <c r="C62" s="258"/>
      <c r="D62" s="258" t="s">
        <v>200</v>
      </c>
      <c r="E62" s="113">
        <v>9.4453646089798102</v>
      </c>
      <c r="F62" s="115">
        <v>4220</v>
      </c>
      <c r="G62" s="114">
        <v>4198</v>
      </c>
      <c r="H62" s="114">
        <v>4217</v>
      </c>
      <c r="I62" s="114">
        <v>4142</v>
      </c>
      <c r="J62" s="140">
        <v>4099</v>
      </c>
      <c r="K62" s="114">
        <v>121</v>
      </c>
      <c r="L62" s="116">
        <v>2.9519394974383997</v>
      </c>
    </row>
    <row r="63" spans="1:12" s="110" customFormat="1" ht="15" customHeight="1" x14ac:dyDescent="0.2">
      <c r="A63" s="120"/>
      <c r="B63" s="119"/>
      <c r="C63" s="258"/>
      <c r="D63" s="267" t="s">
        <v>198</v>
      </c>
      <c r="E63" s="113">
        <v>74.26540284360189</v>
      </c>
      <c r="F63" s="115">
        <v>3134</v>
      </c>
      <c r="G63" s="114">
        <v>3130</v>
      </c>
      <c r="H63" s="114">
        <v>3158</v>
      </c>
      <c r="I63" s="114">
        <v>3092</v>
      </c>
      <c r="J63" s="140">
        <v>3067</v>
      </c>
      <c r="K63" s="114">
        <v>67</v>
      </c>
      <c r="L63" s="116">
        <v>2.1845451581349855</v>
      </c>
    </row>
    <row r="64" spans="1:12" s="110" customFormat="1" ht="15" customHeight="1" x14ac:dyDescent="0.2">
      <c r="A64" s="120"/>
      <c r="B64" s="119"/>
      <c r="C64" s="258"/>
      <c r="D64" s="267" t="s">
        <v>199</v>
      </c>
      <c r="E64" s="113">
        <v>25.734597156398106</v>
      </c>
      <c r="F64" s="115">
        <v>1086</v>
      </c>
      <c r="G64" s="114">
        <v>1068</v>
      </c>
      <c r="H64" s="114">
        <v>1059</v>
      </c>
      <c r="I64" s="114">
        <v>1050</v>
      </c>
      <c r="J64" s="140">
        <v>1032</v>
      </c>
      <c r="K64" s="114">
        <v>54</v>
      </c>
      <c r="L64" s="116">
        <v>5.2325581395348841</v>
      </c>
    </row>
    <row r="65" spans="1:12" s="110" customFormat="1" ht="15" customHeight="1" x14ac:dyDescent="0.2">
      <c r="A65" s="120"/>
      <c r="B65" s="119" t="s">
        <v>201</v>
      </c>
      <c r="C65" s="258"/>
      <c r="E65" s="113">
        <v>6.7564760215414612</v>
      </c>
      <c r="F65" s="115">
        <v>4228</v>
      </c>
      <c r="G65" s="114">
        <v>4191</v>
      </c>
      <c r="H65" s="114">
        <v>4107</v>
      </c>
      <c r="I65" s="114">
        <v>4105</v>
      </c>
      <c r="J65" s="140">
        <v>4005</v>
      </c>
      <c r="K65" s="114">
        <v>223</v>
      </c>
      <c r="L65" s="116">
        <v>5.5680399500624222</v>
      </c>
    </row>
    <row r="66" spans="1:12" s="110" customFormat="1" ht="15" customHeight="1" x14ac:dyDescent="0.2">
      <c r="A66" s="120"/>
      <c r="B66" s="119"/>
      <c r="C66" s="258" t="s">
        <v>106</v>
      </c>
      <c r="E66" s="113">
        <v>49.881740775780514</v>
      </c>
      <c r="F66" s="115">
        <v>2109</v>
      </c>
      <c r="G66" s="114">
        <v>2089</v>
      </c>
      <c r="H66" s="114">
        <v>2057</v>
      </c>
      <c r="I66" s="114">
        <v>2074</v>
      </c>
      <c r="J66" s="140">
        <v>2032</v>
      </c>
      <c r="K66" s="114">
        <v>77</v>
      </c>
      <c r="L66" s="116">
        <v>3.7893700787401574</v>
      </c>
    </row>
    <row r="67" spans="1:12" s="110" customFormat="1" ht="15" customHeight="1" x14ac:dyDescent="0.2">
      <c r="A67" s="120"/>
      <c r="B67" s="119"/>
      <c r="C67" s="258" t="s">
        <v>107</v>
      </c>
      <c r="E67" s="113">
        <v>50.118259224219486</v>
      </c>
      <c r="F67" s="115">
        <v>2119</v>
      </c>
      <c r="G67" s="114">
        <v>2102</v>
      </c>
      <c r="H67" s="114">
        <v>2050</v>
      </c>
      <c r="I67" s="114">
        <v>2031</v>
      </c>
      <c r="J67" s="140">
        <v>1973</v>
      </c>
      <c r="K67" s="114">
        <v>146</v>
      </c>
      <c r="L67" s="116">
        <v>7.3998986315255957</v>
      </c>
    </row>
    <row r="68" spans="1:12" s="110" customFormat="1" ht="15" customHeight="1" x14ac:dyDescent="0.2">
      <c r="A68" s="120"/>
      <c r="B68" s="119"/>
      <c r="C68" s="258" t="s">
        <v>105</v>
      </c>
      <c r="D68" s="110" t="s">
        <v>202</v>
      </c>
      <c r="E68" s="113">
        <v>28.169347209082307</v>
      </c>
      <c r="F68" s="115">
        <v>1191</v>
      </c>
      <c r="G68" s="114">
        <v>1178</v>
      </c>
      <c r="H68" s="114">
        <v>1138</v>
      </c>
      <c r="I68" s="114">
        <v>1117</v>
      </c>
      <c r="J68" s="140">
        <v>1087</v>
      </c>
      <c r="K68" s="114">
        <v>104</v>
      </c>
      <c r="L68" s="116">
        <v>9.5676172953081871</v>
      </c>
    </row>
    <row r="69" spans="1:12" s="110" customFormat="1" ht="15" customHeight="1" x14ac:dyDescent="0.2">
      <c r="A69" s="120"/>
      <c r="B69" s="119"/>
      <c r="C69" s="258"/>
      <c r="D69" s="267" t="s">
        <v>198</v>
      </c>
      <c r="E69" s="113">
        <v>44.164567590260283</v>
      </c>
      <c r="F69" s="115">
        <v>526</v>
      </c>
      <c r="G69" s="114">
        <v>529</v>
      </c>
      <c r="H69" s="114">
        <v>516</v>
      </c>
      <c r="I69" s="114">
        <v>515</v>
      </c>
      <c r="J69" s="140">
        <v>498</v>
      </c>
      <c r="K69" s="114">
        <v>28</v>
      </c>
      <c r="L69" s="116">
        <v>5.6224899598393572</v>
      </c>
    </row>
    <row r="70" spans="1:12" s="110" customFormat="1" ht="15" customHeight="1" x14ac:dyDescent="0.2">
      <c r="A70" s="120"/>
      <c r="B70" s="119"/>
      <c r="C70" s="258"/>
      <c r="D70" s="267" t="s">
        <v>199</v>
      </c>
      <c r="E70" s="113">
        <v>55.835432409739717</v>
      </c>
      <c r="F70" s="115">
        <v>665</v>
      </c>
      <c r="G70" s="114">
        <v>649</v>
      </c>
      <c r="H70" s="114">
        <v>622</v>
      </c>
      <c r="I70" s="114">
        <v>602</v>
      </c>
      <c r="J70" s="140">
        <v>589</v>
      </c>
      <c r="K70" s="114">
        <v>76</v>
      </c>
      <c r="L70" s="116">
        <v>12.903225806451612</v>
      </c>
    </row>
    <row r="71" spans="1:12" s="110" customFormat="1" ht="15" customHeight="1" x14ac:dyDescent="0.2">
      <c r="A71" s="120"/>
      <c r="B71" s="119"/>
      <c r="C71" s="258"/>
      <c r="D71" s="110" t="s">
        <v>203</v>
      </c>
      <c r="E71" s="113">
        <v>64.924314096499529</v>
      </c>
      <c r="F71" s="115">
        <v>2745</v>
      </c>
      <c r="G71" s="114">
        <v>2727</v>
      </c>
      <c r="H71" s="114">
        <v>2686</v>
      </c>
      <c r="I71" s="114">
        <v>2706</v>
      </c>
      <c r="J71" s="140">
        <v>2652</v>
      </c>
      <c r="K71" s="114">
        <v>93</v>
      </c>
      <c r="L71" s="116">
        <v>3.5067873303167421</v>
      </c>
    </row>
    <row r="72" spans="1:12" s="110" customFormat="1" ht="15" customHeight="1" x14ac:dyDescent="0.2">
      <c r="A72" s="120"/>
      <c r="B72" s="119"/>
      <c r="C72" s="258"/>
      <c r="D72" s="267" t="s">
        <v>198</v>
      </c>
      <c r="E72" s="113">
        <v>51.62112932604736</v>
      </c>
      <c r="F72" s="115">
        <v>1417</v>
      </c>
      <c r="G72" s="114">
        <v>1399</v>
      </c>
      <c r="H72" s="114">
        <v>1380</v>
      </c>
      <c r="I72" s="114">
        <v>1398</v>
      </c>
      <c r="J72" s="140">
        <v>1381</v>
      </c>
      <c r="K72" s="114">
        <v>36</v>
      </c>
      <c r="L72" s="116">
        <v>2.6068066618392471</v>
      </c>
    </row>
    <row r="73" spans="1:12" s="110" customFormat="1" ht="15" customHeight="1" x14ac:dyDescent="0.2">
      <c r="A73" s="120"/>
      <c r="B73" s="119"/>
      <c r="C73" s="258"/>
      <c r="D73" s="267" t="s">
        <v>199</v>
      </c>
      <c r="E73" s="113">
        <v>48.37887067395264</v>
      </c>
      <c r="F73" s="115">
        <v>1328</v>
      </c>
      <c r="G73" s="114">
        <v>1328</v>
      </c>
      <c r="H73" s="114">
        <v>1306</v>
      </c>
      <c r="I73" s="114">
        <v>1308</v>
      </c>
      <c r="J73" s="140">
        <v>1271</v>
      </c>
      <c r="K73" s="114">
        <v>57</v>
      </c>
      <c r="L73" s="116">
        <v>4.4846577498033042</v>
      </c>
    </row>
    <row r="74" spans="1:12" s="110" customFormat="1" ht="15" customHeight="1" x14ac:dyDescent="0.2">
      <c r="A74" s="120"/>
      <c r="B74" s="119"/>
      <c r="C74" s="258"/>
      <c r="D74" s="110" t="s">
        <v>204</v>
      </c>
      <c r="E74" s="113">
        <v>6.9063386944181646</v>
      </c>
      <c r="F74" s="115">
        <v>292</v>
      </c>
      <c r="G74" s="114">
        <v>286</v>
      </c>
      <c r="H74" s="114">
        <v>283</v>
      </c>
      <c r="I74" s="114">
        <v>282</v>
      </c>
      <c r="J74" s="140">
        <v>266</v>
      </c>
      <c r="K74" s="114">
        <v>26</v>
      </c>
      <c r="L74" s="116">
        <v>9.7744360902255636</v>
      </c>
    </row>
    <row r="75" spans="1:12" s="110" customFormat="1" ht="15" customHeight="1" x14ac:dyDescent="0.2">
      <c r="A75" s="120"/>
      <c r="B75" s="119"/>
      <c r="C75" s="258"/>
      <c r="D75" s="267" t="s">
        <v>198</v>
      </c>
      <c r="E75" s="113">
        <v>56.849315068493148</v>
      </c>
      <c r="F75" s="115">
        <v>166</v>
      </c>
      <c r="G75" s="114">
        <v>161</v>
      </c>
      <c r="H75" s="114">
        <v>161</v>
      </c>
      <c r="I75" s="114">
        <v>161</v>
      </c>
      <c r="J75" s="140">
        <v>153</v>
      </c>
      <c r="K75" s="114">
        <v>13</v>
      </c>
      <c r="L75" s="116">
        <v>8.4967320261437909</v>
      </c>
    </row>
    <row r="76" spans="1:12" s="110" customFormat="1" ht="15" customHeight="1" x14ac:dyDescent="0.2">
      <c r="A76" s="120"/>
      <c r="B76" s="119"/>
      <c r="C76" s="258"/>
      <c r="D76" s="267" t="s">
        <v>199</v>
      </c>
      <c r="E76" s="113">
        <v>43.150684931506852</v>
      </c>
      <c r="F76" s="115">
        <v>126</v>
      </c>
      <c r="G76" s="114">
        <v>125</v>
      </c>
      <c r="H76" s="114">
        <v>122</v>
      </c>
      <c r="I76" s="114">
        <v>121</v>
      </c>
      <c r="J76" s="140">
        <v>113</v>
      </c>
      <c r="K76" s="114">
        <v>13</v>
      </c>
      <c r="L76" s="116">
        <v>11.504424778761061</v>
      </c>
    </row>
    <row r="77" spans="1:12" s="110" customFormat="1" ht="15" customHeight="1" x14ac:dyDescent="0.2">
      <c r="A77" s="534"/>
      <c r="B77" s="119" t="s">
        <v>205</v>
      </c>
      <c r="C77" s="268"/>
      <c r="D77" s="182"/>
      <c r="E77" s="113">
        <v>7.9038624414721061</v>
      </c>
      <c r="F77" s="115">
        <v>4946</v>
      </c>
      <c r="G77" s="114">
        <v>4963</v>
      </c>
      <c r="H77" s="114">
        <v>5197</v>
      </c>
      <c r="I77" s="114">
        <v>5110</v>
      </c>
      <c r="J77" s="140">
        <v>4987</v>
      </c>
      <c r="K77" s="114">
        <v>-41</v>
      </c>
      <c r="L77" s="116">
        <v>-0.82213755764988972</v>
      </c>
    </row>
    <row r="78" spans="1:12" s="110" customFormat="1" ht="15" customHeight="1" x14ac:dyDescent="0.2">
      <c r="A78" s="120"/>
      <c r="B78" s="119"/>
      <c r="C78" s="268" t="s">
        <v>106</v>
      </c>
      <c r="D78" s="182"/>
      <c r="E78" s="113">
        <v>61.504245855236555</v>
      </c>
      <c r="F78" s="115">
        <v>3042</v>
      </c>
      <c r="G78" s="114">
        <v>3048</v>
      </c>
      <c r="H78" s="114">
        <v>3229</v>
      </c>
      <c r="I78" s="114">
        <v>3158</v>
      </c>
      <c r="J78" s="140">
        <v>3075</v>
      </c>
      <c r="K78" s="114">
        <v>-33</v>
      </c>
      <c r="L78" s="116">
        <v>-1.0731707317073171</v>
      </c>
    </row>
    <row r="79" spans="1:12" s="110" customFormat="1" ht="15" customHeight="1" x14ac:dyDescent="0.2">
      <c r="A79" s="123"/>
      <c r="B79" s="124"/>
      <c r="C79" s="260" t="s">
        <v>107</v>
      </c>
      <c r="D79" s="261"/>
      <c r="E79" s="125">
        <v>38.495754144763445</v>
      </c>
      <c r="F79" s="143">
        <v>1904</v>
      </c>
      <c r="G79" s="144">
        <v>1915</v>
      </c>
      <c r="H79" s="144">
        <v>1968</v>
      </c>
      <c r="I79" s="144">
        <v>1952</v>
      </c>
      <c r="J79" s="145">
        <v>1912</v>
      </c>
      <c r="K79" s="144">
        <v>-8</v>
      </c>
      <c r="L79" s="146">
        <v>-0.41841004184100417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62577</v>
      </c>
      <c r="E11" s="114">
        <v>62844</v>
      </c>
      <c r="F11" s="114">
        <v>63665</v>
      </c>
      <c r="G11" s="114">
        <v>62774</v>
      </c>
      <c r="H11" s="140">
        <v>62233</v>
      </c>
      <c r="I11" s="115">
        <v>344</v>
      </c>
      <c r="J11" s="116">
        <v>0.55276139668664537</v>
      </c>
    </row>
    <row r="12" spans="1:15" s="110" customFormat="1" ht="24.95" customHeight="1" x14ac:dyDescent="0.2">
      <c r="A12" s="193" t="s">
        <v>132</v>
      </c>
      <c r="B12" s="194" t="s">
        <v>133</v>
      </c>
      <c r="C12" s="113">
        <v>1.1489844511561755</v>
      </c>
      <c r="D12" s="115">
        <v>719</v>
      </c>
      <c r="E12" s="114">
        <v>634</v>
      </c>
      <c r="F12" s="114">
        <v>768</v>
      </c>
      <c r="G12" s="114">
        <v>755</v>
      </c>
      <c r="H12" s="140">
        <v>670</v>
      </c>
      <c r="I12" s="115">
        <v>49</v>
      </c>
      <c r="J12" s="116">
        <v>7.3134328358208958</v>
      </c>
    </row>
    <row r="13" spans="1:15" s="110" customFormat="1" ht="24.95" customHeight="1" x14ac:dyDescent="0.2">
      <c r="A13" s="193" t="s">
        <v>134</v>
      </c>
      <c r="B13" s="199" t="s">
        <v>214</v>
      </c>
      <c r="C13" s="113">
        <v>0.91407386100324395</v>
      </c>
      <c r="D13" s="115">
        <v>572</v>
      </c>
      <c r="E13" s="114">
        <v>562</v>
      </c>
      <c r="F13" s="114">
        <v>569</v>
      </c>
      <c r="G13" s="114">
        <v>543</v>
      </c>
      <c r="H13" s="140">
        <v>551</v>
      </c>
      <c r="I13" s="115">
        <v>21</v>
      </c>
      <c r="J13" s="116">
        <v>3.8112522686025407</v>
      </c>
    </row>
    <row r="14" spans="1:15" s="287" customFormat="1" ht="24" customHeight="1" x14ac:dyDescent="0.2">
      <c r="A14" s="193" t="s">
        <v>215</v>
      </c>
      <c r="B14" s="199" t="s">
        <v>137</v>
      </c>
      <c r="C14" s="113">
        <v>38.39749428703837</v>
      </c>
      <c r="D14" s="115">
        <v>24028</v>
      </c>
      <c r="E14" s="114">
        <v>24143</v>
      </c>
      <c r="F14" s="114">
        <v>24368</v>
      </c>
      <c r="G14" s="114">
        <v>24124</v>
      </c>
      <c r="H14" s="140">
        <v>24181</v>
      </c>
      <c r="I14" s="115">
        <v>-153</v>
      </c>
      <c r="J14" s="116">
        <v>-0.63272817501344025</v>
      </c>
      <c r="K14" s="110"/>
      <c r="L14" s="110"/>
      <c r="M14" s="110"/>
      <c r="N14" s="110"/>
      <c r="O14" s="110"/>
    </row>
    <row r="15" spans="1:15" s="110" customFormat="1" ht="24.75" customHeight="1" x14ac:dyDescent="0.2">
      <c r="A15" s="193" t="s">
        <v>216</v>
      </c>
      <c r="B15" s="199" t="s">
        <v>217</v>
      </c>
      <c r="C15" s="113">
        <v>7.6401872892596323</v>
      </c>
      <c r="D15" s="115">
        <v>4781</v>
      </c>
      <c r="E15" s="114">
        <v>4806</v>
      </c>
      <c r="F15" s="114">
        <v>4797</v>
      </c>
      <c r="G15" s="114">
        <v>4681</v>
      </c>
      <c r="H15" s="140">
        <v>4651</v>
      </c>
      <c r="I15" s="115">
        <v>130</v>
      </c>
      <c r="J15" s="116">
        <v>2.7950978284239949</v>
      </c>
    </row>
    <row r="16" spans="1:15" s="287" customFormat="1" ht="24.95" customHeight="1" x14ac:dyDescent="0.2">
      <c r="A16" s="193" t="s">
        <v>218</v>
      </c>
      <c r="B16" s="199" t="s">
        <v>141</v>
      </c>
      <c r="C16" s="113">
        <v>17.255541173274526</v>
      </c>
      <c r="D16" s="115">
        <v>10798</v>
      </c>
      <c r="E16" s="114">
        <v>10901</v>
      </c>
      <c r="F16" s="114">
        <v>11098</v>
      </c>
      <c r="G16" s="114">
        <v>10998</v>
      </c>
      <c r="H16" s="140">
        <v>11044</v>
      </c>
      <c r="I16" s="115">
        <v>-246</v>
      </c>
      <c r="J16" s="116">
        <v>-2.2274538210793189</v>
      </c>
      <c r="K16" s="110"/>
      <c r="L16" s="110"/>
      <c r="M16" s="110"/>
      <c r="N16" s="110"/>
      <c r="O16" s="110"/>
    </row>
    <row r="17" spans="1:15" s="110" customFormat="1" ht="24.95" customHeight="1" x14ac:dyDescent="0.2">
      <c r="A17" s="193" t="s">
        <v>219</v>
      </c>
      <c r="B17" s="199" t="s">
        <v>220</v>
      </c>
      <c r="C17" s="113">
        <v>13.501765824504211</v>
      </c>
      <c r="D17" s="115">
        <v>8449</v>
      </c>
      <c r="E17" s="114">
        <v>8436</v>
      </c>
      <c r="F17" s="114">
        <v>8473</v>
      </c>
      <c r="G17" s="114">
        <v>8445</v>
      </c>
      <c r="H17" s="140">
        <v>8486</v>
      </c>
      <c r="I17" s="115">
        <v>-37</v>
      </c>
      <c r="J17" s="116">
        <v>-0.43601225547961348</v>
      </c>
    </row>
    <row r="18" spans="1:15" s="287" customFormat="1" ht="24.95" customHeight="1" x14ac:dyDescent="0.2">
      <c r="A18" s="201" t="s">
        <v>144</v>
      </c>
      <c r="B18" s="202" t="s">
        <v>145</v>
      </c>
      <c r="C18" s="113">
        <v>9.78634322514662</v>
      </c>
      <c r="D18" s="115">
        <v>6124</v>
      </c>
      <c r="E18" s="114">
        <v>6052</v>
      </c>
      <c r="F18" s="114">
        <v>6370</v>
      </c>
      <c r="G18" s="114">
        <v>6203</v>
      </c>
      <c r="H18" s="140">
        <v>6063</v>
      </c>
      <c r="I18" s="115">
        <v>61</v>
      </c>
      <c r="J18" s="116">
        <v>1.0061025894771565</v>
      </c>
      <c r="K18" s="110"/>
      <c r="L18" s="110"/>
      <c r="M18" s="110"/>
      <c r="N18" s="110"/>
      <c r="O18" s="110"/>
    </row>
    <row r="19" spans="1:15" s="110" customFormat="1" ht="24.95" customHeight="1" x14ac:dyDescent="0.2">
      <c r="A19" s="193" t="s">
        <v>146</v>
      </c>
      <c r="B19" s="199" t="s">
        <v>147</v>
      </c>
      <c r="C19" s="113">
        <v>11.889352317944292</v>
      </c>
      <c r="D19" s="115">
        <v>7440</v>
      </c>
      <c r="E19" s="114">
        <v>7578</v>
      </c>
      <c r="F19" s="114">
        <v>7534</v>
      </c>
      <c r="G19" s="114">
        <v>7390</v>
      </c>
      <c r="H19" s="140">
        <v>7363</v>
      </c>
      <c r="I19" s="115">
        <v>77</v>
      </c>
      <c r="J19" s="116">
        <v>1.0457693874779301</v>
      </c>
    </row>
    <row r="20" spans="1:15" s="287" customFormat="1" ht="24.95" customHeight="1" x14ac:dyDescent="0.2">
      <c r="A20" s="193" t="s">
        <v>148</v>
      </c>
      <c r="B20" s="199" t="s">
        <v>149</v>
      </c>
      <c r="C20" s="113">
        <v>4.6614570848714383</v>
      </c>
      <c r="D20" s="115">
        <v>2917</v>
      </c>
      <c r="E20" s="114">
        <v>2933</v>
      </c>
      <c r="F20" s="114">
        <v>2978</v>
      </c>
      <c r="G20" s="114">
        <v>2887</v>
      </c>
      <c r="H20" s="140">
        <v>2843</v>
      </c>
      <c r="I20" s="115">
        <v>74</v>
      </c>
      <c r="J20" s="116">
        <v>2.6028842771720013</v>
      </c>
      <c r="K20" s="110"/>
      <c r="L20" s="110"/>
      <c r="M20" s="110"/>
      <c r="N20" s="110"/>
      <c r="O20" s="110"/>
    </row>
    <row r="21" spans="1:15" s="110" customFormat="1" ht="24.95" customHeight="1" x14ac:dyDescent="0.2">
      <c r="A21" s="201" t="s">
        <v>150</v>
      </c>
      <c r="B21" s="202" t="s">
        <v>151</v>
      </c>
      <c r="C21" s="113">
        <v>2.9771321731626634</v>
      </c>
      <c r="D21" s="115">
        <v>1863</v>
      </c>
      <c r="E21" s="114">
        <v>1989</v>
      </c>
      <c r="F21" s="114">
        <v>2063</v>
      </c>
      <c r="G21" s="114">
        <v>2033</v>
      </c>
      <c r="H21" s="140">
        <v>1856</v>
      </c>
      <c r="I21" s="115">
        <v>7</v>
      </c>
      <c r="J21" s="116">
        <v>0.37715517241379309</v>
      </c>
    </row>
    <row r="22" spans="1:15" s="110" customFormat="1" ht="24.95" customHeight="1" x14ac:dyDescent="0.2">
      <c r="A22" s="201" t="s">
        <v>152</v>
      </c>
      <c r="B22" s="199" t="s">
        <v>153</v>
      </c>
      <c r="C22" s="113">
        <v>0.42188024353995879</v>
      </c>
      <c r="D22" s="115">
        <v>264</v>
      </c>
      <c r="E22" s="114">
        <v>255</v>
      </c>
      <c r="F22" s="114">
        <v>250</v>
      </c>
      <c r="G22" s="114">
        <v>225</v>
      </c>
      <c r="H22" s="140">
        <v>216</v>
      </c>
      <c r="I22" s="115">
        <v>48</v>
      </c>
      <c r="J22" s="116">
        <v>22.222222222222221</v>
      </c>
    </row>
    <row r="23" spans="1:15" s="110" customFormat="1" ht="24.95" customHeight="1" x14ac:dyDescent="0.2">
      <c r="A23" s="193" t="s">
        <v>154</v>
      </c>
      <c r="B23" s="199" t="s">
        <v>155</v>
      </c>
      <c r="C23" s="113">
        <v>1.7386579733767997</v>
      </c>
      <c r="D23" s="115">
        <v>1088</v>
      </c>
      <c r="E23" s="114">
        <v>1105</v>
      </c>
      <c r="F23" s="114">
        <v>1117</v>
      </c>
      <c r="G23" s="114">
        <v>1116</v>
      </c>
      <c r="H23" s="140">
        <v>1135</v>
      </c>
      <c r="I23" s="115">
        <v>-47</v>
      </c>
      <c r="J23" s="116">
        <v>-4.1409691629955949</v>
      </c>
    </row>
    <row r="24" spans="1:15" s="110" customFormat="1" ht="24.95" customHeight="1" x14ac:dyDescent="0.2">
      <c r="A24" s="193" t="s">
        <v>156</v>
      </c>
      <c r="B24" s="199" t="s">
        <v>221</v>
      </c>
      <c r="C24" s="113">
        <v>3.0857982964987136</v>
      </c>
      <c r="D24" s="115">
        <v>1931</v>
      </c>
      <c r="E24" s="114">
        <v>1963</v>
      </c>
      <c r="F24" s="114">
        <v>1957</v>
      </c>
      <c r="G24" s="114">
        <v>1904</v>
      </c>
      <c r="H24" s="140">
        <v>1879</v>
      </c>
      <c r="I24" s="115">
        <v>52</v>
      </c>
      <c r="J24" s="116">
        <v>2.7674294837679616</v>
      </c>
    </row>
    <row r="25" spans="1:15" s="110" customFormat="1" ht="24.95" customHeight="1" x14ac:dyDescent="0.2">
      <c r="A25" s="193" t="s">
        <v>222</v>
      </c>
      <c r="B25" s="204" t="s">
        <v>159</v>
      </c>
      <c r="C25" s="113">
        <v>1.6283938188152196</v>
      </c>
      <c r="D25" s="115">
        <v>1019</v>
      </c>
      <c r="E25" s="114">
        <v>1000</v>
      </c>
      <c r="F25" s="114">
        <v>1029</v>
      </c>
      <c r="G25" s="114">
        <v>1012</v>
      </c>
      <c r="H25" s="140">
        <v>991</v>
      </c>
      <c r="I25" s="115">
        <v>28</v>
      </c>
      <c r="J25" s="116">
        <v>2.8254288597376389</v>
      </c>
    </row>
    <row r="26" spans="1:15" s="110" customFormat="1" ht="24.95" customHeight="1" x14ac:dyDescent="0.2">
      <c r="A26" s="201">
        <v>782.78300000000002</v>
      </c>
      <c r="B26" s="203" t="s">
        <v>160</v>
      </c>
      <c r="C26" s="113">
        <v>0.86932898668839986</v>
      </c>
      <c r="D26" s="115">
        <v>544</v>
      </c>
      <c r="E26" s="114">
        <v>578</v>
      </c>
      <c r="F26" s="114">
        <v>665</v>
      </c>
      <c r="G26" s="114">
        <v>654</v>
      </c>
      <c r="H26" s="140">
        <v>671</v>
      </c>
      <c r="I26" s="115">
        <v>-127</v>
      </c>
      <c r="J26" s="116">
        <v>-18.926974664679584</v>
      </c>
    </row>
    <row r="27" spans="1:15" s="110" customFormat="1" ht="24.95" customHeight="1" x14ac:dyDescent="0.2">
      <c r="A27" s="193" t="s">
        <v>161</v>
      </c>
      <c r="B27" s="199" t="s">
        <v>223</v>
      </c>
      <c r="C27" s="113">
        <v>3.244003387826198</v>
      </c>
      <c r="D27" s="115">
        <v>2030</v>
      </c>
      <c r="E27" s="114">
        <v>2011</v>
      </c>
      <c r="F27" s="114">
        <v>1990</v>
      </c>
      <c r="G27" s="114">
        <v>1997</v>
      </c>
      <c r="H27" s="140">
        <v>1962</v>
      </c>
      <c r="I27" s="115">
        <v>68</v>
      </c>
      <c r="J27" s="116">
        <v>3.4658511722731906</v>
      </c>
    </row>
    <row r="28" spans="1:15" s="110" customFormat="1" ht="24.95" customHeight="1" x14ac:dyDescent="0.2">
      <c r="A28" s="193" t="s">
        <v>163</v>
      </c>
      <c r="B28" s="199" t="s">
        <v>164</v>
      </c>
      <c r="C28" s="113">
        <v>3.8097064416638702</v>
      </c>
      <c r="D28" s="115">
        <v>2384</v>
      </c>
      <c r="E28" s="114">
        <v>2377</v>
      </c>
      <c r="F28" s="114">
        <v>2350</v>
      </c>
      <c r="G28" s="114">
        <v>2306</v>
      </c>
      <c r="H28" s="140">
        <v>2319</v>
      </c>
      <c r="I28" s="115">
        <v>65</v>
      </c>
      <c r="J28" s="116">
        <v>2.8029322984044849</v>
      </c>
    </row>
    <row r="29" spans="1:15" s="110" customFormat="1" ht="24.95" customHeight="1" x14ac:dyDescent="0.2">
      <c r="A29" s="193">
        <v>86</v>
      </c>
      <c r="B29" s="199" t="s">
        <v>165</v>
      </c>
      <c r="C29" s="113">
        <v>4.8564168943861166</v>
      </c>
      <c r="D29" s="115">
        <v>3039</v>
      </c>
      <c r="E29" s="114">
        <v>3048</v>
      </c>
      <c r="F29" s="114">
        <v>3048</v>
      </c>
      <c r="G29" s="114">
        <v>3040</v>
      </c>
      <c r="H29" s="140">
        <v>3028</v>
      </c>
      <c r="I29" s="115">
        <v>11</v>
      </c>
      <c r="J29" s="116">
        <v>0.36327608982826948</v>
      </c>
    </row>
    <row r="30" spans="1:15" s="110" customFormat="1" ht="24.95" customHeight="1" x14ac:dyDescent="0.2">
      <c r="A30" s="193">
        <v>87.88</v>
      </c>
      <c r="B30" s="204" t="s">
        <v>166</v>
      </c>
      <c r="C30" s="113">
        <v>8.4903399012416703</v>
      </c>
      <c r="D30" s="115">
        <v>5313</v>
      </c>
      <c r="E30" s="114">
        <v>5305</v>
      </c>
      <c r="F30" s="114">
        <v>5281</v>
      </c>
      <c r="G30" s="114">
        <v>5193</v>
      </c>
      <c r="H30" s="140">
        <v>5185</v>
      </c>
      <c r="I30" s="115">
        <v>128</v>
      </c>
      <c r="J30" s="116">
        <v>2.4686595949855352</v>
      </c>
    </row>
    <row r="31" spans="1:15" s="110" customFormat="1" ht="24.95" customHeight="1" x14ac:dyDescent="0.2">
      <c r="A31" s="193" t="s">
        <v>167</v>
      </c>
      <c r="B31" s="199" t="s">
        <v>168</v>
      </c>
      <c r="C31" s="113">
        <v>2.0806366556402511</v>
      </c>
      <c r="D31" s="115">
        <v>1302</v>
      </c>
      <c r="E31" s="114">
        <v>1311</v>
      </c>
      <c r="F31" s="114">
        <v>1328</v>
      </c>
      <c r="G31" s="114">
        <v>1392</v>
      </c>
      <c r="H31" s="140">
        <v>1320</v>
      </c>
      <c r="I31" s="115">
        <v>-18</v>
      </c>
      <c r="J31" s="116">
        <v>-1.3636363636363635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1.1489844511561755</v>
      </c>
      <c r="D34" s="115">
        <v>719</v>
      </c>
      <c r="E34" s="114">
        <v>634</v>
      </c>
      <c r="F34" s="114">
        <v>768</v>
      </c>
      <c r="G34" s="114">
        <v>755</v>
      </c>
      <c r="H34" s="140">
        <v>670</v>
      </c>
      <c r="I34" s="115">
        <v>49</v>
      </c>
      <c r="J34" s="116">
        <v>7.3134328358208958</v>
      </c>
    </row>
    <row r="35" spans="1:10" s="110" customFormat="1" ht="24.95" customHeight="1" x14ac:dyDescent="0.2">
      <c r="A35" s="292" t="s">
        <v>171</v>
      </c>
      <c r="B35" s="293" t="s">
        <v>172</v>
      </c>
      <c r="C35" s="113">
        <v>49.097911373188232</v>
      </c>
      <c r="D35" s="115">
        <v>30724</v>
      </c>
      <c r="E35" s="114">
        <v>30757</v>
      </c>
      <c r="F35" s="114">
        <v>31307</v>
      </c>
      <c r="G35" s="114">
        <v>30870</v>
      </c>
      <c r="H35" s="140">
        <v>30795</v>
      </c>
      <c r="I35" s="115">
        <v>-71</v>
      </c>
      <c r="J35" s="116">
        <v>-0.23055690858905667</v>
      </c>
    </row>
    <row r="36" spans="1:10" s="110" customFormat="1" ht="24.95" customHeight="1" x14ac:dyDescent="0.2">
      <c r="A36" s="294" t="s">
        <v>173</v>
      </c>
      <c r="B36" s="295" t="s">
        <v>174</v>
      </c>
      <c r="C36" s="125">
        <v>49.753104175655594</v>
      </c>
      <c r="D36" s="143">
        <v>31134</v>
      </c>
      <c r="E36" s="144">
        <v>31453</v>
      </c>
      <c r="F36" s="144">
        <v>31590</v>
      </c>
      <c r="G36" s="144">
        <v>31149</v>
      </c>
      <c r="H36" s="145">
        <v>30768</v>
      </c>
      <c r="I36" s="143">
        <v>366</v>
      </c>
      <c r="J36" s="146">
        <v>1.1895475819032761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2020-09-25T11:45:13Z</dcterms:created>
  <dcterms:modified xsi:type="dcterms:W3CDTF">2020-09-28T08:11:46Z</dcterms:modified>
</cp:coreProperties>
</file>