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I75" i="24"/>
  <c r="H75" i="24"/>
  <c r="K75" i="24" s="1"/>
  <c r="G75" i="24"/>
  <c r="F75" i="24"/>
  <c r="E75" i="24"/>
  <c r="L74" i="24"/>
  <c r="I74" i="24"/>
  <c r="H74" i="24"/>
  <c r="K74" i="24" s="1"/>
  <c r="G74" i="24"/>
  <c r="F74" i="24"/>
  <c r="E74" i="24"/>
  <c r="L73" i="24"/>
  <c r="I73" i="24"/>
  <c r="H73" i="24"/>
  <c r="K73" i="24" s="1"/>
  <c r="G73" i="24"/>
  <c r="F73" i="24"/>
  <c r="E73" i="24"/>
  <c r="L72" i="24"/>
  <c r="I72" i="24"/>
  <c r="H72" i="24"/>
  <c r="K72" i="24" s="1"/>
  <c r="G72" i="24"/>
  <c r="F72" i="24"/>
  <c r="E72" i="24"/>
  <c r="L71" i="24"/>
  <c r="I71" i="24"/>
  <c r="H71" i="24"/>
  <c r="K71" i="24" s="1"/>
  <c r="G71" i="24"/>
  <c r="F71" i="24"/>
  <c r="E71" i="24"/>
  <c r="L70" i="24"/>
  <c r="I70" i="24"/>
  <c r="H70" i="24"/>
  <c r="K70" i="24" s="1"/>
  <c r="G70" i="24"/>
  <c r="F70" i="24"/>
  <c r="E70" i="24"/>
  <c r="L69" i="24"/>
  <c r="I69" i="24"/>
  <c r="H69" i="24"/>
  <c r="K69" i="24" s="1"/>
  <c r="G69" i="24"/>
  <c r="F69" i="24"/>
  <c r="E69" i="24"/>
  <c r="L68" i="24"/>
  <c r="I68" i="24"/>
  <c r="H68" i="24"/>
  <c r="K68" i="24" s="1"/>
  <c r="G68" i="24"/>
  <c r="F68" i="24"/>
  <c r="E68" i="24"/>
  <c r="L67" i="24"/>
  <c r="H67" i="24"/>
  <c r="G67" i="24"/>
  <c r="F67" i="24"/>
  <c r="E67" i="24"/>
  <c r="L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s="1"/>
  <c r="G56" i="24"/>
  <c r="F56" i="24"/>
  <c r="E56" i="24"/>
  <c r="L55" i="24"/>
  <c r="H55" i="24" s="1"/>
  <c r="G55" i="24"/>
  <c r="F55" i="24"/>
  <c r="E55" i="24"/>
  <c r="L54" i="24"/>
  <c r="H54" i="24" s="1"/>
  <c r="G54" i="24"/>
  <c r="F54" i="24"/>
  <c r="E54" i="24"/>
  <c r="L53" i="24"/>
  <c r="H53" i="24"/>
  <c r="G53" i="24"/>
  <c r="F53" i="24"/>
  <c r="E53" i="24"/>
  <c r="L52" i="24"/>
  <c r="H52" i="24" s="1"/>
  <c r="G52" i="24"/>
  <c r="F52" i="24"/>
  <c r="E52" i="24"/>
  <c r="L51" i="24"/>
  <c r="H51" i="24" s="1"/>
  <c r="G51" i="24"/>
  <c r="F51" i="24"/>
  <c r="E51" i="24"/>
  <c r="M44" i="24"/>
  <c r="L44" i="24"/>
  <c r="I44" i="24"/>
  <c r="F44" i="24"/>
  <c r="E44" i="24"/>
  <c r="D44" i="24"/>
  <c r="C44" i="24"/>
  <c r="G44" i="24" s="1"/>
  <c r="B44" i="24"/>
  <c r="K44" i="24" s="1"/>
  <c r="M43" i="24"/>
  <c r="L43" i="24"/>
  <c r="I43" i="24"/>
  <c r="G43" i="24"/>
  <c r="E43" i="24"/>
  <c r="C43" i="24"/>
  <c r="B43" i="24"/>
  <c r="J43" i="24" s="1"/>
  <c r="M42" i="24"/>
  <c r="L42" i="24"/>
  <c r="I42" i="24"/>
  <c r="F42" i="24"/>
  <c r="E42" i="24"/>
  <c r="D42" i="24"/>
  <c r="C42" i="24"/>
  <c r="G42" i="24" s="1"/>
  <c r="B42" i="24"/>
  <c r="K42" i="24" s="1"/>
  <c r="M41" i="24"/>
  <c r="L41" i="24"/>
  <c r="I41" i="24"/>
  <c r="G41" i="24"/>
  <c r="E41" i="24"/>
  <c r="C41" i="24"/>
  <c r="B41" i="24"/>
  <c r="J41" i="24" s="1"/>
  <c r="M40" i="24"/>
  <c r="L40" i="24"/>
  <c r="I40" i="24"/>
  <c r="F40" i="24"/>
  <c r="E40" i="24"/>
  <c r="D40" i="24"/>
  <c r="C40" i="24"/>
  <c r="G40" i="24" s="1"/>
  <c r="B40" i="24"/>
  <c r="K40" i="24" s="1"/>
  <c r="M36" i="24"/>
  <c r="L36" i="24"/>
  <c r="K36" i="24"/>
  <c r="J36" i="24"/>
  <c r="I36" i="24"/>
  <c r="H36" i="24"/>
  <c r="G36" i="24"/>
  <c r="F36" i="24"/>
  <c r="E36" i="24"/>
  <c r="D36" i="24"/>
  <c r="K57" i="15"/>
  <c r="L57" i="15" s="1"/>
  <c r="C38" i="24"/>
  <c r="C37" i="24"/>
  <c r="C35" i="24"/>
  <c r="C34" i="24"/>
  <c r="C33" i="24"/>
  <c r="G33" i="24" s="1"/>
  <c r="C32" i="24"/>
  <c r="C31" i="24"/>
  <c r="C30" i="24"/>
  <c r="C29" i="24"/>
  <c r="C28" i="24"/>
  <c r="C27" i="24"/>
  <c r="C26" i="24"/>
  <c r="C25" i="24"/>
  <c r="C24" i="24"/>
  <c r="C23" i="24"/>
  <c r="C22" i="24"/>
  <c r="C21" i="24"/>
  <c r="C20" i="24"/>
  <c r="L20" i="24" s="1"/>
  <c r="C19" i="24"/>
  <c r="C18" i="24"/>
  <c r="C17" i="24"/>
  <c r="C16" i="24"/>
  <c r="C15" i="24"/>
  <c r="C14" i="24"/>
  <c r="L14" i="24" s="1"/>
  <c r="C9" i="24"/>
  <c r="C8" i="24"/>
  <c r="C7" i="24"/>
  <c r="B38" i="24"/>
  <c r="B37" i="24"/>
  <c r="B35" i="24"/>
  <c r="B34" i="24"/>
  <c r="B33" i="24"/>
  <c r="B32" i="24"/>
  <c r="B31" i="24"/>
  <c r="H31" i="24" s="1"/>
  <c r="B30" i="24"/>
  <c r="B29" i="24"/>
  <c r="B28" i="24"/>
  <c r="B27" i="24"/>
  <c r="B26" i="24"/>
  <c r="B25" i="24"/>
  <c r="B24" i="24"/>
  <c r="B23" i="24"/>
  <c r="B22" i="24"/>
  <c r="B21" i="24"/>
  <c r="B20" i="24"/>
  <c r="B19" i="24"/>
  <c r="B18" i="24"/>
  <c r="B17" i="24"/>
  <c r="H17" i="24" s="1"/>
  <c r="B16" i="24"/>
  <c r="D16" i="24" s="1"/>
  <c r="B15" i="24"/>
  <c r="B9" i="24"/>
  <c r="B8" i="24"/>
  <c r="B7" i="24"/>
  <c r="M9" i="24" l="1"/>
  <c r="E9" i="24"/>
  <c r="L9" i="24"/>
  <c r="I9" i="24"/>
  <c r="G9" i="24"/>
  <c r="D9" i="24"/>
  <c r="J9" i="24"/>
  <c r="F9" i="24"/>
  <c r="K9" i="24"/>
  <c r="H9" i="24"/>
  <c r="J24" i="24"/>
  <c r="H24" i="24"/>
  <c r="F24" i="24"/>
  <c r="D24" i="24"/>
  <c r="K24" i="24"/>
  <c r="F21" i="24"/>
  <c r="D21" i="24"/>
  <c r="J21" i="24"/>
  <c r="K21" i="24"/>
  <c r="H21" i="24"/>
  <c r="J28" i="24"/>
  <c r="H28" i="24"/>
  <c r="F28" i="24"/>
  <c r="K28" i="24"/>
  <c r="D28" i="24"/>
  <c r="D38" i="24"/>
  <c r="K38" i="24"/>
  <c r="J38" i="24"/>
  <c r="H38" i="24"/>
  <c r="F38" i="24"/>
  <c r="F25" i="24"/>
  <c r="D25" i="24"/>
  <c r="J25" i="24"/>
  <c r="K25" i="24"/>
  <c r="H25" i="24"/>
  <c r="J32" i="24"/>
  <c r="H32" i="24"/>
  <c r="F32" i="24"/>
  <c r="K32" i="24"/>
  <c r="D32" i="24"/>
  <c r="F29" i="24"/>
  <c r="D29" i="24"/>
  <c r="J29" i="24"/>
  <c r="H29" i="24"/>
  <c r="K29" i="24"/>
  <c r="F33" i="24"/>
  <c r="D33" i="24"/>
  <c r="J33" i="24"/>
  <c r="K33" i="24"/>
  <c r="H33" i="24"/>
  <c r="M19" i="24"/>
  <c r="E19" i="24"/>
  <c r="L19" i="24"/>
  <c r="I19" i="24"/>
  <c r="G19" i="24"/>
  <c r="M35" i="24"/>
  <c r="E35" i="24"/>
  <c r="L35" i="24"/>
  <c r="I35" i="24"/>
  <c r="G35" i="24"/>
  <c r="D7" i="24"/>
  <c r="J7" i="24"/>
  <c r="K7" i="24"/>
  <c r="H7" i="24"/>
  <c r="F7" i="24"/>
  <c r="M27" i="24"/>
  <c r="E27" i="24"/>
  <c r="L27" i="24"/>
  <c r="I27" i="24"/>
  <c r="G27" i="24"/>
  <c r="I30" i="24"/>
  <c r="M30" i="24"/>
  <c r="E30" i="24"/>
  <c r="L30" i="24"/>
  <c r="G30" i="24"/>
  <c r="K54" i="24"/>
  <c r="J54" i="24"/>
  <c r="I54" i="24"/>
  <c r="K61" i="24"/>
  <c r="J61" i="24"/>
  <c r="I61" i="24"/>
  <c r="J18" i="24"/>
  <c r="H18" i="24"/>
  <c r="F18" i="24"/>
  <c r="K18" i="24"/>
  <c r="D18" i="24"/>
  <c r="F27" i="24"/>
  <c r="D27" i="24"/>
  <c r="J27" i="24"/>
  <c r="K27" i="24"/>
  <c r="H27" i="24"/>
  <c r="M21" i="24"/>
  <c r="E21" i="24"/>
  <c r="L21" i="24"/>
  <c r="I21" i="24"/>
  <c r="G21" i="24"/>
  <c r="I24" i="24"/>
  <c r="M24" i="24"/>
  <c r="E24" i="24"/>
  <c r="L24" i="24"/>
  <c r="L38" i="24"/>
  <c r="G38" i="24"/>
  <c r="M38" i="24"/>
  <c r="I38" i="24"/>
  <c r="E38" i="24"/>
  <c r="I14" i="24"/>
  <c r="M14" i="24"/>
  <c r="E14" i="24"/>
  <c r="G14" i="24"/>
  <c r="I28" i="24"/>
  <c r="M28" i="24"/>
  <c r="E28" i="24"/>
  <c r="L28" i="24"/>
  <c r="G28" i="24"/>
  <c r="K56" i="24"/>
  <c r="J56" i="24"/>
  <c r="I56" i="24"/>
  <c r="H8" i="24"/>
  <c r="F8" i="24"/>
  <c r="K8" i="24"/>
  <c r="J8" i="24"/>
  <c r="J30" i="24"/>
  <c r="H30" i="24"/>
  <c r="F30" i="24"/>
  <c r="K30" i="24"/>
  <c r="D30" i="24"/>
  <c r="H37" i="24"/>
  <c r="F37" i="24"/>
  <c r="D37" i="24"/>
  <c r="K37" i="24"/>
  <c r="J37" i="24"/>
  <c r="M15" i="24"/>
  <c r="E15" i="24"/>
  <c r="L15" i="24"/>
  <c r="I15" i="24"/>
  <c r="G15" i="24"/>
  <c r="I18" i="24"/>
  <c r="M18" i="24"/>
  <c r="E18" i="24"/>
  <c r="L18" i="24"/>
  <c r="G18" i="24"/>
  <c r="M31" i="24"/>
  <c r="E31" i="24"/>
  <c r="L31" i="24"/>
  <c r="I31" i="24"/>
  <c r="G31" i="24"/>
  <c r="I34" i="24"/>
  <c r="M34" i="24"/>
  <c r="E34" i="24"/>
  <c r="L34" i="24"/>
  <c r="G34" i="24"/>
  <c r="H16" i="24"/>
  <c r="F16" i="24"/>
  <c r="K16" i="24"/>
  <c r="J16" i="24"/>
  <c r="F19" i="24"/>
  <c r="D19" i="24"/>
  <c r="J19" i="24"/>
  <c r="K19" i="24"/>
  <c r="H19" i="24"/>
  <c r="M25" i="24"/>
  <c r="E25" i="24"/>
  <c r="L25" i="24"/>
  <c r="I25" i="24"/>
  <c r="G25" i="24"/>
  <c r="K51" i="24"/>
  <c r="J51" i="24"/>
  <c r="I51" i="24"/>
  <c r="K53" i="24"/>
  <c r="J53" i="24"/>
  <c r="I53" i="24"/>
  <c r="D15" i="24"/>
  <c r="J15" i="24"/>
  <c r="K15" i="24"/>
  <c r="H15" i="24"/>
  <c r="F15" i="24"/>
  <c r="J22" i="24"/>
  <c r="H22" i="24"/>
  <c r="F22" i="24"/>
  <c r="D22" i="24"/>
  <c r="F31" i="24"/>
  <c r="D31" i="24"/>
  <c r="J31" i="24"/>
  <c r="K31" i="24"/>
  <c r="M7" i="24"/>
  <c r="E7" i="24"/>
  <c r="L7" i="24"/>
  <c r="I7" i="24"/>
  <c r="G7" i="24"/>
  <c r="I22" i="24"/>
  <c r="M22" i="24"/>
  <c r="E22" i="24"/>
  <c r="G22" i="24"/>
  <c r="L22" i="24"/>
  <c r="K55" i="24"/>
  <c r="J55" i="24"/>
  <c r="I55" i="24"/>
  <c r="K57" i="24"/>
  <c r="J57" i="24"/>
  <c r="I57" i="24"/>
  <c r="K65" i="24"/>
  <c r="J65" i="24"/>
  <c r="I65" i="24"/>
  <c r="B39" i="24"/>
  <c r="B45" i="24"/>
  <c r="J34" i="24"/>
  <c r="H34" i="24"/>
  <c r="F34" i="24"/>
  <c r="K34" i="24"/>
  <c r="D34" i="24"/>
  <c r="I16" i="24"/>
  <c r="M16" i="24"/>
  <c r="E16" i="24"/>
  <c r="L16" i="24"/>
  <c r="G16" i="24"/>
  <c r="M29" i="24"/>
  <c r="E29" i="24"/>
  <c r="L29" i="24"/>
  <c r="I29" i="24"/>
  <c r="G29" i="24"/>
  <c r="I32" i="24"/>
  <c r="M32" i="24"/>
  <c r="E32" i="24"/>
  <c r="L32" i="24"/>
  <c r="G32" i="24"/>
  <c r="K22" i="24"/>
  <c r="B14" i="24"/>
  <c r="B6" i="24"/>
  <c r="D17" i="24"/>
  <c r="J17" i="24"/>
  <c r="F17" i="24"/>
  <c r="K17" i="24"/>
  <c r="J20" i="24"/>
  <c r="H20" i="24"/>
  <c r="F20" i="24"/>
  <c r="K20" i="24"/>
  <c r="D20" i="24"/>
  <c r="F23" i="24"/>
  <c r="D23" i="24"/>
  <c r="J23" i="24"/>
  <c r="K23" i="24"/>
  <c r="H23" i="24"/>
  <c r="I8" i="24"/>
  <c r="M8" i="24"/>
  <c r="E8" i="24"/>
  <c r="L8" i="24"/>
  <c r="G8" i="24"/>
  <c r="M23" i="24"/>
  <c r="E23" i="24"/>
  <c r="L23" i="24"/>
  <c r="I23" i="24"/>
  <c r="G23" i="24"/>
  <c r="I26" i="24"/>
  <c r="M26" i="24"/>
  <c r="E26" i="24"/>
  <c r="L26" i="24"/>
  <c r="G26" i="24"/>
  <c r="D8" i="24"/>
  <c r="G24" i="24"/>
  <c r="J26" i="24"/>
  <c r="H26" i="24"/>
  <c r="F26" i="24"/>
  <c r="K26" i="24"/>
  <c r="F35" i="24"/>
  <c r="D35" i="24"/>
  <c r="J35" i="24"/>
  <c r="K35" i="24"/>
  <c r="H35" i="24"/>
  <c r="M17" i="24"/>
  <c r="E17" i="24"/>
  <c r="L17" i="24"/>
  <c r="I17" i="24"/>
  <c r="G17" i="24"/>
  <c r="I20" i="24"/>
  <c r="M20" i="24"/>
  <c r="E20" i="24"/>
  <c r="G20" i="24"/>
  <c r="M33" i="24"/>
  <c r="E33" i="24"/>
  <c r="L33" i="24"/>
  <c r="I33" i="24"/>
  <c r="G37" i="24"/>
  <c r="L37" i="24"/>
  <c r="E37" i="24"/>
  <c r="M37" i="24"/>
  <c r="D26" i="24"/>
  <c r="I37" i="24"/>
  <c r="K52" i="24"/>
  <c r="J52" i="24"/>
  <c r="I52" i="24"/>
  <c r="C45" i="24"/>
  <c r="C39" i="24"/>
  <c r="K60" i="24"/>
  <c r="J60" i="24"/>
  <c r="K64" i="24"/>
  <c r="J64" i="24"/>
  <c r="C6" i="24"/>
  <c r="I60" i="24"/>
  <c r="I64" i="24"/>
  <c r="H41" i="24"/>
  <c r="F41" i="24"/>
  <c r="D41" i="24"/>
  <c r="K41" i="24"/>
  <c r="H43" i="24"/>
  <c r="F43" i="24"/>
  <c r="D43" i="24"/>
  <c r="K43" i="24"/>
  <c r="K59" i="24"/>
  <c r="J59" i="24"/>
  <c r="K63" i="24"/>
  <c r="J63" i="24"/>
  <c r="K67" i="24"/>
  <c r="J67" i="24"/>
  <c r="K77" i="24"/>
  <c r="I59" i="24"/>
  <c r="I63" i="24"/>
  <c r="I67" i="24"/>
  <c r="I77" i="24"/>
  <c r="K58" i="24"/>
  <c r="J58" i="24"/>
  <c r="K62" i="24"/>
  <c r="J62" i="24"/>
  <c r="K66" i="24"/>
  <c r="J66" i="24"/>
  <c r="I58" i="24"/>
  <c r="I62" i="24"/>
  <c r="I66" i="24"/>
  <c r="J68" i="24"/>
  <c r="J69" i="24"/>
  <c r="J70" i="24"/>
  <c r="J71" i="24"/>
  <c r="J72" i="24"/>
  <c r="J73" i="24"/>
  <c r="J74" i="24"/>
  <c r="J75" i="24"/>
  <c r="H40" i="24"/>
  <c r="H42" i="24"/>
  <c r="H44" i="24"/>
  <c r="J40" i="24"/>
  <c r="J42" i="24"/>
  <c r="J44" i="24"/>
  <c r="J77" i="24" l="1"/>
  <c r="I78" i="24"/>
  <c r="I79" i="24"/>
  <c r="H45" i="24"/>
  <c r="F45" i="24"/>
  <c r="D45" i="24"/>
  <c r="K45" i="24"/>
  <c r="J45" i="24"/>
  <c r="H6" i="24"/>
  <c r="F6" i="24"/>
  <c r="K6" i="24"/>
  <c r="J6" i="24"/>
  <c r="D6" i="24"/>
  <c r="G39" i="24"/>
  <c r="L39" i="24"/>
  <c r="M39" i="24"/>
  <c r="I39" i="24"/>
  <c r="E39" i="24"/>
  <c r="H39" i="24"/>
  <c r="F39" i="24"/>
  <c r="D39" i="24"/>
  <c r="K39" i="24"/>
  <c r="J39" i="24"/>
  <c r="G45" i="24"/>
  <c r="L45" i="24"/>
  <c r="I45" i="24"/>
  <c r="E45" i="24"/>
  <c r="M45" i="24"/>
  <c r="H14" i="24"/>
  <c r="F14" i="24"/>
  <c r="K14" i="24"/>
  <c r="J14" i="24"/>
  <c r="D14" i="24"/>
  <c r="K79" i="24"/>
  <c r="K78" i="24"/>
  <c r="I6" i="24"/>
  <c r="M6" i="24"/>
  <c r="E6" i="24"/>
  <c r="G6" i="24"/>
  <c r="L6" i="24"/>
  <c r="I82" i="24" l="1"/>
  <c r="J79" i="24"/>
  <c r="J78" i="24"/>
  <c r="I83" i="24" s="1"/>
  <c r="I81" i="24" l="1"/>
</calcChain>
</file>

<file path=xl/sharedStrings.xml><?xml version="1.0" encoding="utf-8"?>
<sst xmlns="http://schemas.openxmlformats.org/spreadsheetml/2006/main" count="1837" uniqueCount="520">
  <si>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</si>
  <si>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</si>
  <si>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</si>
  <si>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</si>
  <si>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</si>
  <si>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</si>
  <si>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</si>
  <si>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</si>
  <si>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</si>
  <si>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</si>
  <si>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</si>
  <si>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</si>
  <si>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</si>
  <si>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Erlangen-Höchstadt (09572)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</si>
  <si>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</si>
  <si>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</si>
  <si>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</si>
  <si>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</si>
  <si>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</si>
  <si>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</si>
  <si>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</si>
  <si>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</si>
  <si>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</si>
  <si>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</si>
  <si>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</si>
  <si>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</si>
  <si>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</si>
  <si>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</si>
  <si>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</si>
  <si>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</si>
  <si>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</si>
  <si>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</si>
  <si>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</si>
  <si>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</si>
  <si>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</si>
  <si>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</si>
  <si>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</si>
  <si>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</si>
  <si>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</si>
  <si>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</si>
  <si>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</si>
  <si>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</si>
  <si>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</si>
  <si>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</si>
  <si>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</si>
  <si>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</si>
  <si>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</si>
  <si>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</si>
  <si>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</si>
  <si>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</si>
  <si>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</si>
  <si>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</si>
  <si>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</si>
  <si>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</si>
  <si>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</si>
  <si>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</si>
  <si>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</si>
  <si>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</si>
  <si>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</si>
  <si>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</si>
  <si>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</si>
  <si>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</si>
  <si>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</si>
  <si>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</si>
  <si>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</si>
  <si>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</si>
  <si>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</si>
  <si>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</si>
  <si>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</si>
  <si>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</si>
  <si>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</si>
  <si>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</si>
  <si>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</si>
  <si>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</si>
  <si>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</si>
  <si>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</si>
  <si>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</si>
  <si>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</si>
  <si>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</si>
  <si>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</si>
  <si>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</si>
  <si>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</si>
  <si>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</si>
  <si>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</si>
  <si>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</si>
  <si>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</si>
  <si>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</si>
  <si>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</si>
  <si>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</si>
  <si>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</si>
  <si>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</si>
  <si>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</si>
  <si>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Erlangen-Höchstadt (09572);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</si>
  <si>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</si>
  <si>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</si>
  <si>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</si>
  <si>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</si>
  <si>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</si>
  <si>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</si>
  <si>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</si>
  <si>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</si>
  <si>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</si>
  <si>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</si>
  <si>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</si>
  <si>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</si>
  <si>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</si>
  <si>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</si>
  <si>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</si>
  <si>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</si>
  <si>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</si>
  <si>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</si>
  <si>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</si>
  <si>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</si>
  <si>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</si>
  <si>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</si>
  <si>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</si>
  <si>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</si>
  <si>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</si>
  <si>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</si>
  <si>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</si>
  <si>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</si>
  <si>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</si>
  <si>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</si>
  <si>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</si>
  <si>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</si>
  <si>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</si>
  <si>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</si>
  <si>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</si>
  <si>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</si>
  <si>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</si>
  <si>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</si>
  <si>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</si>
  <si>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</si>
  <si>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</si>
  <si>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</si>
  <si>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</si>
  <si>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</si>
  <si>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</si>
  <si>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</si>
  <si>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</si>
  <si>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</si>
  <si>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</si>
  <si>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</si>
  <si>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</si>
  <si>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</si>
  <si>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</si>
  <si>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</si>
  <si>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</si>
  <si>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</si>
  <si>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</si>
  <si>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</si>
  <si>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</si>
  <si>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</si>
  <si>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</si>
  <si>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</si>
  <si>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</si>
  <si>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</si>
  <si>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</si>
  <si>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</si>
  <si>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</si>
  <si>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</si>
  <si>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</si>
  <si>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</si>
  <si>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</si>
  <si>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</si>
  <si>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</si>
  <si>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</si>
  <si>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</si>
  <si>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</si>
  <si>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</si>
  <si>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</si>
  <si>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</si>
  <si>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</si>
  <si>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</si>
  <si>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</si>
  <si>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</si>
  <si>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</si>
  <si>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</si>
  <si>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</si>
  <si>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</si>
  <si>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</si>
  <si>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</si>
  <si>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</si>
  <si>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Erlangen-Höchstadt (09572)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</si>
  <si>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</si>
  <si>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</si>
  <si>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</si>
  <si>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</si>
  <si>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</si>
  <si>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</si>
  <si>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</si>
  <si>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</si>
  <si>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</si>
  <si>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</si>
  <si>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</si>
  <si>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</si>
  <si>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</si>
  <si>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</si>
  <si>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</si>
  <si>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</si>
  <si>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</si>
  <si>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</si>
  <si>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</si>
  <si>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</si>
  <si>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</si>
  <si>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</si>
  <si>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</si>
  <si>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</si>
  <si>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</si>
  <si>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</si>
  <si>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</si>
  <si>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</si>
  <si>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</si>
  <si>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</si>
  <si>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</si>
  <si>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</si>
  <si>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</si>
  <si>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</si>
  <si>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</si>
  <si>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</si>
  <si>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</si>
  <si>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</si>
  <si>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</si>
  <si>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</si>
  <si>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</si>
  <si>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</si>
  <si>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</si>
  <si>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</si>
  <si>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</si>
  <si>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</si>
  <si>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</si>
  <si>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</si>
  <si>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</si>
  <si>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</si>
  <si>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</si>
  <si>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</si>
  <si>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</si>
  <si>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</si>
  <si>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</si>
  <si>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</si>
  <si>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</si>
  <si>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</si>
  <si>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</si>
  <si>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</si>
  <si>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</si>
  <si>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</si>
  <si>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</si>
  <si>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</si>
  <si>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</si>
  <si>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</si>
  <si>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</si>
  <si>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</si>
  <si>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</si>
  <si>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</si>
  <si>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</si>
  <si>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</si>
  <si>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</si>
  <si>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</si>
  <si>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</si>
  <si>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</si>
  <si>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</si>
  <si>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</si>
  <si>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</si>
  <si>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</si>
  <si>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</si>
  <si>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</si>
  <si>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</si>
  <si>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</si>
  <si>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</si>
  <si>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</si>
  <si>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</si>
  <si>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</si>
  <si>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</si>
  <si>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</si>
  <si>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</si>
  <si>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</si>
  <si>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</si>
  <si>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</si>
  <si>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</si>
  <si>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</si>
  <si>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</si>
  <si>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</si>
  <si>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</si>
  <si>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</si>
  <si>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</si>
  <si>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</si>
  <si>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</si>
  <si>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</si>
  <si>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</si>
  <si>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</si>
  <si>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</si>
  <si>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</si>
  <si>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</si>
  <si>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</si>
  <si>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</si>
  <si>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</si>
  <si>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</si>
  <si>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</si>
  <si>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</si>
  <si>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</si>
  <si>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</si>
  <si>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</si>
  <si>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</si>
  <si>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</si>
  <si>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</si>
  <si>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</si>
  <si>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</si>
  <si>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</si>
  <si>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</si>
  <si>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</si>
  <si>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</si>
  <si>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</si>
  <si>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</si>
  <si>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</si>
  <si>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</si>
  <si>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</si>
  <si>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</si>
  <si>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</si>
  <si>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</si>
  <si>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</si>
  <si>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</si>
  <si>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</si>
  <si>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</si>
  <si>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</si>
  <si>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</si>
  <si>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</si>
  <si>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</si>
  <si>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</si>
  <si>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</si>
  <si>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</si>
  <si>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</si>
  <si>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</si>
  <si>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</si>
  <si>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</si>
  <si>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</si>
  <si>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</si>
  <si>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</si>
  <si>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</si>
  <si>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</si>
  <si>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</si>
  <si>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</si>
  <si>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</si>
  <si>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</si>
  <si>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</si>
  <si>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</si>
  <si>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</si>
  <si>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</si>
  <si>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</si>
  <si>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</si>
  <si>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</si>
  <si>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</si>
  <si>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</si>
  <si>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</si>
  <si>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</si>
  <si>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</si>
  <si>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</si>
  <si>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</si>
  <si>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</si>
  <si>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</si>
  <si>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</si>
  <si>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</si>
  <si>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</si>
  <si>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</si>
  <si>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</si>
  <si>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</si>
  <si>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</si>
  <si>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</si>
  <si>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</si>
  <si>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</si>
  <si>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</si>
  <si>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</si>
  <si>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</si>
  <si>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</si>
  <si>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Erlangen-Höchstadt (09572);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</si>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</sst>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{397F1863-94E1-410F-B607-C2FD1FB59B33}</c15:txfldGUID>
                      <c15:f>Daten_Diagramme!$D$6</c15:f>
                      <c15:dlblFieldTableCache>
                        <c:ptCount val="1"/>
                        <c:pt idx="0">
                          <c:v>-0.3</c:v>
                        </c:pt>
                      </c15:dlblFieldTableCache>
                    </c15:dlblFTEntry>
                  </c15:dlblFieldTable>
                  <c15:showDataLabelsRange val="0"/>
                </c:ext>
                <c:ext xmlns:c16="http://schemas.microsoft.com/office/drawing/2014/chart" uri="{C3380CC4-5D6E-409C-BE32-E72D297353CC}">
                  <c16:uniqueId val="{00000000-9AFE-4EE2-8094-DCB6DA2E7D5A}"/>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{92A159E7-0337-4EE5-BF4D-B2B03251BDE8}</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9AFE-4EE2-8094-DCB6DA2E7D5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{79C813BF-B04A-40E6-BAA3-75D7D8F10F68}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AFE-4EE2-8094-DCB6DA2E7D5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{06387B59-D9AC-482B-8A65-CFD5FC6085A3}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AFE-4EE2-8094-DCB6DA2E7D5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-0.25169518585998985</c:v>
                </c:pt>
                <c:pt idx="1">
                  <c:v>1.0013227114154917</c:v>
                </c:pt>
                <c:pt idx="2">
                  <c:v>1.1186464311118853</c:v>
                </c:pt>
                <c:pt idx="3">
                  <c:v>1.0875687030768</c:v>
                </c:pt>
              </c:numCache>
            </c:numRef>
          </c:val>
          <c:extLst>
            <c:ext xmlns:c16="http://schemas.microsoft.com/office/drawing/2014/chart" uri="{C3380CC4-5D6E-409C-BE32-E72D297353CC}">
              <c16:uniqueId val="{00000004-9AFE-4EE2-8094-DCB6DA2E7D5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{3ADA4154-FB1E-4261-809B-BF6B89573295}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AFE-4EE2-8094-DCB6DA2E7D5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{B2E045E9-A0C8-4120-AA89-88770CBAB0DD}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AFE-4EE2-8094-DCB6DA2E7D5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{74EE3DF3-5E25-45AD-9FE5-3EED755872C0}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AFE-4EE2-8094-DCB6DA2E7D5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{9C0C9B2B-F184-4F4A-840B-07AA934B5EBE}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AFE-4EE2-8094-DCB6DA2E7D5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AFE-4EE2-8094-DCB6DA2E7D5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AFE-4EE2-8094-DCB6DA2E7D5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{8F673FA7-845A-4787-BC52-AEEC02677556}</c15:txfldGUID>
                      <c15:f>Daten_Diagramme!$E$6</c15:f>
                      <c15:dlblFieldTableCache>
                        <c:ptCount val="1"/>
                        <c:pt idx="0">
                          <c:v>-3.6</c:v>
                        </c:pt>
                      </c15:dlblFieldTableCache>
                    </c15:dlblFTEntry>
                  </c15:dlblFieldTable>
                  <c15:showDataLabelsRange val="0"/>
                </c:ext>
                <c:ext xmlns:c16="http://schemas.microsoft.com/office/drawing/2014/chart" uri="{C3380CC4-5D6E-409C-BE32-E72D297353CC}">
                  <c16:uniqueId val="{00000000-FEF2-4067-9641-C8D9F923FF5C}"/>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{0E68B42C-CEA1-4F60-A488-B445E91C8749}</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FEF2-4067-9641-C8D9F923FF5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{7AD64439-67BA-456C-97CE-9E2B6CA170CE}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EF2-4067-9641-C8D9F923FF5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{2422C5D1-B589-4A15-BC68-92FC8A8ABB8C}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EF2-4067-9641-C8D9F923FF5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-3.624118024374599</c:v>
                </c:pt>
                <c:pt idx="1">
                  <c:v>-1.8915068707011207</c:v>
                </c:pt>
                <c:pt idx="2">
                  <c:v>-2.7637010795899166</c:v>
                </c:pt>
                <c:pt idx="3">
                  <c:v>-2.8655893304673015</c:v>
                </c:pt>
              </c:numCache>
            </c:numRef>
          </c:val>
          <c:extLst>
            <c:ext xmlns:c16="http://schemas.microsoft.com/office/drawing/2014/chart" uri="{C3380CC4-5D6E-409C-BE32-E72D297353CC}">
              <c16:uniqueId val="{00000004-FEF2-4067-9641-C8D9F923FF5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{FC47EB1C-2943-45AE-A0F0-722AD8977E34}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EF2-4067-9641-C8D9F923FF5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{F0990D2E-9161-4269-81F2-FDE394CD3C59}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EF2-4067-9641-C8D9F923FF5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{8947B6C9-3BCB-4110-A800-C40DE5D539C2}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EF2-4067-9641-C8D9F923FF5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{87D15C88-9EE8-47D3-8F4E-76C4B6FAB06E}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EF2-4067-9641-C8D9F923FF5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EF2-4067-9641-C8D9F923FF5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EF2-4067-9641-C8D9F923FF5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{08A81CAC-F674-4444-A5A0-A60B1E2D75E1}</c15:txfldGUID>
                      <c15:f>Daten_Diagramme!$D$14</c15:f>
                      <c15:dlblFieldTableCache>
                        <c:ptCount val="1"/>
                        <c:pt idx="0">
                          <c:v>-0.3</c:v>
                        </c:pt>
                      </c15:dlblFieldTableCache>
                    </c15:dlblFTEntry>
                  </c15:dlblFieldTable>
                  <c15:showDataLabelsRange val="0"/>
                </c:ext>
                <c:ext xmlns:c16="http://schemas.microsoft.com/office/drawing/2014/chart" uri="{C3380CC4-5D6E-409C-BE32-E72D297353CC}">
                  <c16:uniqueId val="{00000000-ECD4-45CC-B85F-01109A8BD475}"/>
                </c:ext>
              </c:extLst>
            </c:dLbl>
            <c:dLbl>
              <c:idx val="1"/>
              <c:tx>
                <c:strRef>
                  <c:f>Daten_Diagramme!$D$15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{4CB9A0B1-4059-4435-8CEA-DDA96F9D482D}</c15:txfldGUID>
                      <c15:f>Daten_Diagramme!$D$15</c15:f>
                      <c15:dlblFieldTableCache>
                        <c:ptCount val="1"/>
                        <c:pt idx="0">
                          <c:v>2.7</c:v>
                        </c:pt>
                      </c15:dlblFieldTableCache>
                    </c15:dlblFTEntry>
                  </c15:dlblFieldTable>
                  <c15:showDataLabelsRange val="0"/>
                </c:ext>
                <c:ext xmlns:c16="http://schemas.microsoft.com/office/drawing/2014/chart" uri="{C3380CC4-5D6E-409C-BE32-E72D297353CC}">
                  <c16:uniqueId val="{00000001-ECD4-45CC-B85F-01109A8BD475}"/>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{40D60AA9-A3E8-4A80-BD3D-2F65A9E00880}</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ECD4-45CC-B85F-01109A8BD475}"/>
                </c:ext>
              </c:extLst>
            </c:dLbl>
            <c:dLbl>
              <c:idx val="3"/>
              <c:tx>
                <c:strRef>
                  <c:f>Daten_Diagramme!$D$17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{699D0BC1-7DF5-44A4-A44F-4E73CC286572}</c15:txfldGUID>
                      <c15:f>Daten_Diagramme!$D$17</c15:f>
                      <c15:dlblFieldTableCache>
                        <c:ptCount val="1"/>
                        <c:pt idx="0">
                          <c:v>-3.0</c:v>
                        </c:pt>
                      </c15:dlblFieldTableCache>
                    </c15:dlblFTEntry>
                  </c15:dlblFieldTable>
                  <c15:showDataLabelsRange val="0"/>
                </c:ext>
                <c:ext xmlns:c16="http://schemas.microsoft.com/office/drawing/2014/chart" uri="{C3380CC4-5D6E-409C-BE32-E72D297353CC}">
                  <c16:uniqueId val="{00000003-ECD4-45CC-B85F-01109A8BD475}"/>
                </c:ext>
              </c:extLst>
            </c:dLbl>
            <c:dLbl>
              <c:idx val="4"/>
              <c:tx>
                <c:strRef>
                  <c:f>Daten_Diagramme!$D$18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{89B55F42-F5C5-43BD-BE9A-E8D6AD5FAC82}</c15:txfldGUID>
                      <c15:f>Daten_Diagramme!$D$18</c15:f>
                      <c15:dlblFieldTableCache>
                        <c:ptCount val="1"/>
                        <c:pt idx="0">
                          <c:v>-2.5</c:v>
                        </c:pt>
                      </c15:dlblFieldTableCache>
                    </c15:dlblFTEntry>
                  </c15:dlblFieldTable>
                  <c15:showDataLabelsRange val="0"/>
                </c:ext>
                <c:ext xmlns:c16="http://schemas.microsoft.com/office/drawing/2014/chart" uri="{C3380CC4-5D6E-409C-BE32-E72D297353CC}">
                  <c16:uniqueId val="{00000004-ECD4-45CC-B85F-01109A8BD475}"/>
                </c:ext>
              </c:extLst>
            </c:dLbl>
            <c:dLbl>
              <c:idx val="5"/>
              <c:tx>
                <c:strRef>
                  <c:f>Daten_Diagramme!$D$19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{10DB4D01-CF6C-41ED-B9F4-E09E03965617}</c15:txfldGUID>
                      <c15:f>Daten_Diagramme!$D$19</c15:f>
                      <c15:dlblFieldTableCache>
                        <c:ptCount val="1"/>
                        <c:pt idx="0">
                          <c:v>-2.9</c:v>
                        </c:pt>
                      </c15:dlblFieldTableCache>
                    </c15:dlblFTEntry>
                  </c15:dlblFieldTable>
                  <c15:showDataLabelsRange val="0"/>
                </c:ext>
                <c:ext xmlns:c16="http://schemas.microsoft.com/office/drawing/2014/chart" uri="{C3380CC4-5D6E-409C-BE32-E72D297353CC}">
                  <c16:uniqueId val="{00000005-ECD4-45CC-B85F-01109A8BD475}"/>
                </c:ext>
              </c:extLst>
            </c:dLbl>
            <c:dLbl>
              <c:idx val="6"/>
              <c:tx>
                <c:strRef>
                  <c:f>Daten_Diagramme!$D$20</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{F9347C97-C73F-4BA4-8A7F-58C74ED37049}</c15:txfldGUID>
                      <c15:f>Daten_Diagramme!$D$20</c15:f>
                      <c15:dlblFieldTableCache>
                        <c:ptCount val="1"/>
                        <c:pt idx="0">
                          <c:v>-6.1</c:v>
                        </c:pt>
                      </c15:dlblFieldTableCache>
                    </c15:dlblFTEntry>
                  </c15:dlblFieldTable>
                  <c15:showDataLabelsRange val="0"/>
                </c:ext>
                <c:ext xmlns:c16="http://schemas.microsoft.com/office/drawing/2014/chart" uri="{C3380CC4-5D6E-409C-BE32-E72D297353CC}">
                  <c16:uniqueId val="{00000006-ECD4-45CC-B85F-01109A8BD475}"/>
                </c:ext>
              </c:extLst>
            </c:dLbl>
            <c:dLbl>
              <c:idx val="7"/>
              <c:tx>
                <c:strRef>
                  <c:f>Daten_Diagramme!$D$21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{4E73F896-F084-40CA-89B0-83BF8D23C8C2}</c15:txfldGUID>
                      <c15:f>Daten_Diagramme!$D$21</c15:f>
                      <c15:dlblFieldTableCache>
                        <c:ptCount val="1"/>
                        <c:pt idx="0">
                          <c:v>*</c:v>
                        </c:pt>
                      </c15:dlblFieldTableCache>
                    </c15:dlblFTEntry>
                  </c15:dlblFieldTable>
                  <c15:showDataLabelsRange val="0"/>
                </c:ext>
                <c:ext xmlns:c16="http://schemas.microsoft.com/office/drawing/2014/chart" uri="{C3380CC4-5D6E-409C-BE32-E72D297353CC}">
                  <c16:uniqueId val="{00000007-ECD4-45CC-B85F-01109A8BD475}"/>
                </c:ext>
              </c:extLst>
            </c:dLbl>
            <c:dLbl>
              <c:idx val="8"/>
              <c:tx>
                <c:strRef>
                  <c:f>Daten_Diagramme!$D$22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{0EE836CB-5E53-4A0B-8A68-F0F3FC08F496}</c15:txfldGUID>
                      <c15:f>Daten_Diagramme!$D$22</c15:f>
                      <c15:dlblFieldTableCache>
                        <c:ptCount val="1"/>
                        <c:pt idx="0">
                          <c:v>1.4</c:v>
                        </c:pt>
                      </c15:dlblFieldTableCache>
                    </c15:dlblFTEntry>
                  </c15:dlblFieldTable>
                  <c15:showDataLabelsRange val="0"/>
                </c:ext>
                <c:ext xmlns:c16="http://schemas.microsoft.com/office/drawing/2014/chart" uri="{C3380CC4-5D6E-409C-BE32-E72D297353CC}">
                  <c16:uniqueId val="{00000008-ECD4-45CC-B85F-01109A8BD475}"/>
                </c:ext>
              </c:extLst>
            </c:dLbl>
            <c:dLbl>
              <c:idx val="9"/>
              <c:tx>
                <c:strRef>
                  <c:f>Daten_Diagramme!$D$23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{E4BF8DB7-32F3-44CF-9EC8-CD7D03D3B9E9}</c15:txfldGUID>
                      <c15:f>Daten_Diagramme!$D$23</c15:f>
                      <c15:dlblFieldTableCache>
                        <c:ptCount val="1"/>
                        <c:pt idx="0">
                          <c:v>-0.6</c:v>
                        </c:pt>
                      </c15:dlblFieldTableCache>
                    </c15:dlblFTEntry>
                  </c15:dlblFieldTable>
                  <c15:showDataLabelsRange val="0"/>
                </c:ext>
                <c:ext xmlns:c16="http://schemas.microsoft.com/office/drawing/2014/chart" uri="{C3380CC4-5D6E-409C-BE32-E72D297353CC}">
                  <c16:uniqueId val="{00000009-ECD4-45CC-B85F-01109A8BD475}"/>
                </c:ext>
              </c:extLst>
            </c:dLbl>
            <c:dLbl>
              <c:idx val="10"/>
              <c:tx>
                <c:strRef>
                  <c:f>Daten_Diagramme!$D$24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{D99913C9-B938-4EEE-BF5D-6AD6D85546ED}</c15:txfldGUID>
                      <c15:f>Daten_Diagramme!$D$24</c15:f>
                      <c15:dlblFieldTableCache>
                        <c:ptCount val="1"/>
                        <c:pt idx="0">
                          <c:v>-0.9</c:v>
                        </c:pt>
                      </c15:dlblFieldTableCache>
                    </c15:dlblFTEntry>
                  </c15:dlblFieldTable>
                  <c15:showDataLabelsRange val="0"/>
                </c:ext>
                <c:ext xmlns:c16="http://schemas.microsoft.com/office/drawing/2014/chart" uri="{C3380CC4-5D6E-409C-BE32-E72D297353CC}">
                  <c16:uniqueId val="{0000000A-ECD4-45CC-B85F-01109A8BD475}"/>
                </c:ext>
              </c:extLst>
            </c:dLbl>
            <c:dLbl>
              <c:idx val="11"/>
              <c:tx>
                <c:strRef>
                  <c:f>Daten_Diagramme!$D$25</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{3EC7CFAC-F371-46E0-A30A-18FE8F80B318}</c15:txfldGUID>
                      <c15:f>Daten_Diagramme!$D$25</c15:f>
                      <c15:dlblFieldTableCache>
                        <c:ptCount val="1"/>
                        <c:pt idx="0">
                          <c:v>9.9</c:v>
                        </c:pt>
                      </c15:dlblFieldTableCache>
                    </c15:dlblFTEntry>
                  </c15:dlblFieldTable>
                  <c15:showDataLabelsRange val="0"/>
                </c:ext>
                <c:ext xmlns:c16="http://schemas.microsoft.com/office/drawing/2014/chart" uri="{C3380CC4-5D6E-409C-BE32-E72D297353CC}">
                  <c16:uniqueId val="{0000000B-ECD4-45CC-B85F-01109A8BD475}"/>
                </c:ext>
              </c:extLst>
            </c:dLbl>
            <c:dLbl>
              <c:idx val="12"/>
              <c:tx>
                <c:strRef>
                  <c:f>Daten_Diagramme!$D$26</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{032C3524-7096-4878-8C11-AFA59C93E1BF}</c15:txfldGUID>
                      <c15:f>Daten_Diagramme!$D$26</c15:f>
                      <c15:dlblFieldTableCache>
                        <c:ptCount val="1"/>
                        <c:pt idx="0">
                          <c:v>-7.0</c:v>
                        </c:pt>
                      </c15:dlblFieldTableCache>
                    </c15:dlblFTEntry>
                  </c15:dlblFieldTable>
                  <c15:showDataLabelsRange val="0"/>
                </c:ext>
                <c:ext xmlns:c16="http://schemas.microsoft.com/office/drawing/2014/chart" uri="{C3380CC4-5D6E-409C-BE32-E72D297353CC}">
                  <c16:uniqueId val="{0000000C-ECD4-45CC-B85F-01109A8BD475}"/>
                </c:ext>
              </c:extLst>
            </c:dLbl>
            <c:dLbl>
              <c:idx val="13"/>
              <c:tx>
                <c:strRef>
                  <c:f>Daten_Diagramme!$D$27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{EC190336-332B-4D7D-A8DA-80842B674C05}</c15:txfldGUID>
                      <c15:f>Daten_Diagramme!$D$27</c15:f>
                      <c15:dlblFieldTableCache>
                        <c:ptCount val="1"/>
                        <c:pt idx="0">
                          <c:v>2.3</c:v>
                        </c:pt>
                      </c15:dlblFieldTableCache>
                    </c15:dlblFTEntry>
                  </c15:dlblFieldTable>
                  <c15:showDataLabelsRange val="0"/>
                </c:ext>
                <c:ext xmlns:c16="http://schemas.microsoft.com/office/drawing/2014/chart" uri="{C3380CC4-5D6E-409C-BE32-E72D297353CC}">
                  <c16:uniqueId val="{0000000D-ECD4-45CC-B85F-01109A8BD475}"/>
                </c:ext>
              </c:extLst>
            </c:dLbl>
            <c:dLbl>
              <c:idx val="14"/>
              <c:tx>
                <c:strRef>
                  <c:f>Daten_Diagramme!$D$28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{8A0B75DC-B4B5-4034-9E97-10DE9A2B6FBD}</c15:txfldGUID>
                      <c15:f>Daten_Diagramme!$D$28</c15:f>
                      <c15:dlblFieldTableCache>
                        <c:ptCount val="1"/>
                        <c:pt idx="0">
                          <c:v>*</c:v>
                        </c:pt>
                      </c15:dlblFieldTableCache>
                    </c15:dlblFTEntry>
                  </c15:dlblFieldTable>
                  <c15:showDataLabelsRange val="0"/>
                </c:ext>
                <c:ext xmlns:c16="http://schemas.microsoft.com/office/drawing/2014/chart" uri="{C3380CC4-5D6E-409C-BE32-E72D297353CC}">
                  <c16:uniqueId val="{0000000E-ECD4-45CC-B85F-01109A8BD475}"/>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{3DC49A88-B40B-45E9-805F-F1EFF4924E57}</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ECD4-45CC-B85F-01109A8BD475}"/>
                </c:ext>
              </c:extLst>
            </c:dLbl>
            <c:dLbl>
              <c:idx val="16"/>
              <c:tx>
                <c:strRef>
                  <c:f>Daten_Diagramme!$D$30</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{8B362F0E-765D-4687-B337-F4DE9D1FAC07}</c15:txfldGUID>
                      <c15:f>Daten_Diagramme!$D$30</c15:f>
                      <c15:dlblFieldTableCache>
                        <c:ptCount val="1"/>
                        <c:pt idx="0">
                          <c:v>6.9</c:v>
                        </c:pt>
                      </c15:dlblFieldTableCache>
                    </c15:dlblFTEntry>
                  </c15:dlblFieldTable>
                  <c15:showDataLabelsRange val="0"/>
                </c:ext>
                <c:ext xmlns:c16="http://schemas.microsoft.com/office/drawing/2014/chart" uri="{C3380CC4-5D6E-409C-BE32-E72D297353CC}">
                  <c16:uniqueId val="{00000010-ECD4-45CC-B85F-01109A8BD475}"/>
                </c:ext>
              </c:extLst>
            </c:dLbl>
            <c:dLbl>
              <c:idx val="17"/>
              <c:tx>
                <c:strRef>
                  <c:f>Daten_Diagramme!$D$31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{268F38CF-F225-45B6-819F-590D32E22D48}</c15:txfldGUID>
                      <c15:f>Daten_Diagramme!$D$31</c15:f>
                      <c15:dlblFieldTableCache>
                        <c:ptCount val="1"/>
                        <c:pt idx="0">
                          <c:v>1.6</c:v>
                        </c:pt>
                      </c15:dlblFieldTableCache>
                    </c15:dlblFTEntry>
                  </c15:dlblFieldTable>
                  <c15:showDataLabelsRange val="0"/>
                </c:ext>
                <c:ext xmlns:c16="http://schemas.microsoft.com/office/drawing/2014/chart" uri="{C3380CC4-5D6E-409C-BE32-E72D297353CC}">
                  <c16:uniqueId val="{00000011-ECD4-45CC-B85F-01109A8BD475}"/>
                </c:ext>
              </c:extLst>
            </c:dLbl>
            <c:dLbl>
              <c:idx val="18"/>
              <c:tx>
                <c:strRef>
                  <c:f>Daten_Diagramme!$D$32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{84A5AA5F-5BE5-44BA-A63F-FF830C42F640}</c15:txfldGUID>
                      <c15:f>Daten_Diagramme!$D$32</c15:f>
                      <c15:dlblFieldTableCache>
                        <c:ptCount val="1"/>
                        <c:pt idx="0">
                          <c:v>1.6</c:v>
                        </c:pt>
                      </c15:dlblFieldTableCache>
                    </c15:dlblFTEntry>
                  </c15:dlblFieldTable>
                  <c15:showDataLabelsRange val="0"/>
                </c:ext>
                <c:ext xmlns:c16="http://schemas.microsoft.com/office/drawing/2014/chart" uri="{C3380CC4-5D6E-409C-BE32-E72D297353CC}">
                  <c16:uniqueId val="{00000012-ECD4-45CC-B85F-01109A8BD475}"/>
                </c:ext>
              </c:extLst>
            </c:dLbl>
            <c:dLbl>
              <c:idx val="19"/>
              <c:tx>
                <c:strRef>
                  <c:f>Daten_Diagramme!$D$33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{8B3FC4E0-85E2-414F-8027-FDFB7D96CE52}</c15:txfldGUID>
                      <c15:f>Daten_Diagramme!$D$33</c15:f>
                      <c15:dlblFieldTableCache>
                        <c:ptCount val="1"/>
                        <c:pt idx="0">
                          <c:v>3.8</c:v>
                        </c:pt>
                      </c15:dlblFieldTableCache>
                    </c15:dlblFTEntry>
                  </c15:dlblFieldTable>
                  <c15:showDataLabelsRange val="0"/>
                </c:ext>
                <c:ext xmlns:c16="http://schemas.microsoft.com/office/drawing/2014/chart" uri="{C3380CC4-5D6E-409C-BE32-E72D297353CC}">
                  <c16:uniqueId val="{00000013-ECD4-45CC-B85F-01109A8BD475}"/>
                </c:ext>
              </c:extLst>
            </c:dLbl>
            <c:dLbl>
              <c:idx val="20"/>
              <c:tx>
                <c:strRef>
                  <c:f>Daten_Diagramme!$D$34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{04319428-8D32-4DF1-9F6D-AF5168C4D09A}</c15:txfldGUID>
                      <c15:f>Daten_Diagramme!$D$34</c15:f>
                      <c15:dlblFieldTableCache>
                        <c:ptCount val="1"/>
                        <c:pt idx="0">
                          <c:v>-1.5</c:v>
                        </c:pt>
                      </c15:dlblFieldTableCache>
                    </c15:dlblFTEntry>
                  </c15:dlblFieldTable>
                  <c15:showDataLabelsRange val="0"/>
                </c:ext>
                <c:ext xmlns:c16="http://schemas.microsoft.com/office/drawing/2014/chart" uri="{C3380CC4-5D6E-409C-BE32-E72D297353CC}">
                  <c16:uniqueId val="{00000014-ECD4-45CC-B85F-01109A8BD475}"/>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{936975F5-F78C-453C-BD6B-CB86F3CBF446}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CD4-45CC-B85F-01109A8BD47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{88A37545-D613-4E32-8D83-EC017F2E5914}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CD4-45CC-B85F-01109A8BD475}"/>
                </c:ext>
              </c:extLst>
            </c:dLbl>
            <c:dLbl>
              <c:idx val="23"/>
              <c:tx>
                <c:strRef>
                  <c:f>Daten_Diagramme!$D$37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{B1E3045C-4766-42E0-8B98-8BFE3A530753}</c15:txfldGUID>
                      <c15:f>Daten_Diagramme!$D$37</c15:f>
                      <c15:dlblFieldTableCache>
                        <c:ptCount val="1"/>
                        <c:pt idx="0">
                          <c:v>2.7</c:v>
                        </c:pt>
                      </c15:dlblFieldTableCache>
                    </c15:dlblFTEntry>
                  </c15:dlblFieldTable>
                  <c15:showDataLabelsRange val="0"/>
                </c:ext>
                <c:ext xmlns:c16="http://schemas.microsoft.com/office/drawing/2014/chart" uri="{C3380CC4-5D6E-409C-BE32-E72D297353CC}">
                  <c16:uniqueId val="{00000017-ECD4-45CC-B85F-01109A8BD475}"/>
                </c:ext>
              </c:extLst>
            </c:dLbl>
            <c:dLbl>
              <c:idx val="24"/>
              <c:layout>
                <c:manualLayout>
                  <c:x val="4.7769028871392123E-3"/>
                  <c:y val="-4.6876052205785108E-5"/>
                </c:manualLayout>
              </c:layout>
              <c:tx>
                <c:strRef>
                  <c:f>Daten_Diagramme!$D$38</c:f>
                  <c:strCache>
                    <c:ptCount val="1"/>
                    <c:pt idx="0">
                      <c:v>-2.5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{6062971A-6B9B-43FB-AB1A-957E9A28B2ED}</c15:txfldGUID>
                      <c15:f>Daten_Diagramme!$D$38</c15:f>
                      <c15:dlblFieldTableCache>
                        <c:ptCount val="1"/>
                        <c:pt idx="0">
                          <c:v>-2.5</c:v>
                        </c:pt>
                      </c15:dlblFieldTableCache>
                    </c15:dlblFTEntry>
                  </c15:dlblFieldTable>
                  <c15:showDataLabelsRange val="0"/>
                </c:ext>
                <c:ext xmlns:c16="http://schemas.microsoft.com/office/drawing/2014/chart" uri="{C3380CC4-5D6E-409C-BE32-E72D297353CC}">
                  <c16:uniqueId val="{00000018-ECD4-45CC-B85F-01109A8BD475}"/>
                </c:ext>
              </c:extLst>
            </c:dLbl>
            <c:dLbl>
              <c:idx val="25"/>
              <c:tx>
                <c:strRef>
                  <c:f>Daten_Diagramme!$D$39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{C5C77BEA-D9EC-4C24-B209-6EC564DA576C}</c15:txfldGUID>
                      <c15:f>Daten_Diagramme!$D$39</c15:f>
                      <c15:dlblFieldTableCache>
                        <c:ptCount val="1"/>
                        <c:pt idx="0">
                          <c:v>2.2</c:v>
                        </c:pt>
                      </c15:dlblFieldTableCache>
                    </c15:dlblFTEntry>
                  </c15:dlblFieldTable>
                  <c15:showDataLabelsRange val="0"/>
                </c:ext>
                <c:ext xmlns:c16="http://schemas.microsoft.com/office/drawing/2014/chart" uri="{C3380CC4-5D6E-409C-BE32-E72D297353CC}">
                  <c16:uniqueId val="{00000019-ECD4-45CC-B85F-01109A8BD47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{1C637CB1-8D5C-4AD9-9D09-713BC68ECAD4}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CD4-45CC-B85F-01109A8BD47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{45781641-87AA-4FE3-BF50-240D987B8607}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CD4-45CC-B85F-01109A8BD47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{65895244-AA2D-4048-85AB-782AE62ED47B}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CD4-45CC-B85F-01109A8BD47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{E3BFEF3D-E6AF-4724-8DEE-B8220A5BEC65}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CD4-45CC-B85F-01109A8BD47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{B22DE8A5-53AA-44A1-B4F8-AC6635A52312}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CD4-45CC-B85F-01109A8BD475}"/>
                </c:ext>
              </c:extLst>
            </c:dLbl>
            <c:dLbl>
              <c:idx val="31"/>
              <c:tx>
                <c:strRef>
                  <c:f>Daten_Diagramme!$D$45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{302ABBA5-7FB4-4E31-898E-C29804426F62}</c15:txfldGUID>
                      <c15:f>Daten_Diagramme!$D$45</c15:f>
                      <c15:dlblFieldTableCache>
                        <c:ptCount val="1"/>
                        <c:pt idx="0">
                          <c:v>2.2</c:v>
                        </c:pt>
                      </c15:dlblFieldTableCache>
                    </c15:dlblFTEntry>
                  </c15:dlblFieldTable>
                  <c15:showDataLabelsRange val="0"/>
                </c:ext>
                <c:ext xmlns:c16="http://schemas.microsoft.com/office/drawing/2014/chart" uri="{C3380CC4-5D6E-409C-BE32-E72D297353CC}">
                  <c16:uniqueId val="{0000001F-ECD4-45CC-B85F-01109A8BD47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-0.25169518585998985</c:v>
                </c:pt>
                <c:pt idx="1">
                  <c:v>2.6717557251908395</c:v>
                </c:pt>
                <c:pt idx="2">
                  <c:v>0</c:v>
                </c:pt>
                <c:pt idx="3">
                  <c:v>-3.0069819105046016</c:v>
                </c:pt>
                <c:pt idx="4">
                  <c:v>-2.5039891984779672</c:v>
                </c:pt>
                <c:pt idx="5">
                  <c:v>-2.9348743588078694</c:v>
                </c:pt>
                <c:pt idx="6">
                  <c:v>-6.1445783132530121</c:v>
                </c:pt>
                <c:pt idx="7">
                  <c:v>0</c:v>
                </c:pt>
                <c:pt idx="8">
                  <c:v>1.356456043956044</c:v>
                </c:pt>
                <c:pt idx="9">
                  <c:v>-0.64007877892663712</c:v>
                </c:pt>
                <c:pt idx="10">
                  <c:v>-0.94890510948905105</c:v>
                </c:pt>
                <c:pt idx="11">
                  <c:v>9.8684210526315788</c:v>
                </c:pt>
                <c:pt idx="12">
                  <c:v>-7.0445344129554659</c:v>
                </c:pt>
                <c:pt idx="13">
                  <c:v>2.3280146481820561</c:v>
                </c:pt>
                <c:pt idx="14">
                  <c:v>0</c:v>
                </c:pt>
                <c:pt idx="15">
                  <c:v>0</c:v>
                </c:pt>
                <c:pt idx="16">
                  <c:v>6.8608414239482203</c:v>
                </c:pt>
                <c:pt idx="17">
                  <c:v>1.5894039735099337</c:v>
                </c:pt>
                <c:pt idx="18">
                  <c:v>1.6251904520060945</c:v>
                </c:pt>
                <c:pt idx="19">
                  <c:v>3.8095238095238093</c:v>
                </c:pt>
                <c:pt idx="20">
                  <c:v>-1.5212981744421907</c:v>
                </c:pt>
                <c:pt idx="21">
                  <c:v>0</c:v>
                </c:pt>
                <c:pt idx="23">
                  <c:v>2.6717557251908395</c:v>
                </c:pt>
                <c:pt idx="24">
                  <c:v>-2.5428069661934729</c:v>
                </c:pt>
                <c:pt idx="25">
                  <c:v>2.1602651589003705</c:v>
                </c:pt>
              </c:numCache>
            </c:numRef>
          </c:val>
          <c:extLst>
            <c:ext xmlns:c16="http://schemas.microsoft.com/office/drawing/2014/chart" uri="{C3380CC4-5D6E-409C-BE32-E72D297353CC}">
              <c16:uniqueId val="{00000020-ECD4-45CC-B85F-01109A8BD47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{3E0E5392-F4BE-420A-AE55-244CC4D4F097}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CD4-45CC-B85F-01109A8BD47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{BF402EC3-567B-44D2-A6CC-92E9CE1CB467}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CD4-45CC-B85F-01109A8BD47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{F903B7AE-E855-4F76-B00B-2FC380F35D7C}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CD4-45CC-B85F-01109A8BD47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{6904DED4-9CAA-4E19-A38D-30BD29DC9506}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CD4-45CC-B85F-01109A8BD47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{93064F85-F98F-4B76-951E-28585A06A3B1}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CD4-45CC-B85F-01109A8BD47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{1DDA0A76-A5D9-49E3-A4DC-0C1841DBAF14}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CD4-45CC-B85F-01109A8BD47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{9BAE10A3-E0C4-472B-A5C6-FC302321B79F}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CD4-45CC-B85F-01109A8BD47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{AF910627-FE02-40C0-9166-62A0F94787C4}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CD4-45CC-B85F-01109A8BD47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{2BF8F97A-F3BE-4372-BB2F-6AA5B023996A}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CD4-45CC-B85F-01109A8BD47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{52C88C66-20E7-4368-90D6-7591032A942E}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CD4-45CC-B85F-01109A8BD47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{00F395E0-577D-4C85-8B56-EA908D90B744}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CD4-45CC-B85F-01109A8BD47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{7986DDCD-F1B6-4EF2-B63F-ED8A74E36B74}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CD4-45CC-B85F-01109A8BD47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{E2A552DF-CF65-4E62-B62E-F8E1ED99BD3D}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CD4-45CC-B85F-01109A8BD47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{98FE9461-A41D-440B-A647-EB297E504A3C}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CD4-45CC-B85F-01109A8BD47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{F5AAA02E-1EF4-4C88-9A74-D01BFD666837}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CD4-45CC-B85F-01109A8BD47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{D2F29F96-2346-45CC-AAF5-175BFC84BB15}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CD4-45CC-B85F-01109A8BD47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{1372A777-D91D-4D3F-AEE3-7F31D3376C50}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CD4-45CC-B85F-01109A8BD47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{F8046A34-3DF5-40FF-8E64-D403E4132E1E}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CD4-45CC-B85F-01109A8BD47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{20012E6F-15BE-4D76-A0E2-07EE23ADCDF2}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CD4-45CC-B85F-01109A8BD47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{B4F6EA20-36DA-48D3-8BA3-9A5EB0EAD1E1}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CD4-45CC-B85F-01109A8BD47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{A04050E9-851A-4A94-8F97-322BB4D2280A}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CD4-45CC-B85F-01109A8BD47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{3D9086DA-2039-4C4E-BC0B-BF9EE42D6698}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CD4-45CC-B85F-01109A8BD47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{7C29B8F5-8D20-40D2-9FFB-0CAAAFFFD067}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CD4-45CC-B85F-01109A8BD47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{DDD229B6-4449-4F62-BF1C-0285704BDF63}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CD4-45CC-B85F-01109A8BD47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{C37B3D98-B1B9-4CAB-83C5-E29518F8193B}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CD4-45CC-B85F-01109A8BD47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{CEC21E61-8F21-47D0-99E0-2084565DB653}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CD4-45CC-B85F-01109A8BD47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{78E0675D-C2B1-44BE-810F-225AEB2C613C}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CD4-45CC-B85F-01109A8BD47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{D279679F-09AB-46FE-9F54-DF6A48E902FA}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CD4-45CC-B85F-01109A8BD47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{EE1C56FB-AE93-41CB-BAAB-4D543115A173}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CD4-45CC-B85F-01109A8BD47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{365899C6-9078-4116-8FDD-2364D68A110C}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CD4-45CC-B85F-01109A8BD47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{31DF9A55-4D89-4617-BDF7-75955FD9B596}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CD4-45CC-B85F-01109A8BD47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{DD8584F6-B86B-4FC3-9A7B-FBBBE8F3AA23}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CD4-45CC-B85F-01109A8BD47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-0.75</c:v>
                </c:pt>
                <c:pt idx="3">
                  <c:v>0</c:v>
                </c:pt>
                <c:pt idx="4">
                  <c:v>0</c:v>
                </c:pt>
                <c:pt idx="5">
                  <c:v>0</c:v>
                </c:pt>
                <c:pt idx="6">
                  <c:v>0</c:v>
                </c:pt>
                <c:pt idx="7">
                  <c:v>-0.75</c:v>
                </c:pt>
                <c:pt idx="8">
                  <c:v>0</c:v>
                </c:pt>
                <c:pt idx="9">
                  <c:v>0</c:v>
                </c:pt>
                <c:pt idx="10">
                  <c:v>0</c:v>
                </c:pt>
                <c:pt idx="11">
                  <c:v>0</c:v>
                </c:pt>
                <c:pt idx="12">
                  <c:v>0</c:v>
                </c:pt>
                <c:pt idx="13">
                  <c:v>0</c:v>
                </c:pt>
                <c:pt idx="14">
                  <c:v>-0.75</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CD4-45CC-B85F-01109A8BD47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45</c:v>
                </c:pt>
                <c:pt idx="3">
                  <c:v>#N/A</c:v>
                </c:pt>
                <c:pt idx="4">
                  <c:v>#N/A</c:v>
                </c:pt>
                <c:pt idx="5">
                  <c:v>#N/A</c:v>
                </c:pt>
                <c:pt idx="6">
                  <c:v>#N/A</c:v>
                </c:pt>
                <c:pt idx="7">
                  <c:v>45</c:v>
                </c:pt>
                <c:pt idx="8">
                  <c:v>#N/A</c:v>
                </c:pt>
                <c:pt idx="9">
                  <c:v>#N/A</c:v>
                </c:pt>
                <c:pt idx="10">
                  <c:v>#N/A</c:v>
                </c:pt>
                <c:pt idx="11">
                  <c:v>#N/A</c:v>
                </c:pt>
                <c:pt idx="12">
                  <c:v>#N/A</c:v>
                </c:pt>
                <c:pt idx="13">
                  <c:v>#N/A</c:v>
                </c:pt>
                <c:pt idx="14">
                  <c:v>45</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25</c:v>
                </c:pt>
                <c:pt idx="3">
                  <c:v>#N/A</c:v>
                </c:pt>
                <c:pt idx="4">
                  <c:v>#N/A</c:v>
                </c:pt>
                <c:pt idx="5">
                  <c:v>#N/A</c:v>
                </c:pt>
                <c:pt idx="6">
                  <c:v>#N/A</c:v>
                </c:pt>
                <c:pt idx="7">
                  <c:v>77</c:v>
                </c:pt>
                <c:pt idx="8">
                  <c:v>#N/A</c:v>
                </c:pt>
                <c:pt idx="9">
                  <c:v>#N/A</c:v>
                </c:pt>
                <c:pt idx="10">
                  <c:v>#N/A</c:v>
                </c:pt>
                <c:pt idx="11">
                  <c:v>#N/A</c:v>
                </c:pt>
                <c:pt idx="12">
                  <c:v>#N/A</c:v>
                </c:pt>
                <c:pt idx="13">
                  <c:v>#N/A</c:v>
                </c:pt>
                <c:pt idx="14">
                  <c:v>149</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CD4-45CC-B85F-01109A8BD47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{BB5E00A6-DB91-4FE3-977C-F8E8FC089ED5}</c15:txfldGUID>
                      <c15:f>Daten_Diagramme!$E$14</c15:f>
                      <c15:dlblFieldTableCache>
                        <c:ptCount val="1"/>
                        <c:pt idx="0">
                          <c:v>-3.6</c:v>
                        </c:pt>
                      </c15:dlblFieldTableCache>
                    </c15:dlblFTEntry>
                  </c15:dlblFieldTable>
                  <c15:showDataLabelsRange val="0"/>
                </c:ext>
                <c:ext xmlns:c16="http://schemas.microsoft.com/office/drawing/2014/chart" uri="{C3380CC4-5D6E-409C-BE32-E72D297353CC}">
                  <c16:uniqueId val="{00000000-780A-4F27-870A-1A19E2CEB0D2}"/>
                </c:ext>
              </c:extLst>
            </c:dLbl>
            <c:dLbl>
              <c:idx val="1"/>
              <c:tx>
                <c:strRef>
                  <c:f>Daten_Diagramme!$E$15</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{2B27BD4D-9218-4787-946F-5E0E3A76215B}</c15:txfldGUID>
                      <c15:f>Daten_Diagramme!$E$15</c15:f>
                      <c15:dlblFieldTableCache>
                        <c:ptCount val="1"/>
                        <c:pt idx="0">
                          <c:v>10.1</c:v>
                        </c:pt>
                      </c15:dlblFieldTableCache>
                    </c15:dlblFTEntry>
                  </c15:dlblFieldTable>
                  <c15:showDataLabelsRange val="0"/>
                </c:ext>
                <c:ext xmlns:c16="http://schemas.microsoft.com/office/drawing/2014/chart" uri="{C3380CC4-5D6E-409C-BE32-E72D297353CC}">
                  <c16:uniqueId val="{00000001-780A-4F27-870A-1A19E2CEB0D2}"/>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{6ADF4A80-F30C-4319-87FA-CC3E1E3CD42A}</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780A-4F27-870A-1A19E2CEB0D2}"/>
                </c:ext>
              </c:extLst>
            </c:dLbl>
            <c:dLbl>
              <c:idx val="3"/>
              <c:tx>
                <c:strRef>
                  <c:f>Daten_Diagramme!$E$17</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{B7814818-34FA-495F-A631-494E4EB5A5CB}</c15:txfldGUID>
                      <c15:f>Daten_Diagramme!$E$17</c15:f>
                      <c15:dlblFieldTableCache>
                        <c:ptCount val="1"/>
                        <c:pt idx="0">
                          <c:v>-5.9</c:v>
                        </c:pt>
                      </c15:dlblFieldTableCache>
                    </c15:dlblFTEntry>
                  </c15:dlblFieldTable>
                  <c15:showDataLabelsRange val="0"/>
                </c:ext>
                <c:ext xmlns:c16="http://schemas.microsoft.com/office/drawing/2014/chart" uri="{C3380CC4-5D6E-409C-BE32-E72D297353CC}">
                  <c16:uniqueId val="{00000003-780A-4F27-870A-1A19E2CEB0D2}"/>
                </c:ext>
              </c:extLst>
            </c:dLbl>
            <c:dLbl>
              <c:idx val="4"/>
              <c:tx>
                <c:strRef>
                  <c:f>Daten_Diagramme!$E$18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{B5F47266-FD21-4EEE-AC82-06BC5AFEBF03}</c15:txfldGUID>
                      <c15:f>Daten_Diagramme!$E$18</c15:f>
                      <c15:dlblFieldTableCache>
                        <c:ptCount val="1"/>
                        <c:pt idx="0">
                          <c:v>-3.6</c:v>
                        </c:pt>
                      </c15:dlblFieldTableCache>
                    </c15:dlblFTEntry>
                  </c15:dlblFieldTable>
                  <c15:showDataLabelsRange val="0"/>
                </c:ext>
                <c:ext xmlns:c16="http://schemas.microsoft.com/office/drawing/2014/chart" uri="{C3380CC4-5D6E-409C-BE32-E72D297353CC}">
                  <c16:uniqueId val="{00000004-780A-4F27-870A-1A19E2CEB0D2}"/>
                </c:ext>
              </c:extLst>
            </c:dLbl>
            <c:dLbl>
              <c:idx val="5"/>
              <c:tx>
                <c:strRef>
                  <c:f>Daten_Diagramme!$E$19</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{2F536047-62F4-4191-82FA-AEC412A2659A}</c15:txfldGUID>
                      <c15:f>Daten_Diagramme!$E$19</c15:f>
                      <c15:dlblFieldTableCache>
                        <c:ptCount val="1"/>
                        <c:pt idx="0">
                          <c:v>-7.8</c:v>
                        </c:pt>
                      </c15:dlblFieldTableCache>
                    </c15:dlblFTEntry>
                  </c15:dlblFieldTable>
                  <c15:showDataLabelsRange val="0"/>
                </c:ext>
                <c:ext xmlns:c16="http://schemas.microsoft.com/office/drawing/2014/chart" uri="{C3380CC4-5D6E-409C-BE32-E72D297353CC}">
                  <c16:uniqueId val="{00000005-780A-4F27-870A-1A19E2CEB0D2}"/>
                </c:ext>
              </c:extLst>
            </c:dLbl>
            <c:dLbl>
              <c:idx val="6"/>
              <c:tx>
                <c:strRef>
                  <c:f>Daten_Diagramme!$E$20</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{AD1FE8F3-7847-4A45-AC85-A0AF42168175}</c15:txfldGUID>
                      <c15:f>Daten_Diagramme!$E$20</c15:f>
                      <c15:dlblFieldTableCache>
                        <c:ptCount val="1"/>
                        <c:pt idx="0">
                          <c:v>-8.3</c:v>
                        </c:pt>
                      </c15:dlblFieldTableCache>
                    </c15:dlblFTEntry>
                  </c15:dlblFieldTable>
                  <c15:showDataLabelsRange val="0"/>
                </c:ext>
                <c:ext xmlns:c16="http://schemas.microsoft.com/office/drawing/2014/chart" uri="{C3380CC4-5D6E-409C-BE32-E72D297353CC}">
                  <c16:uniqueId val="{00000006-780A-4F27-870A-1A19E2CEB0D2}"/>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{12F280DD-60A0-4FD3-AEBC-864E188A74B6}</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780A-4F27-870A-1A19E2CEB0D2}"/>
                </c:ext>
              </c:extLst>
            </c:dLbl>
            <c:dLbl>
              <c:idx val="8"/>
              <c:tx>
                <c:strRef>
                  <c:f>Daten_Diagramme!$E$22</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{958CC1A4-34E5-45EB-A721-F42B8BFBDCCC}</c15:txfldGUID>
                      <c15:f>Daten_Diagramme!$E$22</c15:f>
                      <c15:dlblFieldTableCache>
                        <c:ptCount val="1"/>
                        <c:pt idx="0">
                          <c:v>-3.3</c:v>
                        </c:pt>
                      </c15:dlblFieldTableCache>
                    </c15:dlblFTEntry>
                  </c15:dlblFieldTable>
                  <c15:showDataLabelsRange val="0"/>
                </c:ext>
                <c:ext xmlns:c16="http://schemas.microsoft.com/office/drawing/2014/chart" uri="{C3380CC4-5D6E-409C-BE32-E72D297353CC}">
                  <c16:uniqueId val="{00000008-780A-4F27-870A-1A19E2CEB0D2}"/>
                </c:ext>
              </c:extLst>
            </c:dLbl>
            <c:dLbl>
              <c:idx val="9"/>
              <c:tx>
                <c:strRef>
                  <c:f>Daten_Diagramme!$E$23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{92010791-6A5D-45B4-A33A-2DE86724E9F6}</c15:txfldGUID>
                      <c15:f>Daten_Diagramme!$E$23</c15:f>
                      <c15:dlblFieldTableCache>
                        <c:ptCount val="1"/>
                        <c:pt idx="0">
                          <c:v>-4.6</c:v>
                        </c:pt>
                      </c15:dlblFieldTableCache>
                    </c15:dlblFTEntry>
                  </c15:dlblFieldTable>
                  <c15:showDataLabelsRange val="0"/>
                </c:ext>
                <c:ext xmlns:c16="http://schemas.microsoft.com/office/drawing/2014/chart" uri="{C3380CC4-5D6E-409C-BE32-E72D297353CC}">
                  <c16:uniqueId val="{00000009-780A-4F27-870A-1A19E2CEB0D2}"/>
                </c:ext>
              </c:extLst>
            </c:dLbl>
            <c:dLbl>
              <c:idx val="10"/>
              <c:tx>
                <c:strRef>
                  <c:f>Daten_Diagramme!$E$24</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{62FC8EF8-1BAA-4E69-8B6D-20533C3A5C9D}</c15:txfldGUID>
                      <c15:f>Daten_Diagramme!$E$24</c15:f>
                      <c15:dlblFieldTableCache>
                        <c:ptCount val="1"/>
                        <c:pt idx="0">
                          <c:v>-9.4</c:v>
                        </c:pt>
                      </c15:dlblFieldTableCache>
                    </c15:dlblFTEntry>
                  </c15:dlblFieldTable>
                  <c15:showDataLabelsRange val="0"/>
                </c:ext>
                <c:ext xmlns:c16="http://schemas.microsoft.com/office/drawing/2014/chart" uri="{C3380CC4-5D6E-409C-BE32-E72D297353CC}">
                  <c16:uniqueId val="{0000000A-780A-4F27-870A-1A19E2CEB0D2}"/>
                </c:ext>
              </c:extLst>
            </c:dLbl>
            <c:dLbl>
              <c:idx val="11"/>
              <c:tx>
                <c:strRef>
                  <c:f>Daten_Diagramme!$E$25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{67F7490F-6EF5-48E9-AA10-1AA3029566C2}</c15:txfldGUID>
                      <c15:f>Daten_Diagramme!$E$25</c15:f>
                      <c15:dlblFieldTableCache>
                        <c:ptCount val="1"/>
                        <c:pt idx="0">
                          <c:v>0.9</c:v>
                        </c:pt>
                      </c15:dlblFieldTableCache>
                    </c15:dlblFTEntry>
                  </c15:dlblFieldTable>
                  <c15:showDataLabelsRange val="0"/>
                </c:ext>
                <c:ext xmlns:c16="http://schemas.microsoft.com/office/drawing/2014/chart" uri="{C3380CC4-5D6E-409C-BE32-E72D297353CC}">
                  <c16:uniqueId val="{0000000B-780A-4F27-870A-1A19E2CEB0D2}"/>
                </c:ext>
              </c:extLst>
            </c:dLbl>
            <c:dLbl>
              <c:idx val="12"/>
              <c:tx>
                <c:strRef>
                  <c:f>Daten_Diagramme!$E$26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{BB0DE920-B0DB-46AB-B00E-1F6FBD6F3E3F}</c15:txfldGUID>
                      <c15:f>Daten_Diagramme!$E$26</c15:f>
                      <c15:dlblFieldTableCache>
                        <c:ptCount val="1"/>
                        <c:pt idx="0">
                          <c:v>-3.4</c:v>
                        </c:pt>
                      </c15:dlblFieldTableCache>
                    </c15:dlblFTEntry>
                  </c15:dlblFieldTable>
                  <c15:showDataLabelsRange val="0"/>
                </c:ext>
                <c:ext xmlns:c16="http://schemas.microsoft.com/office/drawing/2014/chart" uri="{C3380CC4-5D6E-409C-BE32-E72D297353CC}">
                  <c16:uniqueId val="{0000000C-780A-4F27-870A-1A19E2CEB0D2}"/>
                </c:ext>
              </c:extLst>
            </c:dLbl>
            <c:dLbl>
              <c:idx val="13"/>
              <c:tx>
                <c:strRef>
                  <c:f>Daten_Diagramme!$E$27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{412F98B0-CA7E-4173-A5A1-F4593E6F2227}</c15:txfldGUID>
                      <c15:f>Daten_Diagramme!$E$27</c15:f>
                      <c15:dlblFieldTableCache>
                        <c:ptCount val="1"/>
                        <c:pt idx="0">
                          <c:v>1.8</c:v>
                        </c:pt>
                      </c15:dlblFieldTableCache>
                    </c15:dlblFTEntry>
                  </c15:dlblFieldTable>
                  <c15:showDataLabelsRange val="0"/>
                </c:ext>
                <c:ext xmlns:c16="http://schemas.microsoft.com/office/drawing/2014/chart" uri="{C3380CC4-5D6E-409C-BE32-E72D297353CC}">
                  <c16:uniqueId val="{0000000D-780A-4F27-870A-1A19E2CEB0D2}"/>
                </c:ext>
              </c:extLst>
            </c:dLbl>
            <c:dLbl>
              <c:idx val="14"/>
              <c:tx>
                <c:strRef>
                  <c:f>Daten_Diagramme!$E$28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{19268B04-7EF9-4783-B1B8-7AE0D07C6698}</c15:txfldGUID>
                      <c15:f>Daten_Diagramme!$E$28</c15:f>
                      <c15:dlblFieldTableCache>
                        <c:ptCount val="1"/>
                        <c:pt idx="0">
                          <c:v>*</c:v>
                        </c:pt>
                      </c15:dlblFieldTableCache>
                    </c15:dlblFTEntry>
                  </c15:dlblFieldTable>
                  <c15:showDataLabelsRange val="0"/>
                </c:ext>
                <c:ext xmlns:c16="http://schemas.microsoft.com/office/drawing/2014/chart" uri="{C3380CC4-5D6E-409C-BE32-E72D297353CC}">
                  <c16:uniqueId val="{0000000E-780A-4F27-870A-1A19E2CEB0D2}"/>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{E3D7166A-A6C8-4C00-B88E-8577B43E4C94}</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780A-4F27-870A-1A19E2CEB0D2}"/>
                </c:ext>
              </c:extLst>
            </c:dLbl>
            <c:dLbl>
              <c:idx val="16"/>
              <c:tx>
                <c:strRef>
                  <c:f>Daten_Diagramme!$E$30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{CD322BE8-315F-4F7F-AB0D-CEAFE2F7C8B7}</c15:txfldGUID>
                      <c15:f>Daten_Diagramme!$E$30</c15:f>
                      <c15:dlblFieldTableCache>
                        <c:ptCount val="1"/>
                        <c:pt idx="0">
                          <c:v>1.6</c:v>
                        </c:pt>
                      </c15:dlblFieldTableCache>
                    </c15:dlblFTEntry>
                  </c15:dlblFieldTable>
                  <c15:showDataLabelsRange val="0"/>
                </c:ext>
                <c:ext xmlns:c16="http://schemas.microsoft.com/office/drawing/2014/chart" uri="{C3380CC4-5D6E-409C-BE32-E72D297353CC}">
                  <c16:uniqueId val="{00000010-780A-4F27-870A-1A19E2CEB0D2}"/>
                </c:ext>
              </c:extLst>
            </c:dLbl>
            <c:dLbl>
              <c:idx val="17"/>
              <c:tx>
                <c:strRef>
                  <c:f>Daten_Diagramme!$E$31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{71B3A1B9-59EF-498C-804C-0695314CB672}</c15:txfldGUID>
                      <c15:f>Daten_Diagramme!$E$31</c15:f>
                      <c15:dlblFieldTableCache>
                        <c:ptCount val="1"/>
                        <c:pt idx="0">
                          <c:v>0.5</c:v>
                        </c:pt>
                      </c15:dlblFieldTableCache>
                    </c15:dlblFTEntry>
                  </c15:dlblFieldTable>
                  <c15:showDataLabelsRange val="0"/>
                </c:ext>
                <c:ext xmlns:c16="http://schemas.microsoft.com/office/drawing/2014/chart" uri="{C3380CC4-5D6E-409C-BE32-E72D297353CC}">
                  <c16:uniqueId val="{00000011-780A-4F27-870A-1A19E2CEB0D2}"/>
                </c:ext>
              </c:extLst>
            </c:dLbl>
            <c:dLbl>
              <c:idx val="18"/>
              <c:tx>
                <c:strRef>
                  <c:f>Daten_Diagramme!$E$32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{AA9C6CA9-43F7-46DC-BA45-A08A676C8682}</c15:txfldGUID>
                      <c15:f>Daten_Diagramme!$E$32</c15:f>
                      <c15:dlblFieldTableCache>
                        <c:ptCount val="1"/>
                        <c:pt idx="0">
                          <c:v>-1.6</c:v>
                        </c:pt>
                      </c15:dlblFieldTableCache>
                    </c15:dlblFTEntry>
                  </c15:dlblFieldTable>
                  <c15:showDataLabelsRange val="0"/>
                </c:ext>
                <c:ext xmlns:c16="http://schemas.microsoft.com/office/drawing/2014/chart" uri="{C3380CC4-5D6E-409C-BE32-E72D297353CC}">
                  <c16:uniqueId val="{00000012-780A-4F27-870A-1A19E2CEB0D2}"/>
                </c:ext>
              </c:extLst>
            </c:dLbl>
            <c:dLbl>
              <c:idx val="19"/>
              <c:tx>
                <c:strRef>
                  <c:f>Daten_Diagramme!$E$33</c:f>
                  <c:strCache>
                    <c:ptCount val="1"/>
                    <c:pt idx="0">
                      <c:v>-15.1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{81374FFE-D365-48B3-A9F8-7535EC058CD5}</c15:txfldGUID>
                      <c15:f>Daten_Diagramme!$E$33</c15:f>
                      <c15:dlblFieldTableCache>
                        <c:ptCount val="1"/>
                        <c:pt idx="0">
                          <c:v>-15.1</c:v>
                        </c:pt>
                      </c15:dlblFieldTableCache>
                    </c15:dlblFTEntry>
                  </c15:dlblFieldTable>
                  <c15:showDataLabelsRange val="0"/>
                </c:ext>
                <c:ext xmlns:c16="http://schemas.microsoft.com/office/drawing/2014/chart" uri="{C3380CC4-5D6E-409C-BE32-E72D297353CC}">
                  <c16:uniqueId val="{00000013-780A-4F27-870A-1A19E2CEB0D2}"/>
                </c:ext>
              </c:extLst>
            </c:dLbl>
            <c:dLbl>
              <c:idx val="20"/>
              <c:tx>
                <c:strRef>
                  <c:f>Daten_Diagramme!$E$34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{D6264696-EFBD-4549-860C-5821995ED92E}</c15:txfldGUID>
                      <c15:f>Daten_Diagramme!$E$34</c15:f>
                      <c15:dlblFieldTableCache>
                        <c:ptCount val="1"/>
                        <c:pt idx="0">
                          <c:v>-3.6</c:v>
                        </c:pt>
                      </c15:dlblFieldTableCache>
                    </c15:dlblFTEntry>
                  </c15:dlblFieldTable>
                  <c15:showDataLabelsRange val="0"/>
                </c:ext>
                <c:ext xmlns:c16="http://schemas.microsoft.com/office/drawing/2014/chart" uri="{C3380CC4-5D6E-409C-BE32-E72D297353CC}">
                  <c16:uniqueId val="{00000014-780A-4F27-870A-1A19E2CEB0D2}"/>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{D2EF9D17-9BF2-4F56-8251-DDD3827F9432}</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780A-4F27-870A-1A19E2CEB0D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{8CC79459-A2E7-4719-BAD2-717E0303340E}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80A-4F27-870A-1A19E2CEB0D2}"/>
                </c:ext>
              </c:extLst>
            </c:dLbl>
            <c:dLbl>
              <c:idx val="23"/>
              <c:tx>
                <c:strRef>
                  <c:f>Daten_Diagramme!$E$37</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{4EB9DD29-002A-4B3C-A590-C5881E4F56F1}</c15:txfldGUID>
                      <c15:f>Daten_Diagramme!$E$37</c15:f>
                      <c15:dlblFieldTableCache>
                        <c:ptCount val="1"/>
                        <c:pt idx="0">
                          <c:v>10.1</c:v>
                        </c:pt>
                      </c15:dlblFieldTableCache>
                    </c15:dlblFTEntry>
                  </c15:dlblFieldTable>
                  <c15:showDataLabelsRange val="0"/>
                </c:ext>
                <c:ext xmlns:c16="http://schemas.microsoft.com/office/drawing/2014/chart" uri="{C3380CC4-5D6E-409C-BE32-E72D297353CC}">
                  <c16:uniqueId val="{00000017-780A-4F27-870A-1A19E2CEB0D2}"/>
                </c:ext>
              </c:extLst>
            </c:dLbl>
            <c:dLbl>
              <c:idx val="24"/>
              <c:tx>
                <c:strRef>
                  <c:f>Daten_Diagramme!$E$38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{BEE2A5B3-3992-4B65-B1B5-F726E919316D}</c15:txfldGUID>
                      <c15:f>Daten_Diagramme!$E$38</c15:f>
                      <c15:dlblFieldTableCache>
                        <c:ptCount val="1"/>
                        <c:pt idx="0">
                          <c:v>-1.9</c:v>
                        </c:pt>
                      </c15:dlblFieldTableCache>
                    </c15:dlblFTEntry>
                  </c15:dlblFieldTable>
                  <c15:showDataLabelsRange val="0"/>
                </c:ext>
                <c:ext xmlns:c16="http://schemas.microsoft.com/office/drawing/2014/chart" uri="{C3380CC4-5D6E-409C-BE32-E72D297353CC}">
                  <c16:uniqueId val="{00000018-780A-4F27-870A-1A19E2CEB0D2}"/>
                </c:ext>
              </c:extLst>
            </c:dLbl>
            <c:dLbl>
              <c:idx val="25"/>
              <c:tx>
                <c:strRef>
                  <c:f>Daten_Diagramme!$E$39</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{4EA9A207-0A64-495B-BE1A-827DCAB08AF2}</c15:txfldGUID>
                      <c15:f>Daten_Diagramme!$E$39</c15:f>
                      <c15:dlblFieldTableCache>
                        <c:ptCount val="1"/>
                        <c:pt idx="0">
                          <c:v>-4.1</c:v>
                        </c:pt>
                      </c15:dlblFieldTableCache>
                    </c15:dlblFTEntry>
                  </c15:dlblFieldTable>
                  <c15:showDataLabelsRange val="0"/>
                </c:ext>
                <c:ext xmlns:c16="http://schemas.microsoft.com/office/drawing/2014/chart" uri="{C3380CC4-5D6E-409C-BE32-E72D297353CC}">
                  <c16:uniqueId val="{00000019-780A-4F27-870A-1A19E2CEB0D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{D2BBB05E-0A7C-454B-8E2D-56C167E67BBE}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80A-4F27-870A-1A19E2CEB0D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{20FF8E12-D03E-4994-8D26-1907C4FE162C}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80A-4F27-870A-1A19E2CEB0D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{EA85BE72-7421-49AA-BA75-3C157FCB632B}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80A-4F27-870A-1A19E2CEB0D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{1B9287DC-0F5D-4076-A661-D47C91D6C51E}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80A-4F27-870A-1A19E2CEB0D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{59E5EF46-1AE5-4533-823A-ACC2C290FC81}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80A-4F27-870A-1A19E2CEB0D2}"/>
                </c:ext>
              </c:extLst>
            </c:dLbl>
            <c:dLbl>
              <c:idx val="31"/>
              <c:tx>
                <c:strRef>
                  <c:f>Daten_Diagramme!$E$45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{04C22D7E-3163-4A86-B526-672EC733F598}</c15:txfldGUID>
                      <c15:f>Daten_Diagramme!$E$45</c15:f>
                      <c15:dlblFieldTableCache>
                        <c:ptCount val="1"/>
                        <c:pt idx="0">
                          <c:v>-4.1</c:v>
                        </c:pt>
                      </c15:dlblFieldTableCache>
                    </c15:dlblFTEntry>
                  </c15:dlblFieldTable>
                  <c15:showDataLabelsRange val="0"/>
                </c:ext>
                <c:ext xmlns:c16="http://schemas.microsoft.com/office/drawing/2014/chart" uri="{C3380CC4-5D6E-409C-BE32-E72D297353CC}">
                  <c16:uniqueId val="{0000001F-780A-4F27-870A-1A19E2CEB0D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-3.624118024374599</c:v>
                </c:pt>
                <c:pt idx="1">
                  <c:v>10.091743119266056</c:v>
                </c:pt>
                <c:pt idx="2">
                  <c:v>0</c:v>
                </c:pt>
                <c:pt idx="3">
                  <c:v>-5.9063136456211813</c:v>
                </c:pt>
                <c:pt idx="4">
                  <c:v>-3.5555555555555554</c:v>
                </c:pt>
                <c:pt idx="5">
                  <c:v>-7.7981651376146788</c:v>
                </c:pt>
                <c:pt idx="6">
                  <c:v>-8.3333333333333339</c:v>
                </c:pt>
                <c:pt idx="7">
                  <c:v>0</c:v>
                </c:pt>
                <c:pt idx="8">
                  <c:v>-3.2947976878612715</c:v>
                </c:pt>
                <c:pt idx="9">
                  <c:v>-4.6082949308755756</c:v>
                </c:pt>
                <c:pt idx="10">
                  <c:v>-9.3810444874274665</c:v>
                </c:pt>
                <c:pt idx="11">
                  <c:v>0.88495575221238942</c:v>
                </c:pt>
                <c:pt idx="12">
                  <c:v>-3.3613445378151261</c:v>
                </c:pt>
                <c:pt idx="13">
                  <c:v>1.8398268398268398</c:v>
                </c:pt>
                <c:pt idx="14">
                  <c:v>0</c:v>
                </c:pt>
                <c:pt idx="15">
                  <c:v>0</c:v>
                </c:pt>
                <c:pt idx="16">
                  <c:v>1.5822784810126582</c:v>
                </c:pt>
                <c:pt idx="17">
                  <c:v>0.49261083743842365</c:v>
                </c:pt>
                <c:pt idx="18">
                  <c:v>-1.6157989228007181</c:v>
                </c:pt>
                <c:pt idx="19">
                  <c:v>-15.081967213114755</c:v>
                </c:pt>
                <c:pt idx="20">
                  <c:v>-3.6086607858861268</c:v>
                </c:pt>
                <c:pt idx="21">
                  <c:v>0</c:v>
                </c:pt>
                <c:pt idx="23">
                  <c:v>10.091743119266056</c:v>
                </c:pt>
                <c:pt idx="24">
                  <c:v>-1.9000703729767769</c:v>
                </c:pt>
                <c:pt idx="25">
                  <c:v>-4.1283231083844578</c:v>
                </c:pt>
              </c:numCache>
            </c:numRef>
          </c:val>
          <c:extLst>
            <c:ext xmlns:c16="http://schemas.microsoft.com/office/drawing/2014/chart" uri="{C3380CC4-5D6E-409C-BE32-E72D297353CC}">
              <c16:uniqueId val="{00000020-780A-4F27-870A-1A19E2CEB0D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{BC6159EC-3E2A-4013-AB9A-9327C5FC665C}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80A-4F27-870A-1A19E2CEB0D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{14E567EB-70AE-42F0-AA11-24E5DE0AB788}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80A-4F27-870A-1A19E2CEB0D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{5265762A-ACDA-4C2C-B5CA-68B88CF828B8}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80A-4F27-870A-1A19E2CEB0D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{B2387714-7BD6-4970-9E50-AE1522370CBE}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80A-4F27-870A-1A19E2CEB0D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{EBA14F4F-0247-44C9-9093-B8CD7B1D74DC}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80A-4F27-870A-1A19E2CEB0D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{C003FB01-6014-4459-B792-FE7C2599929C}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80A-4F27-870A-1A19E2CEB0D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{A7BD22DE-6C60-42A7-B4C4-645ADD8DF1E2}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80A-4F27-870A-1A19E2CEB0D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{F46A7805-A378-45DA-9515-8E35D701A69F}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80A-4F27-870A-1A19E2CEB0D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{19FFF3A6-E09D-4503-900F-EFC774E4F800}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80A-4F27-870A-1A19E2CEB0D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{91619E50-B5FA-4A08-BBA1-BE6C5E0023C4}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80A-4F27-870A-1A19E2CEB0D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{93864EA3-F52E-4AC1-A7F3-FA2623F01838}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80A-4F27-870A-1A19E2CEB0D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{AF915033-F8DC-4660-A355-3A50B88073F3}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80A-4F27-870A-1A19E2CEB0D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{D283BA9D-1C37-4998-9F5E-D30F8FC82057}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80A-4F27-870A-1A19E2CEB0D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{C116B17E-AC62-4EB1-B596-2398488BE8D5}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80A-4F27-870A-1A19E2CEB0D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{13BEDAA9-CB63-4545-82F7-67E4C3270C8E}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80A-4F27-870A-1A19E2CEB0D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{208C70D0-28B1-403B-9ADC-91B3E478F276}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80A-4F27-870A-1A19E2CEB0D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{5E13C7E9-B4C6-4ADF-8001-55B8059E74D4}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80A-4F27-870A-1A19E2CEB0D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{234C13A7-69D4-4013-97DF-A96701D8BF47}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80A-4F27-870A-1A19E2CEB0D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{50D91F8E-2285-4E6A-B6E5-AD7C0EA05184}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80A-4F27-870A-1A19E2CEB0D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{A94EBDED-0739-4DDB-B6B7-2BF42D0F6B15}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80A-4F27-870A-1A19E2CEB0D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{30233B4A-7450-4D87-B5EC-E76EAFE6FC00}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80A-4F27-870A-1A19E2CEB0D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{9A272D89-F930-4B9A-B52E-2EAB13414902}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80A-4F27-870A-1A19E2CEB0D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{025CA60B-E9F7-4BAA-9915-72BE5C870BF9}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80A-4F27-870A-1A19E2CEB0D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{C9B86128-57BD-4737-A03A-AD7D045F429D}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80A-4F27-870A-1A19E2CEB0D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{5C7EDBF0-9C9A-4DC0-99CF-029983434B05}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80A-4F27-870A-1A19E2CEB0D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{83809839-A2F0-4CBB-96E7-33C8EA21F1EE}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80A-4F27-870A-1A19E2CEB0D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{A94E7528-332F-447E-8903-42666CBC7E09}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80A-4F27-870A-1A19E2CEB0D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{C71BC5F9-0DFC-41D3-926B-0160B5C52C5F}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80A-4F27-870A-1A19E2CEB0D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{D12E528E-8EDB-43E5-A700-05B911EA3869}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80A-4F27-870A-1A19E2CEB0D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{12A10CC4-2B30-456C-8C2A-3D9C24A7656D}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80A-4F27-870A-1A19E2CEB0D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{FCCD49B1-E46D-475B-ABDA-34E81B25C41D}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80A-4F27-870A-1A19E2CEB0D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{5DEF11B5-E9E8-4B27-939C-D95E7FE91996}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80A-4F27-870A-1A19E2CEB0D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-0.75</c:v>
                </c:pt>
                <c:pt idx="3">
                  <c:v>0</c:v>
                </c:pt>
                <c:pt idx="4">
                  <c:v>0</c:v>
                </c:pt>
                <c:pt idx="5">
                  <c:v>0</c:v>
                </c:pt>
                <c:pt idx="6">
                  <c:v>0</c:v>
                </c:pt>
                <c:pt idx="7">
                  <c:v>-0.75</c:v>
                </c:pt>
                <c:pt idx="8">
                  <c:v>0</c:v>
                </c:pt>
                <c:pt idx="9">
                  <c:v>0</c:v>
                </c:pt>
                <c:pt idx="10">
                  <c:v>0</c:v>
                </c:pt>
                <c:pt idx="11">
                  <c:v>0</c:v>
                </c:pt>
                <c:pt idx="12">
                  <c:v>0</c:v>
                </c:pt>
                <c:pt idx="13">
                  <c:v>0</c:v>
                </c:pt>
                <c:pt idx="14">
                  <c:v>-0.75</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80A-4F27-870A-1A19E2CEB0D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45</c:v>
                </c:pt>
                <c:pt idx="3">
                  <c:v>#N/A</c:v>
                </c:pt>
                <c:pt idx="4">
                  <c:v>#N/A</c:v>
                </c:pt>
                <c:pt idx="5">
                  <c:v>#N/A</c:v>
                </c:pt>
                <c:pt idx="6">
                  <c:v>#N/A</c:v>
                </c:pt>
                <c:pt idx="7">
                  <c:v>45</c:v>
                </c:pt>
                <c:pt idx="8">
                  <c:v>#N/A</c:v>
                </c:pt>
                <c:pt idx="9">
                  <c:v>#N/A</c:v>
                </c:pt>
                <c:pt idx="10">
                  <c:v>#N/A</c:v>
                </c:pt>
                <c:pt idx="11">
                  <c:v>#N/A</c:v>
                </c:pt>
                <c:pt idx="12">
                  <c:v>#N/A</c:v>
                </c:pt>
                <c:pt idx="13">
                  <c:v>#N/A</c:v>
                </c:pt>
                <c:pt idx="14">
                  <c:v>45</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25</c:v>
                </c:pt>
                <c:pt idx="3">
                  <c:v>#N/A</c:v>
                </c:pt>
                <c:pt idx="4">
                  <c:v>#N/A</c:v>
                </c:pt>
                <c:pt idx="5">
                  <c:v>#N/A</c:v>
                </c:pt>
                <c:pt idx="6">
                  <c:v>#N/A</c:v>
                </c:pt>
                <c:pt idx="7">
                  <c:v>77</c:v>
                </c:pt>
                <c:pt idx="8">
                  <c:v>#N/A</c:v>
                </c:pt>
                <c:pt idx="9">
                  <c:v>#N/A</c:v>
                </c:pt>
                <c:pt idx="10">
                  <c:v>#N/A</c:v>
                </c:pt>
                <c:pt idx="11">
                  <c:v>#N/A</c:v>
                </c:pt>
                <c:pt idx="12">
                  <c:v>#N/A</c:v>
                </c:pt>
                <c:pt idx="13">
                  <c:v>#N/A</c:v>
                </c:pt>
                <c:pt idx="14">
                  <c:v>149</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80A-4F27-870A-1A19E2CEB0D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{9FA6D625-D3B8-409A-BB8A-7FC8FE9CC069}</c15:txfldGUID>
                      <c15:f>Diagramm!$I$46</c15:f>
                      <c15:dlblFieldTableCache>
                        <c:ptCount val="1"/>
                      </c15:dlblFieldTableCache>
                    </c15:dlblFTEntry>
                  </c15:dlblFieldTable>
                  <c15:showDataLabelsRange val="0"/>
                </c:ext>
                <c:ext xmlns:c16="http://schemas.microsoft.com/office/drawing/2014/chart" uri="{C3380CC4-5D6E-409C-BE32-E72D297353CC}">
                  <c16:uniqueId val="{00000000-2884-4A00-911D-DC6F2D6AC03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{7E8FE5F5-C78F-4E2E-BE2A-B2E27E2E5793}</c15:txfldGUID>
                      <c15:f>Diagramm!$I$47</c15:f>
                      <c15:dlblFieldTableCache>
                        <c:ptCount val="1"/>
                      </c15:dlblFieldTableCache>
                    </c15:dlblFTEntry>
                  </c15:dlblFieldTable>
                  <c15:showDataLabelsRange val="0"/>
                </c:ext>
                <c:ext xmlns:c16="http://schemas.microsoft.com/office/drawing/2014/chart" uri="{C3380CC4-5D6E-409C-BE32-E72D297353CC}">
                  <c16:uniqueId val="{00000001-2884-4A00-911D-DC6F2D6AC03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{CE707070-2ED7-48DD-AD35-AA664ABD87B8}</c15:txfldGUID>
                      <c15:f>Diagramm!$I$48</c15:f>
                      <c15:dlblFieldTableCache>
                        <c:ptCount val="1"/>
                      </c15:dlblFieldTableCache>
                    </c15:dlblFTEntry>
                  </c15:dlblFieldTable>
                  <c15:showDataLabelsRange val="0"/>
                </c:ext>
                <c:ext xmlns:c16="http://schemas.microsoft.com/office/drawing/2014/chart" uri="{C3380CC4-5D6E-409C-BE32-E72D297353CC}">
                  <c16:uniqueId val="{00000002-2884-4A00-911D-DC6F2D6AC03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{0977314F-286D-4D7A-87AA-518C8AC48BBF}</c15:txfldGUID>
                      <c15:f>Diagramm!$I$49</c15:f>
                      <c15:dlblFieldTableCache>
                        <c:ptCount val="1"/>
                      </c15:dlblFieldTableCache>
                    </c15:dlblFTEntry>
                  </c15:dlblFieldTable>
                  <c15:showDataLabelsRange val="0"/>
                </c:ext>
                <c:ext xmlns:c16="http://schemas.microsoft.com/office/drawing/2014/chart" uri="{C3380CC4-5D6E-409C-BE32-E72D297353CC}">
                  <c16:uniqueId val="{00000003-2884-4A00-911D-DC6F2D6AC03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{9255ED76-F9ED-4361-8D01-65B3CC1A4154}</c15:txfldGUID>
                      <c15:f>Diagramm!$I$50</c15:f>
                      <c15:dlblFieldTableCache>
                        <c:ptCount val="1"/>
                      </c15:dlblFieldTableCache>
                    </c15:dlblFTEntry>
                  </c15:dlblFieldTable>
                  <c15:showDataLabelsRange val="0"/>
                </c:ext>
                <c:ext xmlns:c16="http://schemas.microsoft.com/office/drawing/2014/chart" uri="{C3380CC4-5D6E-409C-BE32-E72D297353CC}">
                  <c16:uniqueId val="{00000004-2884-4A00-911D-DC6F2D6AC03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{98EF2880-1AFC-4908-B9D7-46E6846950A2}</c15:txfldGUID>
                      <c15:f>Diagramm!$I$51</c15:f>
                      <c15:dlblFieldTableCache>
                        <c:ptCount val="1"/>
                      </c15:dlblFieldTableCache>
                    </c15:dlblFTEntry>
                  </c15:dlblFieldTable>
                  <c15:showDataLabelsRange val="0"/>
                </c:ext>
                <c:ext xmlns:c16="http://schemas.microsoft.com/office/drawing/2014/chart" uri="{C3380CC4-5D6E-409C-BE32-E72D297353CC}">
                  <c16:uniqueId val="{00000005-2884-4A00-911D-DC6F2D6AC03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{41A3291B-76D5-4C7C-9EA8-F9A8D022EF13}</c15:txfldGUID>
                      <c15:f>Diagramm!$I$52</c15:f>
                      <c15:dlblFieldTableCache>
                        <c:ptCount val="1"/>
                      </c15:dlblFieldTableCache>
                    </c15:dlblFTEntry>
                  </c15:dlblFieldTable>
                  <c15:showDataLabelsRange val="0"/>
                </c:ext>
                <c:ext xmlns:c16="http://schemas.microsoft.com/office/drawing/2014/chart" uri="{C3380CC4-5D6E-409C-BE32-E72D297353CC}">
                  <c16:uniqueId val="{00000006-2884-4A00-911D-DC6F2D6AC03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{2B0ADD9E-66AF-4CE5-AD4D-06978BF795AB}</c15:txfldGUID>
                      <c15:f>Diagramm!$I$53</c15:f>
                      <c15:dlblFieldTableCache>
                        <c:ptCount val="1"/>
                      </c15:dlblFieldTableCache>
                    </c15:dlblFTEntry>
                  </c15:dlblFieldTable>
                  <c15:showDataLabelsRange val="0"/>
                </c:ext>
                <c:ext xmlns:c16="http://schemas.microsoft.com/office/drawing/2014/chart" uri="{C3380CC4-5D6E-409C-BE32-E72D297353CC}">
                  <c16:uniqueId val="{00000007-2884-4A00-911D-DC6F2D6AC03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{CD44B618-847F-4B4F-82CB-80285F633783}</c15:txfldGUID>
                      <c15:f>Diagramm!$I$54</c15:f>
                      <c15:dlblFieldTableCache>
                        <c:ptCount val="1"/>
                      </c15:dlblFieldTableCache>
                    </c15:dlblFTEntry>
                  </c15:dlblFieldTable>
                  <c15:showDataLabelsRange val="0"/>
                </c:ext>
                <c:ext xmlns:c16="http://schemas.microsoft.com/office/drawing/2014/chart" uri="{C3380CC4-5D6E-409C-BE32-E72D297353CC}">
                  <c16:uniqueId val="{00000008-2884-4A00-911D-DC6F2D6AC03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{E1542C0C-16F2-493F-9F29-3713F6DDEAB2}</c15:txfldGUID>
                      <c15:f>Diagramm!$I$55</c15:f>
                      <c15:dlblFieldTableCache>
                        <c:ptCount val="1"/>
                      </c15:dlblFieldTableCache>
                    </c15:dlblFTEntry>
                  </c15:dlblFieldTable>
                  <c15:showDataLabelsRange val="0"/>
                </c:ext>
                <c:ext xmlns:c16="http://schemas.microsoft.com/office/drawing/2014/chart" uri="{C3380CC4-5D6E-409C-BE32-E72D297353CC}">
                  <c16:uniqueId val="{00000009-2884-4A00-911D-DC6F2D6AC03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{99380A07-9254-47BB-9611-376C8A33B8F7}</c15:txfldGUID>
                      <c15:f>Diagramm!$I$56</c15:f>
                      <c15:dlblFieldTableCache>
                        <c:ptCount val="1"/>
                      </c15:dlblFieldTableCache>
                    </c15:dlblFTEntry>
                  </c15:dlblFieldTable>
                  <c15:showDataLabelsRange val="0"/>
                </c:ext>
                <c:ext xmlns:c16="http://schemas.microsoft.com/office/drawing/2014/chart" uri="{C3380CC4-5D6E-409C-BE32-E72D297353CC}">
                  <c16:uniqueId val="{0000000A-2884-4A00-911D-DC6F2D6AC03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{1989B6A1-B6B2-49FA-81BB-76D7B58D6F79}</c15:txfldGUID>
                      <c15:f>Diagramm!$I$57</c15:f>
                      <c15:dlblFieldTableCache>
                        <c:ptCount val="1"/>
                      </c15:dlblFieldTableCache>
                    </c15:dlblFTEntry>
                  </c15:dlblFieldTable>
                  <c15:showDataLabelsRange val="0"/>
                </c:ext>
                <c:ext xmlns:c16="http://schemas.microsoft.com/office/drawing/2014/chart" uri="{C3380CC4-5D6E-409C-BE32-E72D297353CC}">
                  <c16:uniqueId val="{0000000B-2884-4A00-911D-DC6F2D6AC03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{378BAC74-5B33-4FC9-B6E2-112B55A61F63}</c15:txfldGUID>
                      <c15:f>Diagramm!$I$58</c15:f>
                      <c15:dlblFieldTableCache>
                        <c:ptCount val="1"/>
                      </c15:dlblFieldTableCache>
                    </c15:dlblFTEntry>
                  </c15:dlblFieldTable>
                  <c15:showDataLabelsRange val="0"/>
                </c:ext>
                <c:ext xmlns:c16="http://schemas.microsoft.com/office/drawing/2014/chart" uri="{C3380CC4-5D6E-409C-BE32-E72D297353CC}">
                  <c16:uniqueId val="{0000000C-2884-4A00-911D-DC6F2D6AC03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{A4A426C7-3BA2-4574-8B9F-08BF20742AFE}</c15:txfldGUID>
                      <c15:f>Diagramm!$I$59</c15:f>
                      <c15:dlblFieldTableCache>
                        <c:ptCount val="1"/>
                      </c15:dlblFieldTableCache>
                    </c15:dlblFTEntry>
                  </c15:dlblFieldTable>
                  <c15:showDataLabelsRange val="0"/>
                </c:ext>
                <c:ext xmlns:c16="http://schemas.microsoft.com/office/drawing/2014/chart" uri="{C3380CC4-5D6E-409C-BE32-E72D297353CC}">
                  <c16:uniqueId val="{0000000D-2884-4A00-911D-DC6F2D6AC03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{E0040316-CD85-4E64-93ED-FF547B4ED757}</c15:txfldGUID>
                      <c15:f>Diagramm!$I$60</c15:f>
                      <c15:dlblFieldTableCache>
                        <c:ptCount val="1"/>
                      </c15:dlblFieldTableCache>
                    </c15:dlblFTEntry>
                  </c15:dlblFieldTable>
                  <c15:showDataLabelsRange val="0"/>
                </c:ext>
                <c:ext xmlns:c16="http://schemas.microsoft.com/office/drawing/2014/chart" uri="{C3380CC4-5D6E-409C-BE32-E72D297353CC}">
                  <c16:uniqueId val="{0000000E-2884-4A00-911D-DC6F2D6AC03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{86D2D4EA-F8A1-4D62-B531-2A2499519C31}</c15:txfldGUID>
                      <c15:f>Diagramm!$I$61</c15:f>
                      <c15:dlblFieldTableCache>
                        <c:ptCount val="1"/>
                      </c15:dlblFieldTableCache>
                    </c15:dlblFTEntry>
                  </c15:dlblFieldTable>
                  <c15:showDataLabelsRange val="0"/>
                </c:ext>
                <c:ext xmlns:c16="http://schemas.microsoft.com/office/drawing/2014/chart" uri="{C3380CC4-5D6E-409C-BE32-E72D297353CC}">
                  <c16:uniqueId val="{0000000F-2884-4A00-911D-DC6F2D6AC03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{360D06A2-6E2B-4F92-885A-B748F6B48C58}</c15:txfldGUID>
                      <c15:f>Diagramm!$I$62</c15:f>
                      <c15:dlblFieldTableCache>
                        <c:ptCount val="1"/>
                      </c15:dlblFieldTableCache>
                    </c15:dlblFTEntry>
                  </c15:dlblFieldTable>
                  <c15:showDataLabelsRange val="0"/>
                </c:ext>
                <c:ext xmlns:c16="http://schemas.microsoft.com/office/drawing/2014/chart" uri="{C3380CC4-5D6E-409C-BE32-E72D297353CC}">
                  <c16:uniqueId val="{00000010-2884-4A00-911D-DC6F2D6AC03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{7CBCC3B6-1341-4B4A-A9F8-31C5DB84F4ED}</c15:txfldGUID>
                      <c15:f>Diagramm!$I$63</c15:f>
                      <c15:dlblFieldTableCache>
                        <c:ptCount val="1"/>
                      </c15:dlblFieldTableCache>
                    </c15:dlblFTEntry>
                  </c15:dlblFieldTable>
                  <c15:showDataLabelsRange val="0"/>
                </c:ext>
                <c:ext xmlns:c16="http://schemas.microsoft.com/office/drawing/2014/chart" uri="{C3380CC4-5D6E-409C-BE32-E72D297353CC}">
                  <c16:uniqueId val="{00000011-2884-4A00-911D-DC6F2D6AC03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{6272B4FD-4F9E-478B-BDBB-1FB5ECF676A9}</c15:txfldGUID>
                      <c15:f>Diagramm!$I$64</c15:f>
                      <c15:dlblFieldTableCache>
                        <c:ptCount val="1"/>
                      </c15:dlblFieldTableCache>
                    </c15:dlblFTEntry>
                  </c15:dlblFieldTable>
                  <c15:showDataLabelsRange val="0"/>
                </c:ext>
                <c:ext xmlns:c16="http://schemas.microsoft.com/office/drawing/2014/chart" uri="{C3380CC4-5D6E-409C-BE32-E72D297353CC}">
                  <c16:uniqueId val="{00000012-2884-4A00-911D-DC6F2D6AC03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{99473819-2352-4974-85AD-319B6A280B50}</c15:txfldGUID>
                      <c15:f>Diagramm!$I$65</c15:f>
                      <c15:dlblFieldTableCache>
                        <c:ptCount val="1"/>
                      </c15:dlblFieldTableCache>
                    </c15:dlblFTEntry>
                  </c15:dlblFieldTable>
                  <c15:showDataLabelsRange val="0"/>
                </c:ext>
                <c:ext xmlns:c16="http://schemas.microsoft.com/office/drawing/2014/chart" uri="{C3380CC4-5D6E-409C-BE32-E72D297353CC}">
                  <c16:uniqueId val="{00000013-2884-4A00-911D-DC6F2D6AC03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{1DD88102-1FB7-4233-A877-6EC1591EC8DF}</c15:txfldGUID>
                      <c15:f>Diagramm!$I$66</c15:f>
                      <c15:dlblFieldTableCache>
                        <c:ptCount val="1"/>
                      </c15:dlblFieldTableCache>
                    </c15:dlblFTEntry>
                  </c15:dlblFieldTable>
                  <c15:showDataLabelsRange val="0"/>
                </c:ext>
                <c:ext xmlns:c16="http://schemas.microsoft.com/office/drawing/2014/chart" uri="{C3380CC4-5D6E-409C-BE32-E72D297353CC}">
                  <c16:uniqueId val="{00000014-2884-4A00-911D-DC6F2D6AC03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{48F262D1-813B-4BAA-83F7-6B133E561BA8}</c15:txfldGUID>
                      <c15:f>Diagramm!$I$67</c15:f>
                      <c15:dlblFieldTableCache>
                        <c:ptCount val="1"/>
                      </c15:dlblFieldTableCache>
                    </c15:dlblFTEntry>
                  </c15:dlblFieldTable>
                  <c15:showDataLabelsRange val="0"/>
                </c:ext>
                <c:ext xmlns:c16="http://schemas.microsoft.com/office/drawing/2014/chart" uri="{C3380CC4-5D6E-409C-BE32-E72D297353CC}">
                  <c16:uniqueId val="{00000015-2884-4A00-911D-DC6F2D6AC03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884-4A00-911D-DC6F2D6AC03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{D708AAE2-D27E-4258-A9EC-76B6EABA3649}</c15:txfldGUID>
                      <c15:f>Diagramm!$K$46</c15:f>
                      <c15:dlblFieldTableCache>
                        <c:ptCount val="1"/>
                      </c15:dlblFieldTableCache>
                    </c15:dlblFTEntry>
                  </c15:dlblFieldTable>
                  <c15:showDataLabelsRange val="0"/>
                </c:ext>
                <c:ext xmlns:c16="http://schemas.microsoft.com/office/drawing/2014/chart" uri="{C3380CC4-5D6E-409C-BE32-E72D297353CC}">
                  <c16:uniqueId val="{00000017-2884-4A00-911D-DC6F2D6AC03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{B0CFAC73-93F6-4424-93D7-AB40181AC239}</c15:txfldGUID>
                      <c15:f>Diagramm!$K$47</c15:f>
                      <c15:dlblFieldTableCache>
                        <c:ptCount val="1"/>
                      </c15:dlblFieldTableCache>
                    </c15:dlblFTEntry>
                  </c15:dlblFieldTable>
                  <c15:showDataLabelsRange val="0"/>
                </c:ext>
                <c:ext xmlns:c16="http://schemas.microsoft.com/office/drawing/2014/chart" uri="{C3380CC4-5D6E-409C-BE32-E72D297353CC}">
                  <c16:uniqueId val="{00000018-2884-4A00-911D-DC6F2D6AC03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{82E02561-46FC-43D9-AFC9-248BC5F1EFC6}</c15:txfldGUID>
                      <c15:f>Diagramm!$K$48</c15:f>
                      <c15:dlblFieldTableCache>
                        <c:ptCount val="1"/>
                      </c15:dlblFieldTableCache>
                    </c15:dlblFTEntry>
                  </c15:dlblFieldTable>
                  <c15:showDataLabelsRange val="0"/>
                </c:ext>
                <c:ext xmlns:c16="http://schemas.microsoft.com/office/drawing/2014/chart" uri="{C3380CC4-5D6E-409C-BE32-E72D297353CC}">
                  <c16:uniqueId val="{00000019-2884-4A00-911D-DC6F2D6AC03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{291DCE19-D8E1-4998-855B-5395C81BF4BB}</c15:txfldGUID>
                      <c15:f>Diagramm!$K$49</c15:f>
                      <c15:dlblFieldTableCache>
                        <c:ptCount val="1"/>
                      </c15:dlblFieldTableCache>
                    </c15:dlblFTEntry>
                  </c15:dlblFieldTable>
                  <c15:showDataLabelsRange val="0"/>
                </c:ext>
                <c:ext xmlns:c16="http://schemas.microsoft.com/office/drawing/2014/chart" uri="{C3380CC4-5D6E-409C-BE32-E72D297353CC}">
                  <c16:uniqueId val="{0000001A-2884-4A00-911D-DC6F2D6AC03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{084356EA-9470-459E-BB41-1DB6B6762774}</c15:txfldGUID>
                      <c15:f>Diagramm!$K$50</c15:f>
                      <c15:dlblFieldTableCache>
                        <c:ptCount val="1"/>
                      </c15:dlblFieldTableCache>
                    </c15:dlblFTEntry>
                  </c15:dlblFieldTable>
                  <c15:showDataLabelsRange val="0"/>
                </c:ext>
                <c:ext xmlns:c16="http://schemas.microsoft.com/office/drawing/2014/chart" uri="{C3380CC4-5D6E-409C-BE32-E72D297353CC}">
                  <c16:uniqueId val="{0000001B-2884-4A00-911D-DC6F2D6AC03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{9CAA5B67-F7C8-4BFB-A181-200687BB7B4A}</c15:txfldGUID>
                      <c15:f>Diagramm!$K$51</c15:f>
                      <c15:dlblFieldTableCache>
                        <c:ptCount val="1"/>
                      </c15:dlblFieldTableCache>
                    </c15:dlblFTEntry>
                  </c15:dlblFieldTable>
                  <c15:showDataLabelsRange val="0"/>
                </c:ext>
                <c:ext xmlns:c16="http://schemas.microsoft.com/office/drawing/2014/chart" uri="{C3380CC4-5D6E-409C-BE32-E72D297353CC}">
                  <c16:uniqueId val="{0000001C-2884-4A00-911D-DC6F2D6AC03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{44C70A78-C2E8-462B-9AB2-F91DBC3D5681}</c15:txfldGUID>
                      <c15:f>Diagramm!$K$52</c15:f>
                      <c15:dlblFieldTableCache>
                        <c:ptCount val="1"/>
                      </c15:dlblFieldTableCache>
                    </c15:dlblFTEntry>
                  </c15:dlblFieldTable>
                  <c15:showDataLabelsRange val="0"/>
                </c:ext>
                <c:ext xmlns:c16="http://schemas.microsoft.com/office/drawing/2014/chart" uri="{C3380CC4-5D6E-409C-BE32-E72D297353CC}">
                  <c16:uniqueId val="{0000001D-2884-4A00-911D-DC6F2D6AC03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{CD40A1DD-2681-459C-BA4B-DD899EF3D402}</c15:txfldGUID>
                      <c15:f>Diagramm!$K$53</c15:f>
                      <c15:dlblFieldTableCache>
                        <c:ptCount val="1"/>
                      </c15:dlblFieldTableCache>
                    </c15:dlblFTEntry>
                  </c15:dlblFieldTable>
                  <c15:showDataLabelsRange val="0"/>
                </c:ext>
                <c:ext xmlns:c16="http://schemas.microsoft.com/office/drawing/2014/chart" uri="{C3380CC4-5D6E-409C-BE32-E72D297353CC}">
                  <c16:uniqueId val="{0000001E-2884-4A00-911D-DC6F2D6AC03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{29A89467-414B-42E0-B1CF-F9FC03CA4017}</c15:txfldGUID>
                      <c15:f>Diagramm!$K$54</c15:f>
                      <c15:dlblFieldTableCache>
                        <c:ptCount val="1"/>
                      </c15:dlblFieldTableCache>
                    </c15:dlblFTEntry>
                  </c15:dlblFieldTable>
                  <c15:showDataLabelsRange val="0"/>
                </c:ext>
                <c:ext xmlns:c16="http://schemas.microsoft.com/office/drawing/2014/chart" uri="{C3380CC4-5D6E-409C-BE32-E72D297353CC}">
                  <c16:uniqueId val="{0000001F-2884-4A00-911D-DC6F2D6AC03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{C85989A9-3633-43AB-AB6A-F9C9D9840E2F}</c15:txfldGUID>
                      <c15:f>Diagramm!$K$55</c15:f>
                      <c15:dlblFieldTableCache>
                        <c:ptCount val="1"/>
                      </c15:dlblFieldTableCache>
                    </c15:dlblFTEntry>
                  </c15:dlblFieldTable>
                  <c15:showDataLabelsRange val="0"/>
                </c:ext>
                <c:ext xmlns:c16="http://schemas.microsoft.com/office/drawing/2014/chart" uri="{C3380CC4-5D6E-409C-BE32-E72D297353CC}">
                  <c16:uniqueId val="{00000020-2884-4A00-911D-DC6F2D6AC03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{42FB4054-AA0A-4132-8DBA-DCA00CF7F52A}</c15:txfldGUID>
                      <c15:f>Diagramm!$K$56</c15:f>
                      <c15:dlblFieldTableCache>
                        <c:ptCount val="1"/>
                      </c15:dlblFieldTableCache>
                    </c15:dlblFTEntry>
                  </c15:dlblFieldTable>
                  <c15:showDataLabelsRange val="0"/>
                </c:ext>
                <c:ext xmlns:c16="http://schemas.microsoft.com/office/drawing/2014/chart" uri="{C3380CC4-5D6E-409C-BE32-E72D297353CC}">
                  <c16:uniqueId val="{00000021-2884-4A00-911D-DC6F2D6AC03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{608D2B97-CDF1-48C4-8B3B-FCA2A4B01CCC}</c15:txfldGUID>
                      <c15:f>Diagramm!$K$57</c15:f>
                      <c15:dlblFieldTableCache>
                        <c:ptCount val="1"/>
                      </c15:dlblFieldTableCache>
                    </c15:dlblFTEntry>
                  </c15:dlblFieldTable>
                  <c15:showDataLabelsRange val="0"/>
                </c:ext>
                <c:ext xmlns:c16="http://schemas.microsoft.com/office/drawing/2014/chart" uri="{C3380CC4-5D6E-409C-BE32-E72D297353CC}">
                  <c16:uniqueId val="{00000022-2884-4A00-911D-DC6F2D6AC03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{21F076B7-4DE7-49B8-BB83-ADC4FB009837}</c15:txfldGUID>
                      <c15:f>Diagramm!$K$58</c15:f>
                      <c15:dlblFieldTableCache>
                        <c:ptCount val="1"/>
                      </c15:dlblFieldTableCache>
                    </c15:dlblFTEntry>
                  </c15:dlblFieldTable>
                  <c15:showDataLabelsRange val="0"/>
                </c:ext>
                <c:ext xmlns:c16="http://schemas.microsoft.com/office/drawing/2014/chart" uri="{C3380CC4-5D6E-409C-BE32-E72D297353CC}">
                  <c16:uniqueId val="{00000023-2884-4A00-911D-DC6F2D6AC03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{E4333DFB-48C1-4D18-8C15-54C97567DE23}</c15:txfldGUID>
                      <c15:f>Diagramm!$K$59</c15:f>
                      <c15:dlblFieldTableCache>
                        <c:ptCount val="1"/>
                      </c15:dlblFieldTableCache>
                    </c15:dlblFTEntry>
                  </c15:dlblFieldTable>
                  <c15:showDataLabelsRange val="0"/>
                </c:ext>
                <c:ext xmlns:c16="http://schemas.microsoft.com/office/drawing/2014/chart" uri="{C3380CC4-5D6E-409C-BE32-E72D297353CC}">
                  <c16:uniqueId val="{00000024-2884-4A00-911D-DC6F2D6AC03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{385D33CC-5F17-4AA0-A2BD-DE858BC4A717}</c15:txfldGUID>
                      <c15:f>Diagramm!$K$60</c15:f>
                      <c15:dlblFieldTableCache>
                        <c:ptCount val="1"/>
                      </c15:dlblFieldTableCache>
                    </c15:dlblFTEntry>
                  </c15:dlblFieldTable>
                  <c15:showDataLabelsRange val="0"/>
                </c:ext>
                <c:ext xmlns:c16="http://schemas.microsoft.com/office/drawing/2014/chart" uri="{C3380CC4-5D6E-409C-BE32-E72D297353CC}">
                  <c16:uniqueId val="{00000025-2884-4A00-911D-DC6F2D6AC03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{37303E32-B8AC-4611-8CE7-8B3BDA5BB8AF}</c15:txfldGUID>
                      <c15:f>Diagramm!$K$61</c15:f>
                      <c15:dlblFieldTableCache>
                        <c:ptCount val="1"/>
                      </c15:dlblFieldTableCache>
                    </c15:dlblFTEntry>
                  </c15:dlblFieldTable>
                  <c15:showDataLabelsRange val="0"/>
                </c:ext>
                <c:ext xmlns:c16="http://schemas.microsoft.com/office/drawing/2014/chart" uri="{C3380CC4-5D6E-409C-BE32-E72D297353CC}">
                  <c16:uniqueId val="{00000026-2884-4A00-911D-DC6F2D6AC03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{E001C01A-66C5-4837-A9D2-4A795ACD822C}</c15:txfldGUID>
                      <c15:f>Diagramm!$K$62</c15:f>
                      <c15:dlblFieldTableCache>
                        <c:ptCount val="1"/>
                      </c15:dlblFieldTableCache>
                    </c15:dlblFTEntry>
                  </c15:dlblFieldTable>
                  <c15:showDataLabelsRange val="0"/>
                </c:ext>
                <c:ext xmlns:c16="http://schemas.microsoft.com/office/drawing/2014/chart" uri="{C3380CC4-5D6E-409C-BE32-E72D297353CC}">
                  <c16:uniqueId val="{00000027-2884-4A00-911D-DC6F2D6AC03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{3A571F8B-F00E-4895-BB8B-972719C339C6}</c15:txfldGUID>
                      <c15:f>Diagramm!$K$63</c15:f>
                      <c15:dlblFieldTableCache>
                        <c:ptCount val="1"/>
                      </c15:dlblFieldTableCache>
                    </c15:dlblFTEntry>
                  </c15:dlblFieldTable>
                  <c15:showDataLabelsRange val="0"/>
                </c:ext>
                <c:ext xmlns:c16="http://schemas.microsoft.com/office/drawing/2014/chart" uri="{C3380CC4-5D6E-409C-BE32-E72D297353CC}">
                  <c16:uniqueId val="{00000028-2884-4A00-911D-DC6F2D6AC03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{5B27719F-1393-415A-8841-F1145FE57C7E}</c15:txfldGUID>
                      <c15:f>Diagramm!$K$64</c15:f>
                      <c15:dlblFieldTableCache>
                        <c:ptCount val="1"/>
                      </c15:dlblFieldTableCache>
                    </c15:dlblFTEntry>
                  </c15:dlblFieldTable>
                  <c15:showDataLabelsRange val="0"/>
                </c:ext>
                <c:ext xmlns:c16="http://schemas.microsoft.com/office/drawing/2014/chart" uri="{C3380CC4-5D6E-409C-BE32-E72D297353CC}">
                  <c16:uniqueId val="{00000029-2884-4A00-911D-DC6F2D6AC03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{87349CC6-E1B7-49EC-9EE2-6D491B3BAE74}</c15:txfldGUID>
                      <c15:f>Diagramm!$K$65</c15:f>
                      <c15:dlblFieldTableCache>
                        <c:ptCount val="1"/>
                      </c15:dlblFieldTableCache>
                    </c15:dlblFTEntry>
                  </c15:dlblFieldTable>
                  <c15:showDataLabelsRange val="0"/>
                </c:ext>
                <c:ext xmlns:c16="http://schemas.microsoft.com/office/drawing/2014/chart" uri="{C3380CC4-5D6E-409C-BE32-E72D297353CC}">
                  <c16:uniqueId val="{0000002A-2884-4A00-911D-DC6F2D6AC03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{3F8C611C-01F0-4BD1-931A-92D606ECC937}</c15:txfldGUID>
                      <c15:f>Diagramm!$K$66</c15:f>
                      <c15:dlblFieldTableCache>
                        <c:ptCount val="1"/>
                      </c15:dlblFieldTableCache>
                    </c15:dlblFTEntry>
                  </c15:dlblFieldTable>
                  <c15:showDataLabelsRange val="0"/>
                </c:ext>
                <c:ext xmlns:c16="http://schemas.microsoft.com/office/drawing/2014/chart" uri="{C3380CC4-5D6E-409C-BE32-E72D297353CC}">
                  <c16:uniqueId val="{0000002B-2884-4A00-911D-DC6F2D6AC03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{B1CBBFFF-2DD8-4224-B248-EA1A4358E76F}</c15:txfldGUID>
                      <c15:f>Diagramm!$K$67</c15:f>
                      <c15:dlblFieldTableCache>
                        <c:ptCount val="1"/>
                      </c15:dlblFieldTableCache>
                    </c15:dlblFTEntry>
                  </c15:dlblFieldTable>
                  <c15:showDataLabelsRange val="0"/>
                </c:ext>
                <c:ext xmlns:c16="http://schemas.microsoft.com/office/drawing/2014/chart" uri="{C3380CC4-5D6E-409C-BE32-E72D297353CC}">
                  <c16:uniqueId val="{0000002C-2884-4A00-911D-DC6F2D6AC03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884-4A00-911D-DC6F2D6AC03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{E3969DD7-F8E0-4D69-930D-43E4031F269F}</c15:txfldGUID>
                      <c15:f>Diagramm!$J$46</c15:f>
                      <c15:dlblFieldTableCache>
                        <c:ptCount val="1"/>
                      </c15:dlblFieldTableCache>
                    </c15:dlblFTEntry>
                  </c15:dlblFieldTable>
                  <c15:showDataLabelsRange val="0"/>
                </c:ext>
                <c:ext xmlns:c16="http://schemas.microsoft.com/office/drawing/2014/chart" uri="{C3380CC4-5D6E-409C-BE32-E72D297353CC}">
                  <c16:uniqueId val="{0000002E-2884-4A00-911D-DC6F2D6AC03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{EE184927-E64F-49BF-9F78-DD14A4D1C836}</c15:txfldGUID>
                      <c15:f>Diagramm!$J$47</c15:f>
                      <c15:dlblFieldTableCache>
                        <c:ptCount val="1"/>
                      </c15:dlblFieldTableCache>
                    </c15:dlblFTEntry>
                  </c15:dlblFieldTable>
                  <c15:showDataLabelsRange val="0"/>
                </c:ext>
                <c:ext xmlns:c16="http://schemas.microsoft.com/office/drawing/2014/chart" uri="{C3380CC4-5D6E-409C-BE32-E72D297353CC}">
                  <c16:uniqueId val="{0000002F-2884-4A00-911D-DC6F2D6AC03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{F4887BBC-9FBF-46E5-9C04-90A013ECCE4F}</c15:txfldGUID>
                      <c15:f>Diagramm!$J$48</c15:f>
                      <c15:dlblFieldTableCache>
                        <c:ptCount val="1"/>
                      </c15:dlblFieldTableCache>
                    </c15:dlblFTEntry>
                  </c15:dlblFieldTable>
                  <c15:showDataLabelsRange val="0"/>
                </c:ext>
                <c:ext xmlns:c16="http://schemas.microsoft.com/office/drawing/2014/chart" uri="{C3380CC4-5D6E-409C-BE32-E72D297353CC}">
                  <c16:uniqueId val="{00000030-2884-4A00-911D-DC6F2D6AC03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{DEA3D95F-600C-4D52-8400-DAF666EF75F5}</c15:txfldGUID>
                      <c15:f>Diagramm!$J$49</c15:f>
                      <c15:dlblFieldTableCache>
                        <c:ptCount val="1"/>
                      </c15:dlblFieldTableCache>
                    </c15:dlblFTEntry>
                  </c15:dlblFieldTable>
                  <c15:showDataLabelsRange val="0"/>
                </c:ext>
                <c:ext xmlns:c16="http://schemas.microsoft.com/office/drawing/2014/chart" uri="{C3380CC4-5D6E-409C-BE32-E72D297353CC}">
                  <c16:uniqueId val="{00000031-2884-4A00-911D-DC6F2D6AC03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{F403F87F-BCD3-425A-82F4-7DB6C301F537}</c15:txfldGUID>
                      <c15:f>Diagramm!$J$50</c15:f>
                      <c15:dlblFieldTableCache>
                        <c:ptCount val="1"/>
                      </c15:dlblFieldTableCache>
                    </c15:dlblFTEntry>
                  </c15:dlblFieldTable>
                  <c15:showDataLabelsRange val="0"/>
                </c:ext>
                <c:ext xmlns:c16="http://schemas.microsoft.com/office/drawing/2014/chart" uri="{C3380CC4-5D6E-409C-BE32-E72D297353CC}">
                  <c16:uniqueId val="{00000032-2884-4A00-911D-DC6F2D6AC03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{2E211694-9379-47B2-8EEB-31A2B982989E}</c15:txfldGUID>
                      <c15:f>Diagramm!$J$51</c15:f>
                      <c15:dlblFieldTableCache>
                        <c:ptCount val="1"/>
                      </c15:dlblFieldTableCache>
                    </c15:dlblFTEntry>
                  </c15:dlblFieldTable>
                  <c15:showDataLabelsRange val="0"/>
                </c:ext>
                <c:ext xmlns:c16="http://schemas.microsoft.com/office/drawing/2014/chart" uri="{C3380CC4-5D6E-409C-BE32-E72D297353CC}">
                  <c16:uniqueId val="{00000033-2884-4A00-911D-DC6F2D6AC03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{F0E4FB2F-63C6-4A1D-A5C2-C2427022EF5C}</c15:txfldGUID>
                      <c15:f>Diagramm!$J$52</c15:f>
                      <c15:dlblFieldTableCache>
                        <c:ptCount val="1"/>
                      </c15:dlblFieldTableCache>
                    </c15:dlblFTEntry>
                  </c15:dlblFieldTable>
                  <c15:showDataLabelsRange val="0"/>
                </c:ext>
                <c:ext xmlns:c16="http://schemas.microsoft.com/office/drawing/2014/chart" uri="{C3380CC4-5D6E-409C-BE32-E72D297353CC}">
                  <c16:uniqueId val="{00000034-2884-4A00-911D-DC6F2D6AC03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{E477D1F2-3BB0-4361-8AE6-802DFB38C81E}</c15:txfldGUID>
                      <c15:f>Diagramm!$J$53</c15:f>
                      <c15:dlblFieldTableCache>
                        <c:ptCount val="1"/>
                      </c15:dlblFieldTableCache>
                    </c15:dlblFTEntry>
                  </c15:dlblFieldTable>
                  <c15:showDataLabelsRange val="0"/>
                </c:ext>
                <c:ext xmlns:c16="http://schemas.microsoft.com/office/drawing/2014/chart" uri="{C3380CC4-5D6E-409C-BE32-E72D297353CC}">
                  <c16:uniqueId val="{00000035-2884-4A00-911D-DC6F2D6AC03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{3D60244E-A76E-4772-8204-13E715D0DCD6}</c15:txfldGUID>
                      <c15:f>Diagramm!$J$54</c15:f>
                      <c15:dlblFieldTableCache>
                        <c:ptCount val="1"/>
                      </c15:dlblFieldTableCache>
                    </c15:dlblFTEntry>
                  </c15:dlblFieldTable>
                  <c15:showDataLabelsRange val="0"/>
                </c:ext>
                <c:ext xmlns:c16="http://schemas.microsoft.com/office/drawing/2014/chart" uri="{C3380CC4-5D6E-409C-BE32-E72D297353CC}">
                  <c16:uniqueId val="{00000036-2884-4A00-911D-DC6F2D6AC03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{EFC9A5CA-C965-4B9B-B5D5-7D571812D0F6}</c15:txfldGUID>
                      <c15:f>Diagramm!$J$55</c15:f>
                      <c15:dlblFieldTableCache>
                        <c:ptCount val="1"/>
                      </c15:dlblFieldTableCache>
                    </c15:dlblFTEntry>
                  </c15:dlblFieldTable>
                  <c15:showDataLabelsRange val="0"/>
                </c:ext>
                <c:ext xmlns:c16="http://schemas.microsoft.com/office/drawing/2014/chart" uri="{C3380CC4-5D6E-409C-BE32-E72D297353CC}">
                  <c16:uniqueId val="{00000037-2884-4A00-911D-DC6F2D6AC03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{E1A8421E-4A7E-4B5E-AC01-5487B41E2BCF}</c15:txfldGUID>
                      <c15:f>Diagramm!$J$56</c15:f>
                      <c15:dlblFieldTableCache>
                        <c:ptCount val="1"/>
                      </c15:dlblFieldTableCache>
                    </c15:dlblFTEntry>
                  </c15:dlblFieldTable>
                  <c15:showDataLabelsRange val="0"/>
                </c:ext>
                <c:ext xmlns:c16="http://schemas.microsoft.com/office/drawing/2014/chart" uri="{C3380CC4-5D6E-409C-BE32-E72D297353CC}">
                  <c16:uniqueId val="{00000038-2884-4A00-911D-DC6F2D6AC03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{95339161-660F-4BD0-AA15-099C8E96AFEF}</c15:txfldGUID>
                      <c15:f>Diagramm!$J$57</c15:f>
                      <c15:dlblFieldTableCache>
                        <c:ptCount val="1"/>
                      </c15:dlblFieldTableCache>
                    </c15:dlblFTEntry>
                  </c15:dlblFieldTable>
                  <c15:showDataLabelsRange val="0"/>
                </c:ext>
                <c:ext xmlns:c16="http://schemas.microsoft.com/office/drawing/2014/chart" uri="{C3380CC4-5D6E-409C-BE32-E72D297353CC}">
                  <c16:uniqueId val="{00000039-2884-4A00-911D-DC6F2D6AC03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{8CA05A1F-7539-4EAE-8A96-3213F23F288F}</c15:txfldGUID>
                      <c15:f>Diagramm!$J$58</c15:f>
                      <c15:dlblFieldTableCache>
                        <c:ptCount val="1"/>
                      </c15:dlblFieldTableCache>
                    </c15:dlblFTEntry>
                  </c15:dlblFieldTable>
                  <c15:showDataLabelsRange val="0"/>
                </c:ext>
                <c:ext xmlns:c16="http://schemas.microsoft.com/office/drawing/2014/chart" uri="{C3380CC4-5D6E-409C-BE32-E72D297353CC}">
                  <c16:uniqueId val="{0000003A-2884-4A00-911D-DC6F2D6AC03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{8EE3C6B0-BD95-4A1B-B749-1AF555B74037}</c15:txfldGUID>
                      <c15:f>Diagramm!$J$59</c15:f>
                      <c15:dlblFieldTableCache>
                        <c:ptCount val="1"/>
                      </c15:dlblFieldTableCache>
                    </c15:dlblFTEntry>
                  </c15:dlblFieldTable>
                  <c15:showDataLabelsRange val="0"/>
                </c:ext>
                <c:ext xmlns:c16="http://schemas.microsoft.com/office/drawing/2014/chart" uri="{C3380CC4-5D6E-409C-BE32-E72D297353CC}">
                  <c16:uniqueId val="{0000003B-2884-4A00-911D-DC6F2D6AC03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{0293F21C-AD10-4705-A7BB-C5962A317B05}</c15:txfldGUID>
                      <c15:f>Diagramm!$J$60</c15:f>
                      <c15:dlblFieldTableCache>
                        <c:ptCount val="1"/>
                      </c15:dlblFieldTableCache>
                    </c15:dlblFTEntry>
                  </c15:dlblFieldTable>
                  <c15:showDataLabelsRange val="0"/>
                </c:ext>
                <c:ext xmlns:c16="http://schemas.microsoft.com/office/drawing/2014/chart" uri="{C3380CC4-5D6E-409C-BE32-E72D297353CC}">
                  <c16:uniqueId val="{0000003C-2884-4A00-911D-DC6F2D6AC03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{04F1A619-C575-456D-A62A-65EBEF3BA1B0}</c15:txfldGUID>
                      <c15:f>Diagramm!$J$61</c15:f>
                      <c15:dlblFieldTableCache>
                        <c:ptCount val="1"/>
                      </c15:dlblFieldTableCache>
                    </c15:dlblFTEntry>
                  </c15:dlblFieldTable>
                  <c15:showDataLabelsRange val="0"/>
                </c:ext>
                <c:ext xmlns:c16="http://schemas.microsoft.com/office/drawing/2014/chart" uri="{C3380CC4-5D6E-409C-BE32-E72D297353CC}">
                  <c16:uniqueId val="{0000003D-2884-4A00-911D-DC6F2D6AC03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{E128921B-BB21-42C6-8CFB-10E10B3E8775}</c15:txfldGUID>
                      <c15:f>Diagramm!$J$62</c15:f>
                      <c15:dlblFieldTableCache>
                        <c:ptCount val="1"/>
                      </c15:dlblFieldTableCache>
                    </c15:dlblFTEntry>
                  </c15:dlblFieldTable>
                  <c15:showDataLabelsRange val="0"/>
                </c:ext>
                <c:ext xmlns:c16="http://schemas.microsoft.com/office/drawing/2014/chart" uri="{C3380CC4-5D6E-409C-BE32-E72D297353CC}">
                  <c16:uniqueId val="{0000003E-2884-4A00-911D-DC6F2D6AC03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{0E8AE14A-B9F6-4E4C-A60A-29CA304443D5}</c15:txfldGUID>
                      <c15:f>Diagramm!$J$63</c15:f>
                      <c15:dlblFieldTableCache>
                        <c:ptCount val="1"/>
                      </c15:dlblFieldTableCache>
                    </c15:dlblFTEntry>
                  </c15:dlblFieldTable>
                  <c15:showDataLabelsRange val="0"/>
                </c:ext>
                <c:ext xmlns:c16="http://schemas.microsoft.com/office/drawing/2014/chart" uri="{C3380CC4-5D6E-409C-BE32-E72D297353CC}">
                  <c16:uniqueId val="{0000003F-2884-4A00-911D-DC6F2D6AC03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{51B57A9D-6FCF-4865-876F-C876121DE6B3}</c15:txfldGUID>
                      <c15:f>Diagramm!$J$64</c15:f>
                      <c15:dlblFieldTableCache>
                        <c:ptCount val="1"/>
                      </c15:dlblFieldTableCache>
                    </c15:dlblFTEntry>
                  </c15:dlblFieldTable>
                  <c15:showDataLabelsRange val="0"/>
                </c:ext>
                <c:ext xmlns:c16="http://schemas.microsoft.com/office/drawing/2014/chart" uri="{C3380CC4-5D6E-409C-BE32-E72D297353CC}">
                  <c16:uniqueId val="{00000040-2884-4A00-911D-DC6F2D6AC03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{74009DF0-DD5A-4BCB-8801-3AA6019B1D5B}</c15:txfldGUID>
                      <c15:f>Diagramm!$J$65</c15:f>
                      <c15:dlblFieldTableCache>
                        <c:ptCount val="1"/>
                      </c15:dlblFieldTableCache>
                    </c15:dlblFTEntry>
                  </c15:dlblFieldTable>
                  <c15:showDataLabelsRange val="0"/>
                </c:ext>
                <c:ext xmlns:c16="http://schemas.microsoft.com/office/drawing/2014/chart" uri="{C3380CC4-5D6E-409C-BE32-E72D297353CC}">
                  <c16:uniqueId val="{00000041-2884-4A00-911D-DC6F2D6AC03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{8D3F4D3D-2FBC-4EC2-BCBB-5C76DCD7B6E8}</c15:txfldGUID>
                      <c15:f>Diagramm!$J$66</c15:f>
                      <c15:dlblFieldTableCache>
                        <c:ptCount val="1"/>
                      </c15:dlblFieldTableCache>
                    </c15:dlblFTEntry>
                  </c15:dlblFieldTable>
                  <c15:showDataLabelsRange val="0"/>
                </c:ext>
                <c:ext xmlns:c16="http://schemas.microsoft.com/office/drawing/2014/chart" uri="{C3380CC4-5D6E-409C-BE32-E72D297353CC}">
                  <c16:uniqueId val="{00000042-2884-4A00-911D-DC6F2D6AC03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{8CA3355A-BC37-408A-ADDE-B6A301C6F7BD}</c15:txfldGUID>
                      <c15:f>Diagramm!$J$67</c15:f>
                      <c15:dlblFieldTableCache>
                        <c:ptCount val="1"/>
                      </c15:dlblFieldTableCache>
                    </c15:dlblFTEntry>
                  </c15:dlblFieldTable>
                  <c15:showDataLabelsRange val="0"/>
                </c:ext>
                <c:ext xmlns:c16="http://schemas.microsoft.com/office/drawing/2014/chart" uri="{C3380CC4-5D6E-409C-BE32-E72D297353CC}">
                  <c16:uniqueId val="{00000043-2884-4A00-911D-DC6F2D6AC03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884-4A00-911D-DC6F2D6AC03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67B-4CED-8B18-9991175C3D9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67B-4CED-8B18-9991175C3D9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67B-4CED-8B18-9991175C3D9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7B-4CED-8B18-9991175C3D9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67B-4CED-8B18-9991175C3D9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67B-4CED-8B18-9991175C3D9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67B-4CED-8B18-9991175C3D9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67B-4CED-8B18-9991175C3D9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67B-4CED-8B18-9991175C3D9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67B-4CED-8B18-9991175C3D9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67B-4CED-8B18-9991175C3D9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67B-4CED-8B18-9991175C3D9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67B-4CED-8B18-9991175C3D9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67B-4CED-8B18-9991175C3D9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67B-4CED-8B18-9991175C3D9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67B-4CED-8B18-9991175C3D9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67B-4CED-8B18-9991175C3D9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67B-4CED-8B18-9991175C3D9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67B-4CED-8B18-9991175C3D9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67B-4CED-8B18-9991175C3D9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67B-4CED-8B18-9991175C3D9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67B-4CED-8B18-9991175C3D9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67B-4CED-8B18-9991175C3D9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67B-4CED-8B18-9991175C3D9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67B-4CED-8B18-9991175C3D9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67B-4CED-8B18-9991175C3D9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67B-4CED-8B18-9991175C3D9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67B-4CED-8B18-9991175C3D9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67B-4CED-8B18-9991175C3D9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67B-4CED-8B18-9991175C3D9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67B-4CED-8B18-9991175C3D9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67B-4CED-8B18-9991175C3D9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67B-4CED-8B18-9991175C3D9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67B-4CED-8B18-9991175C3D9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67B-4CED-8B18-9991175C3D9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67B-4CED-8B18-9991175C3D9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67B-4CED-8B18-9991175C3D9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67B-4CED-8B18-9991175C3D9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67B-4CED-8B18-9991175C3D9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67B-4CED-8B18-9991175C3D9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67B-4CED-8B18-9991175C3D9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67B-4CED-8B18-9991175C3D9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67B-4CED-8B18-9991175C3D9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67B-4CED-8B18-9991175C3D9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67B-4CED-8B18-9991175C3D9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67B-4CED-8B18-9991175C3D9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67B-4CED-8B18-9991175C3D9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67B-4CED-8B18-9991175C3D9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67B-4CED-8B18-9991175C3D9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67B-4CED-8B18-9991175C3D9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67B-4CED-8B18-9991175C3D9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67B-4CED-8B18-9991175C3D9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67B-4CED-8B18-9991175C3D9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67B-4CED-8B18-9991175C3D9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67B-4CED-8B18-9991175C3D9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67B-4CED-8B18-9991175C3D9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67B-4CED-8B18-9991175C3D9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67B-4CED-8B18-9991175C3D9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67B-4CED-8B18-9991175C3D9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67B-4CED-8B18-9991175C3D9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67B-4CED-8B18-9991175C3D9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67B-4CED-8B18-9991175C3D9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67B-4CED-8B18-9991175C3D9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67B-4CED-8B18-9991175C3D9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67B-4CED-8B18-9991175C3D9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67B-4CED-8B18-9991175C3D9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67B-4CED-8B18-9991175C3D9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67B-4CED-8B18-9991175C3D9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67B-4CED-8B18-9991175C3D9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101.57471420179837</c:v>
                </c:pt>
                <c:pt idx="2">
                  <c:v>103.35276309249468</c:v>
                </c:pt>
                <c:pt idx="3">
                  <c:v>103.05679815643217</c:v>
                </c:pt>
                <c:pt idx="4">
                  <c:v>104.27002846685644</c:v>
                </c:pt>
                <c:pt idx="5">
                  <c:v>105.27766481406174</c:v>
                </c:pt>
                <c:pt idx="6">
                  <c:v>107.51660566626001</c:v>
                </c:pt>
                <c:pt idx="7">
                  <c:v>107.66571777145182</c:v>
                </c:pt>
                <c:pt idx="8">
                  <c:v>108.74113234828972</c:v>
                </c:pt>
                <c:pt idx="9">
                  <c:v>110.00858524242014</c:v>
                </c:pt>
                <c:pt idx="10">
                  <c:v>112.86204870995435</c:v>
                </c:pt>
                <c:pt idx="11">
                  <c:v>112.99760516921964</c:v>
                </c:pt>
                <c:pt idx="12">
                  <c:v>114.22213185124939</c:v>
                </c:pt>
                <c:pt idx="13">
                  <c:v>115.08291536758392</c:v>
                </c:pt>
                <c:pt idx="14">
                  <c:v>117.0394469296462</c:v>
                </c:pt>
                <c:pt idx="15">
                  <c:v>117.12755862816864</c:v>
                </c:pt>
                <c:pt idx="16">
                  <c:v>117.69463648276172</c:v>
                </c:pt>
                <c:pt idx="17">
                  <c:v>119.18801680900096</c:v>
                </c:pt>
                <c:pt idx="18">
                  <c:v>120.28376485472867</c:v>
                </c:pt>
                <c:pt idx="19">
                  <c:v>120.15498621842664</c:v>
                </c:pt>
                <c:pt idx="20">
                  <c:v>120.28150558040758</c:v>
                </c:pt>
                <c:pt idx="21">
                  <c:v>120.36735800460892</c:v>
                </c:pt>
                <c:pt idx="22">
                  <c:v>121.09258506167819</c:v>
                </c:pt>
                <c:pt idx="23">
                  <c:v>120.22050517373819</c:v>
                </c:pt>
                <c:pt idx="24">
                  <c:v>119.97876282138178</c:v>
                </c:pt>
              </c:numCache>
            </c:numRef>
          </c:val>
          <c:smooth val="0"/>
          <c:extLst>
            <c:ext xmlns:c16="http://schemas.microsoft.com/office/drawing/2014/chart" uri="{C3380CC4-5D6E-409C-BE32-E72D297353CC}">
              <c16:uniqueId val="{00000000-1A66-4FFF-ACC6-B128E82E50A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101.768115942029</c:v>
                </c:pt>
                <c:pt idx="2">
                  <c:v>104.31884057971016</c:v>
                </c:pt>
                <c:pt idx="3">
                  <c:v>102.6376811594203</c:v>
                </c:pt>
                <c:pt idx="4">
                  <c:v>102</c:v>
                </c:pt>
                <c:pt idx="5">
                  <c:v>104.14492753623188</c:v>
                </c:pt>
                <c:pt idx="6">
                  <c:v>105.85507246376811</c:v>
                </c:pt>
                <c:pt idx="7">
                  <c:v>104.20289855072464</c:v>
                </c:pt>
                <c:pt idx="8">
                  <c:v>103.44927536231884</c:v>
                </c:pt>
                <c:pt idx="9">
                  <c:v>105.53623188405797</c:v>
                </c:pt>
                <c:pt idx="10">
                  <c:v>108.81159420289855</c:v>
                </c:pt>
                <c:pt idx="11">
                  <c:v>107.79710144927537</c:v>
                </c:pt>
                <c:pt idx="12">
                  <c:v>106.5217391304348</c:v>
                </c:pt>
                <c:pt idx="13">
                  <c:v>111.18840579710145</c:v>
                </c:pt>
                <c:pt idx="14">
                  <c:v>112.34782608695653</c:v>
                </c:pt>
                <c:pt idx="15">
                  <c:v>111.97101449275362</c:v>
                </c:pt>
                <c:pt idx="16">
                  <c:v>113.3623188405797</c:v>
                </c:pt>
                <c:pt idx="17">
                  <c:v>117.71014492753625</c:v>
                </c:pt>
                <c:pt idx="18">
                  <c:v>119.18840579710147</c:v>
                </c:pt>
                <c:pt idx="19">
                  <c:v>119.15942028985506</c:v>
                </c:pt>
                <c:pt idx="20">
                  <c:v>119.50724637681161</c:v>
                </c:pt>
                <c:pt idx="21">
                  <c:v>119.56521739130434</c:v>
                </c:pt>
                <c:pt idx="22">
                  <c:v>122.28985507246377</c:v>
                </c:pt>
                <c:pt idx="23">
                  <c:v>121.76811594202898</c:v>
                </c:pt>
                <c:pt idx="24">
                  <c:v>118.57971014492755</c:v>
                </c:pt>
              </c:numCache>
            </c:numRef>
          </c:val>
          <c:smooth val="0"/>
          <c:extLst>
            <c:ext xmlns:c16="http://schemas.microsoft.com/office/drawing/2014/chart" uri="{C3380CC4-5D6E-409C-BE32-E72D297353CC}">
              <c16:uniqueId val="{00000001-1A66-4FFF-ACC6-B128E82E50A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101.41329951078093</c:v>
                </c:pt>
                <c:pt idx="2">
                  <c:v>99.782569306033693</c:v>
                </c:pt>
                <c:pt idx="3">
                  <c:v>101.83004167421635</c:v>
                </c:pt>
                <c:pt idx="4">
                  <c:v>100.23554991846349</c:v>
                </c:pt>
                <c:pt idx="5">
                  <c:v>102.73600289907591</c:v>
                </c:pt>
                <c:pt idx="6">
                  <c:v>100.70664975539047</c:v>
                </c:pt>
                <c:pt idx="7">
                  <c:v>102.5910491030984</c:v>
                </c:pt>
                <c:pt idx="8">
                  <c:v>100</c:v>
                </c:pt>
                <c:pt idx="9">
                  <c:v>101.54013408226128</c:v>
                </c:pt>
                <c:pt idx="10">
                  <c:v>99.637615510056165</c:v>
                </c:pt>
                <c:pt idx="11">
                  <c:v>101.55825330675847</c:v>
                </c:pt>
                <c:pt idx="12">
                  <c:v>99.112157999637617</c:v>
                </c:pt>
                <c:pt idx="13">
                  <c:v>100.56169595941293</c:v>
                </c:pt>
                <c:pt idx="14">
                  <c:v>98.858488856676928</c:v>
                </c:pt>
                <c:pt idx="15">
                  <c:v>100.34426526544664</c:v>
                </c:pt>
                <c:pt idx="16">
                  <c:v>99.003442652654456</c:v>
                </c:pt>
                <c:pt idx="17">
                  <c:v>99.891284653016854</c:v>
                </c:pt>
                <c:pt idx="18">
                  <c:v>96.502989672042034</c:v>
                </c:pt>
                <c:pt idx="19">
                  <c:v>97.608262366370724</c:v>
                </c:pt>
                <c:pt idx="20">
                  <c:v>94.781663344808848</c:v>
                </c:pt>
                <c:pt idx="21">
                  <c:v>96.756658815002723</c:v>
                </c:pt>
                <c:pt idx="22">
                  <c:v>93.984417466932413</c:v>
                </c:pt>
                <c:pt idx="23">
                  <c:v>93.477079181011064</c:v>
                </c:pt>
                <c:pt idx="24">
                  <c:v>89.219061424171045</c:v>
                </c:pt>
              </c:numCache>
            </c:numRef>
          </c:val>
          <c:smooth val="0"/>
          <c:extLst>
            <c:ext xmlns:c16="http://schemas.microsoft.com/office/drawing/2014/chart" uri="{C3380CC4-5D6E-409C-BE32-E72D297353CC}">
              <c16:uniqueId val="{00000002-1A66-4FFF-ACC6-B128E82E50A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A66-4FFF-ACC6-B128E82E50A7}"/>
                </c:ext>
              </c:extLst>
            </c:dLbl>
            <c:dLbl>
              <c:idx val="1"/>
              <c:delete val="1"/>
              <c:extLst>
                <c:ext xmlns:c15="http://schemas.microsoft.com/office/drawing/2012/chart" uri="{CE6537A1-D6FC-4f65-9D91-7224C49458BB}"/>
                <c:ext xmlns:c16="http://schemas.microsoft.com/office/drawing/2014/chart" uri="{C3380CC4-5D6E-409C-BE32-E72D297353CC}">
                  <c16:uniqueId val="{00000004-1A66-4FFF-ACC6-B128E82E50A7}"/>
                </c:ext>
              </c:extLst>
            </c:dLbl>
            <c:dLbl>
              <c:idx val="2"/>
              <c:delete val="1"/>
              <c:extLst>
                <c:ext xmlns:c15="http://schemas.microsoft.com/office/drawing/2012/chart" uri="{CE6537A1-D6FC-4f65-9D91-7224C49458BB}"/>
                <c:ext xmlns:c16="http://schemas.microsoft.com/office/drawing/2014/chart" uri="{C3380CC4-5D6E-409C-BE32-E72D297353CC}">
                  <c16:uniqueId val="{00000005-1A66-4FFF-ACC6-B128E82E50A7}"/>
                </c:ext>
              </c:extLst>
            </c:dLbl>
            <c:dLbl>
              <c:idx val="3"/>
              <c:delete val="1"/>
              <c:extLst>
                <c:ext xmlns:c15="http://schemas.microsoft.com/office/drawing/2012/chart" uri="{CE6537A1-D6FC-4f65-9D91-7224C49458BB}"/>
                <c:ext xmlns:c16="http://schemas.microsoft.com/office/drawing/2014/chart" uri="{C3380CC4-5D6E-409C-BE32-E72D297353CC}">
                  <c16:uniqueId val="{00000006-1A66-4FFF-ACC6-B128E82E50A7}"/>
                </c:ext>
              </c:extLst>
            </c:dLbl>
            <c:dLbl>
              <c:idx val="4"/>
              <c:delete val="1"/>
              <c:extLst>
                <c:ext xmlns:c15="http://schemas.microsoft.com/office/drawing/2012/chart" uri="{CE6537A1-D6FC-4f65-9D91-7224C49458BB}"/>
                <c:ext xmlns:c16="http://schemas.microsoft.com/office/drawing/2014/chart" uri="{C3380CC4-5D6E-409C-BE32-E72D297353CC}">
                  <c16:uniqueId val="{00000007-1A66-4FFF-ACC6-B128E82E50A7}"/>
                </c:ext>
              </c:extLst>
            </c:dLbl>
            <c:dLbl>
              <c:idx val="5"/>
              <c:delete val="1"/>
              <c:extLst>
                <c:ext xmlns:c15="http://schemas.microsoft.com/office/drawing/2012/chart" uri="{CE6537A1-D6FC-4f65-9D91-7224C49458BB}"/>
                <c:ext xmlns:c16="http://schemas.microsoft.com/office/drawing/2014/chart" uri="{C3380CC4-5D6E-409C-BE32-E72D297353CC}">
                  <c16:uniqueId val="{00000008-1A66-4FFF-ACC6-B128E82E50A7}"/>
                </c:ext>
              </c:extLst>
            </c:dLbl>
            <c:dLbl>
              <c:idx val="6"/>
              <c:delete val="1"/>
              <c:extLst>
                <c:ext xmlns:c15="http://schemas.microsoft.com/office/drawing/2012/chart" uri="{CE6537A1-D6FC-4f65-9D91-7224C49458BB}"/>
                <c:ext xmlns:c16="http://schemas.microsoft.com/office/drawing/2014/chart" uri="{C3380CC4-5D6E-409C-BE32-E72D297353CC}">
                  <c16:uniqueId val="{00000009-1A66-4FFF-ACC6-B128E82E50A7}"/>
                </c:ext>
              </c:extLst>
            </c:dLbl>
            <c:dLbl>
              <c:idx val="7"/>
              <c:delete val="1"/>
              <c:extLst>
                <c:ext xmlns:c15="http://schemas.microsoft.com/office/drawing/2012/chart" uri="{CE6537A1-D6FC-4f65-9D91-7224C49458BB}"/>
                <c:ext xmlns:c16="http://schemas.microsoft.com/office/drawing/2014/chart" uri="{C3380CC4-5D6E-409C-BE32-E72D297353CC}">
                  <c16:uniqueId val="{0000000A-1A66-4FFF-ACC6-B128E82E50A7}"/>
                </c:ext>
              </c:extLst>
            </c:dLbl>
            <c:dLbl>
              <c:idx val="8"/>
              <c:delete val="1"/>
              <c:extLst>
                <c:ext xmlns:c15="http://schemas.microsoft.com/office/drawing/2012/chart" uri="{CE6537A1-D6FC-4f65-9D91-7224C49458BB}"/>
                <c:ext xmlns:c16="http://schemas.microsoft.com/office/drawing/2014/chart" uri="{C3380CC4-5D6E-409C-BE32-E72D297353CC}">
                  <c16:uniqueId val="{0000000B-1A66-4FFF-ACC6-B128E82E50A7}"/>
                </c:ext>
              </c:extLst>
            </c:dLbl>
            <c:dLbl>
              <c:idx val="9"/>
              <c:delete val="1"/>
              <c:extLst>
                <c:ext xmlns:c15="http://schemas.microsoft.com/office/drawing/2012/chart" uri="{CE6537A1-D6FC-4f65-9D91-7224C49458BB}"/>
                <c:ext xmlns:c16="http://schemas.microsoft.com/office/drawing/2014/chart" uri="{C3380CC4-5D6E-409C-BE32-E72D297353CC}">
                  <c16:uniqueId val="{0000000C-1A66-4FFF-ACC6-B128E82E50A7}"/>
                </c:ext>
              </c:extLst>
            </c:dLbl>
            <c:dLbl>
              <c:idx val="10"/>
              <c:delete val="1"/>
              <c:extLst>
                <c:ext xmlns:c15="http://schemas.microsoft.com/office/drawing/2012/chart" uri="{CE6537A1-D6FC-4f65-9D91-7224C49458BB}"/>
                <c:ext xmlns:c16="http://schemas.microsoft.com/office/drawing/2014/chart" uri="{C3380CC4-5D6E-409C-BE32-E72D297353CC}">
                  <c16:uniqueId val="{0000000D-1A66-4FFF-ACC6-B128E82E50A7}"/>
                </c:ext>
              </c:extLst>
            </c:dLbl>
            <c:dLbl>
              <c:idx val="11"/>
              <c:delete val="1"/>
              <c:extLst>
                <c:ext xmlns:c15="http://schemas.microsoft.com/office/drawing/2012/chart" uri="{CE6537A1-D6FC-4f65-9D91-7224C49458BB}"/>
                <c:ext xmlns:c16="http://schemas.microsoft.com/office/drawing/2014/chart" uri="{C3380CC4-5D6E-409C-BE32-E72D297353CC}">
                  <c16:uniqueId val="{0000000E-1A66-4FFF-ACC6-B128E82E50A7}"/>
                </c:ext>
              </c:extLst>
            </c:dLbl>
            <c:dLbl>
              <c:idx val="12"/>
              <c:delete val="1"/>
              <c:extLst>
                <c:ext xmlns:c15="http://schemas.microsoft.com/office/drawing/2012/chart" uri="{CE6537A1-D6FC-4f65-9D91-7224C49458BB}"/>
                <c:ext xmlns:c16="http://schemas.microsoft.com/office/drawing/2014/chart" uri="{C3380CC4-5D6E-409C-BE32-E72D297353CC}">
                  <c16:uniqueId val="{0000000F-1A66-4FFF-ACC6-B128E82E50A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A66-4FFF-ACC6-B128E82E50A7}"/>
                </c:ext>
              </c:extLst>
            </c:dLbl>
            <c:dLbl>
              <c:idx val="14"/>
              <c:delete val="1"/>
              <c:extLst>
                <c:ext xmlns:c15="http://schemas.microsoft.com/office/drawing/2012/chart" uri="{CE6537A1-D6FC-4f65-9D91-7224C49458BB}"/>
                <c:ext xmlns:c16="http://schemas.microsoft.com/office/drawing/2014/chart" uri="{C3380CC4-5D6E-409C-BE32-E72D297353CC}">
                  <c16:uniqueId val="{00000011-1A66-4FFF-ACC6-B128E82E50A7}"/>
                </c:ext>
              </c:extLst>
            </c:dLbl>
            <c:dLbl>
              <c:idx val="15"/>
              <c:delete val="1"/>
              <c:extLst>
                <c:ext xmlns:c15="http://schemas.microsoft.com/office/drawing/2012/chart" uri="{CE6537A1-D6FC-4f65-9D91-7224C49458BB}"/>
                <c:ext xmlns:c16="http://schemas.microsoft.com/office/drawing/2014/chart" uri="{C3380CC4-5D6E-409C-BE32-E72D297353CC}">
                  <c16:uniqueId val="{00000012-1A66-4FFF-ACC6-B128E82E50A7}"/>
                </c:ext>
              </c:extLst>
            </c:dLbl>
            <c:dLbl>
              <c:idx val="16"/>
              <c:delete val="1"/>
              <c:extLst>
                <c:ext xmlns:c15="http://schemas.microsoft.com/office/drawing/2012/chart" uri="{CE6537A1-D6FC-4f65-9D91-7224C49458BB}"/>
                <c:ext xmlns:c16="http://schemas.microsoft.com/office/drawing/2014/chart" uri="{C3380CC4-5D6E-409C-BE32-E72D297353CC}">
                  <c16:uniqueId val="{00000013-1A66-4FFF-ACC6-B128E82E50A7}"/>
                </c:ext>
              </c:extLst>
            </c:dLbl>
            <c:dLbl>
              <c:idx val="17"/>
              <c:delete val="1"/>
              <c:extLst>
                <c:ext xmlns:c15="http://schemas.microsoft.com/office/drawing/2012/chart" uri="{CE6537A1-D6FC-4f65-9D91-7224C49458BB}"/>
                <c:ext xmlns:c16="http://schemas.microsoft.com/office/drawing/2014/chart" uri="{C3380CC4-5D6E-409C-BE32-E72D297353CC}">
                  <c16:uniqueId val="{00000014-1A66-4FFF-ACC6-B128E82E50A7}"/>
                </c:ext>
              </c:extLst>
            </c:dLbl>
            <c:dLbl>
              <c:idx val="18"/>
              <c:delete val="1"/>
              <c:extLst>
                <c:ext xmlns:c15="http://schemas.microsoft.com/office/drawing/2012/chart" uri="{CE6537A1-D6FC-4f65-9D91-7224C49458BB}"/>
                <c:ext xmlns:c16="http://schemas.microsoft.com/office/drawing/2014/chart" uri="{C3380CC4-5D6E-409C-BE32-E72D297353CC}">
                  <c16:uniqueId val="{00000015-1A66-4FFF-ACC6-B128E82E50A7}"/>
                </c:ext>
              </c:extLst>
            </c:dLbl>
            <c:dLbl>
              <c:idx val="19"/>
              <c:delete val="1"/>
              <c:extLst>
                <c:ext xmlns:c15="http://schemas.microsoft.com/office/drawing/2012/chart" uri="{CE6537A1-D6FC-4f65-9D91-7224C49458BB}"/>
                <c:ext xmlns:c16="http://schemas.microsoft.com/office/drawing/2014/chart" uri="{C3380CC4-5D6E-409C-BE32-E72D297353CC}">
                  <c16:uniqueId val="{00000016-1A66-4FFF-ACC6-B128E82E50A7}"/>
                </c:ext>
              </c:extLst>
            </c:dLbl>
            <c:dLbl>
              <c:idx val="20"/>
              <c:delete val="1"/>
              <c:extLst>
                <c:ext xmlns:c15="http://schemas.microsoft.com/office/drawing/2012/chart" uri="{CE6537A1-D6FC-4f65-9D91-7224C49458BB}"/>
                <c:ext xmlns:c16="http://schemas.microsoft.com/office/drawing/2014/chart" uri="{C3380CC4-5D6E-409C-BE32-E72D297353CC}">
                  <c16:uniqueId val="{00000017-1A66-4FFF-ACC6-B128E82E50A7}"/>
                </c:ext>
              </c:extLst>
            </c:dLbl>
            <c:dLbl>
              <c:idx val="21"/>
              <c:delete val="1"/>
              <c:extLst>
                <c:ext xmlns:c15="http://schemas.microsoft.com/office/drawing/2012/chart" uri="{CE6537A1-D6FC-4f65-9D91-7224C49458BB}"/>
                <c:ext xmlns:c16="http://schemas.microsoft.com/office/drawing/2014/chart" uri="{C3380CC4-5D6E-409C-BE32-E72D297353CC}">
                  <c16:uniqueId val="{00000018-1A66-4FFF-ACC6-B128E82E50A7}"/>
                </c:ext>
              </c:extLst>
            </c:dLbl>
            <c:dLbl>
              <c:idx val="22"/>
              <c:delete val="1"/>
              <c:extLst>
                <c:ext xmlns:c15="http://schemas.microsoft.com/office/drawing/2012/chart" uri="{CE6537A1-D6FC-4f65-9D91-7224C49458BB}"/>
                <c:ext xmlns:c16="http://schemas.microsoft.com/office/drawing/2014/chart" uri="{C3380CC4-5D6E-409C-BE32-E72D297353CC}">
                  <c16:uniqueId val="{00000019-1A66-4FFF-ACC6-B128E82E50A7}"/>
                </c:ext>
              </c:extLst>
            </c:dLbl>
            <c:dLbl>
              <c:idx val="23"/>
              <c:delete val="1"/>
              <c:extLst>
                <c:ext xmlns:c15="http://schemas.microsoft.com/office/drawing/2012/chart" uri="{CE6537A1-D6FC-4f65-9D91-7224C49458BB}"/>
                <c:ext xmlns:c16="http://schemas.microsoft.com/office/drawing/2014/chart" uri="{C3380CC4-5D6E-409C-BE32-E72D297353CC}">
                  <c16:uniqueId val="{0000001A-1A66-4FFF-ACC6-B128E82E50A7}"/>
                </c:ext>
              </c:extLst>
            </c:dLbl>
            <c:dLbl>
              <c:idx val="24"/>
              <c:delete val="1"/>
              <c:extLst>
                <c:ext xmlns:c15="http://schemas.microsoft.com/office/drawing/2012/chart" uri="{CE6537A1-D6FC-4f65-9D91-7224C49458BB}"/>
                <c:ext xmlns:c16="http://schemas.microsoft.com/office/drawing/2014/chart" uri="{C3380CC4-5D6E-409C-BE32-E72D297353CC}">
                  <c16:uniqueId val="{0000001B-1A66-4FFF-ACC6-B128E82E50A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A66-4FFF-ACC6-B128E82E50A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Erlangen-Höchstadt (09572)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53105</v>
      </c>
      <c r="F11" s="238">
        <v>53212</v>
      </c>
      <c r="G11" s="238">
        <v>53598</v>
      </c>
      <c r="H11" s="238">
        <v>53277</v>
      </c>
      <c r="I11" s="265">
        <v>53239</v>
      </c>
      <c r="J11" s="263">
        <v>-134</v>
      </c>
      <c r="K11" s="266">
        <v>-0.25169518585998985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13.158836267771397</v>
      </c>
      <c r="E13" s="115">
        <v>6988</v>
      </c>
      <c r="F13" s="114">
        <v>6875</v>
      </c>
      <c r="G13" s="114">
        <v>6953</v>
      </c>
      <c r="H13" s="114">
        <v>6906</v>
      </c>
      <c r="I13" s="140">
        <v>6914</v>
      </c>
      <c r="J13" s="115">
        <v>74</v>
      </c>
      <c r="K13" s="116">
        <v>1.0702921608330922</v>
      </c>
    </row>
    <row r="14" spans="1:255" ht="14.1" customHeight="1" x14ac:dyDescent="0.2">
      <c r="A14" s="306" t="s">
        <v>230</v>
      </c>
      <c r="B14" s="307"/>
      <c r="C14" s="308"/>
      <c r="D14" s="113">
        <v>61.478203558986912</v>
      </c>
      <c r="E14" s="115">
        <v>32648</v>
      </c>
      <c r="F14" s="114">
        <v>32876</v>
      </c>
      <c r="G14" s="114">
        <v>33209</v>
      </c>
      <c r="H14" s="114">
        <v>32985</v>
      </c>
      <c r="I14" s="140">
        <v>32972</v>
      </c>
      <c r="J14" s="115">
        <v>-324</v>
      </c>
      <c r="K14" s="116">
        <v>-0.98265194710663595</v>
      </c>
    </row>
    <row r="15" spans="1:255" ht="14.1" customHeight="1" x14ac:dyDescent="0.2">
      <c r="A15" s="306" t="s">
        <v>231</v>
      </c>
      <c r="B15" s="307"/>
      <c r="C15" s="308"/>
      <c r="D15" s="113">
        <v>12.607099143206854</v>
      </c>
      <c r="E15" s="115">
        <v>6695</v>
      </c>
      <c r="F15" s="114">
        <v>6687</v>
      </c>
      <c r="G15" s="114">
        <v>6669</v>
      </c>
      <c r="H15" s="114">
        <v>6649</v>
      </c>
      <c r="I15" s="140">
        <v>6623</v>
      </c>
      <c r="J15" s="115">
        <v>72</v>
      </c>
      <c r="K15" s="116">
        <v>1.0871206401932658</v>
      </c>
    </row>
    <row r="16" spans="1:255" ht="14.1" customHeight="1" x14ac:dyDescent="0.2">
      <c r="A16" s="306" t="s">
        <v>232</v>
      </c>
      <c r="B16" s="307"/>
      <c r="C16" s="308"/>
      <c r="D16" s="113">
        <v>11.885886451369927</v>
      </c>
      <c r="E16" s="115">
        <v>6312</v>
      </c>
      <c r="F16" s="114">
        <v>6311</v>
      </c>
      <c r="G16" s="114">
        <v>6299</v>
      </c>
      <c r="H16" s="114">
        <v>6270</v>
      </c>
      <c r="I16" s="140">
        <v>6259</v>
      </c>
      <c r="J16" s="115">
        <v>53</v>
      </c>
      <c r="K16" s="116">
        <v>0.84678063588432662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0.44440259862536485</v>
      </c>
      <c r="E18" s="115">
        <v>236</v>
      </c>
      <c r="F18" s="114">
        <v>215</v>
      </c>
      <c r="G18" s="114">
        <v>256</v>
      </c>
      <c r="H18" s="114">
        <v>238</v>
      </c>
      <c r="I18" s="140">
        <v>249</v>
      </c>
      <c r="J18" s="115">
        <v>-13</v>
      </c>
      <c r="K18" s="116">
        <v>-5.2208835341365463</v>
      </c>
    </row>
    <row r="19" spans="1:255" ht="14.1" customHeight="1" x14ac:dyDescent="0.2">
      <c r="A19" s="306" t="s">
        <v>235</v>
      </c>
      <c r="B19" s="307" t="s">
        <v>236</v>
      </c>
      <c r="C19" s="308"/>
      <c r="D19" s="113">
        <v>0.24479804161566707</v>
      </c>
      <c r="E19" s="115">
        <v>130</v>
      </c>
      <c r="F19" s="114">
        <v>114</v>
      </c>
      <c r="G19" s="114">
        <v>136</v>
      </c>
      <c r="H19" s="114">
        <v>140</v>
      </c>
      <c r="I19" s="140">
        <v>133</v>
      </c>
      <c r="J19" s="115">
        <v>-3</v>
      </c>
      <c r="K19" s="116">
        <v>-2.255639097744361</v>
      </c>
    </row>
    <row r="20" spans="1:255" ht="14.1" customHeight="1" x14ac:dyDescent="0.2">
      <c r="A20" s="306">
        <v>12</v>
      </c>
      <c r="B20" s="307" t="s">
        <v>237</v>
      </c>
      <c r="C20" s="308"/>
      <c r="D20" s="113">
        <v>0.61011204218058568</v>
      </c>
      <c r="E20" s="115">
        <v>324</v>
      </c>
      <c r="F20" s="114">
        <v>281</v>
      </c>
      <c r="G20" s="114">
        <v>330</v>
      </c>
      <c r="H20" s="114">
        <v>322</v>
      </c>
      <c r="I20" s="140">
        <v>312</v>
      </c>
      <c r="J20" s="115">
        <v>12</v>
      </c>
      <c r="K20" s="116">
        <v>3.8461538461538463</v>
      </c>
    </row>
    <row r="21" spans="1:255" ht="14.1" customHeight="1" x14ac:dyDescent="0.2">
      <c r="A21" s="306">
        <v>21</v>
      </c>
      <c r="B21" s="307" t="s">
        <v>238</v>
      </c>
      <c r="C21" s="308"/>
      <c r="D21" s="113">
        <v>0.17700781470671312</v>
      </c>
      <c r="E21" s="115">
        <v>94</v>
      </c>
      <c r="F21" s="114">
        <v>94</v>
      </c>
      <c r="G21" s="114">
        <v>100</v>
      </c>
      <c r="H21" s="114">
        <v>105</v>
      </c>
      <c r="I21" s="140">
        <v>99</v>
      </c>
      <c r="J21" s="115">
        <v>-5</v>
      </c>
      <c r="K21" s="116">
        <v>-5.0505050505050502</v>
      </c>
    </row>
    <row r="22" spans="1:255" ht="14.1" customHeight="1" x14ac:dyDescent="0.2">
      <c r="A22" s="306">
        <v>22</v>
      </c>
      <c r="B22" s="307" t="s">
        <v>239</v>
      </c>
      <c r="C22" s="308"/>
      <c r="D22" s="113">
        <v>2.0807833537331701</v>
      </c>
      <c r="E22" s="115">
        <v>1105</v>
      </c>
      <c r="F22" s="114">
        <v>1105</v>
      </c>
      <c r="G22" s="114">
        <v>1119</v>
      </c>
      <c r="H22" s="114">
        <v>1146</v>
      </c>
      <c r="I22" s="140">
        <v>1164</v>
      </c>
      <c r="J22" s="115">
        <v>-59</v>
      </c>
      <c r="K22" s="116">
        <v>-5.0687285223367695</v>
      </c>
    </row>
    <row r="23" spans="1:255" ht="14.1" customHeight="1" x14ac:dyDescent="0.2">
      <c r="A23" s="306">
        <v>23</v>
      </c>
      <c r="B23" s="307" t="s">
        <v>240</v>
      </c>
      <c r="C23" s="308"/>
      <c r="D23" s="113">
        <v>0.36154787684775447</v>
      </c>
      <c r="E23" s="115">
        <v>192</v>
      </c>
      <c r="F23" s="114">
        <v>187</v>
      </c>
      <c r="G23" s="114">
        <v>188</v>
      </c>
      <c r="H23" s="114">
        <v>183</v>
      </c>
      <c r="I23" s="140">
        <v>177</v>
      </c>
      <c r="J23" s="115">
        <v>15</v>
      </c>
      <c r="K23" s="116">
        <v>8.4745762711864412</v>
      </c>
    </row>
    <row r="24" spans="1:255" ht="14.1" customHeight="1" x14ac:dyDescent="0.2">
      <c r="A24" s="306">
        <v>24</v>
      </c>
      <c r="B24" s="307" t="s">
        <v>241</v>
      </c>
      <c r="C24" s="308"/>
      <c r="D24" s="113">
        <v>7.9446379813576877</v>
      </c>
      <c r="E24" s="115">
        <v>4219</v>
      </c>
      <c r="F24" s="114">
        <v>4291</v>
      </c>
      <c r="G24" s="114">
        <v>4361</v>
      </c>
      <c r="H24" s="114">
        <v>4398</v>
      </c>
      <c r="I24" s="140">
        <v>4438</v>
      </c>
      <c r="J24" s="115">
        <v>-219</v>
      </c>
      <c r="K24" s="116">
        <v>-4.9346552501126633</v>
      </c>
    </row>
    <row r="25" spans="1:255" ht="14.1" customHeight="1" x14ac:dyDescent="0.2">
      <c r="A25" s="306">
        <v>25</v>
      </c>
      <c r="B25" s="307" t="s">
        <v>242</v>
      </c>
      <c r="C25" s="308"/>
      <c r="D25" s="113">
        <v>8.330665662367009</v>
      </c>
      <c r="E25" s="115">
        <v>4424</v>
      </c>
      <c r="F25" s="114">
        <v>4471</v>
      </c>
      <c r="G25" s="114">
        <v>4496</v>
      </c>
      <c r="H25" s="114">
        <v>4376</v>
      </c>
      <c r="I25" s="140">
        <v>4373</v>
      </c>
      <c r="J25" s="115">
        <v>51</v>
      </c>
      <c r="K25" s="116">
        <v>1.1662474273953807</v>
      </c>
    </row>
    <row r="26" spans="1:255" ht="14.1" customHeight="1" x14ac:dyDescent="0.2">
      <c r="A26" s="306">
        <v>26</v>
      </c>
      <c r="B26" s="307" t="s">
        <v>243</v>
      </c>
      <c r="C26" s="308"/>
      <c r="D26" s="113">
        <v>2.421617550136522</v>
      </c>
      <c r="E26" s="115">
        <v>1286</v>
      </c>
      <c r="F26" s="114">
        <v>1305</v>
      </c>
      <c r="G26" s="114">
        <v>1317</v>
      </c>
      <c r="H26" s="114">
        <v>1289</v>
      </c>
      <c r="I26" s="140">
        <v>1272</v>
      </c>
      <c r="J26" s="115">
        <v>14</v>
      </c>
      <c r="K26" s="116">
        <v>1.10062893081761</v>
      </c>
    </row>
    <row r="27" spans="1:255" ht="14.1" customHeight="1" x14ac:dyDescent="0.2">
      <c r="A27" s="306">
        <v>27</v>
      </c>
      <c r="B27" s="307" t="s">
        <v>244</v>
      </c>
      <c r="C27" s="308"/>
      <c r="D27" s="113">
        <v>5.6228227097260142</v>
      </c>
      <c r="E27" s="115">
        <v>2986</v>
      </c>
      <c r="F27" s="114">
        <v>3034</v>
      </c>
      <c r="G27" s="114">
        <v>3047</v>
      </c>
      <c r="H27" s="114">
        <v>3057</v>
      </c>
      <c r="I27" s="140">
        <v>3088</v>
      </c>
      <c r="J27" s="115">
        <v>-102</v>
      </c>
      <c r="K27" s="116">
        <v>-3.3031088082901556</v>
      </c>
    </row>
    <row r="28" spans="1:255" ht="14.1" customHeight="1" x14ac:dyDescent="0.2">
      <c r="A28" s="306">
        <v>28</v>
      </c>
      <c r="B28" s="307" t="s">
        <v>245</v>
      </c>
      <c r="C28" s="308"/>
      <c r="D28" s="113">
        <v>0.7155635062611807</v>
      </c>
      <c r="E28" s="115">
        <v>380</v>
      </c>
      <c r="F28" s="114">
        <v>381</v>
      </c>
      <c r="G28" s="114">
        <v>375</v>
      </c>
      <c r="H28" s="114">
        <v>378</v>
      </c>
      <c r="I28" s="140">
        <v>380</v>
      </c>
      <c r="J28" s="115">
        <v>0</v>
      </c>
      <c r="K28" s="116">
        <v>0</v>
      </c>
    </row>
    <row r="29" spans="1:255" ht="14.1" customHeight="1" x14ac:dyDescent="0.2">
      <c r="A29" s="306">
        <v>29</v>
      </c>
      <c r="B29" s="307" t="s">
        <v>246</v>
      </c>
      <c r="C29" s="308"/>
      <c r="D29" s="113">
        <v>2.6908953959137558</v>
      </c>
      <c r="E29" s="115">
        <v>1429</v>
      </c>
      <c r="F29" s="114">
        <v>1461</v>
      </c>
      <c r="G29" s="114">
        <v>1470</v>
      </c>
      <c r="H29" s="114">
        <v>1423</v>
      </c>
      <c r="I29" s="140">
        <v>1440</v>
      </c>
      <c r="J29" s="115">
        <v>-11</v>
      </c>
      <c r="K29" s="116">
        <v>-0.76388888888888884</v>
      </c>
    </row>
    <row r="30" spans="1:255" ht="14.1" customHeight="1" x14ac:dyDescent="0.2">
      <c r="A30" s="306" t="s">
        <v>247</v>
      </c>
      <c r="B30" s="307" t="s">
        <v>248</v>
      </c>
      <c r="C30" s="308"/>
      <c r="D30" s="113">
        <v>1.3633367856134073</v>
      </c>
      <c r="E30" s="115">
        <v>724</v>
      </c>
      <c r="F30" s="114">
        <v>738</v>
      </c>
      <c r="G30" s="114">
        <v>747</v>
      </c>
      <c r="H30" s="114">
        <v>734</v>
      </c>
      <c r="I30" s="140">
        <v>749</v>
      </c>
      <c r="J30" s="115">
        <v>-25</v>
      </c>
      <c r="K30" s="116">
        <v>-3.3377837116154874</v>
      </c>
    </row>
    <row r="31" spans="1:255" ht="14.1" customHeight="1" x14ac:dyDescent="0.2">
      <c r="A31" s="306" t="s">
        <v>249</v>
      </c>
      <c r="B31" s="307" t="s">
        <v>250</v>
      </c>
      <c r="C31" s="308"/>
      <c r="D31" s="113">
        <v>1.3049618679973638</v>
      </c>
      <c r="E31" s="115">
        <v>693</v>
      </c>
      <c r="F31" s="114">
        <v>710</v>
      </c>
      <c r="G31" s="114">
        <v>710</v>
      </c>
      <c r="H31" s="114">
        <v>677</v>
      </c>
      <c r="I31" s="140">
        <v>679</v>
      </c>
      <c r="J31" s="115">
        <v>14</v>
      </c>
      <c r="K31" s="116">
        <v>2.0618556701030926</v>
      </c>
    </row>
    <row r="32" spans="1:255" ht="14.1" customHeight="1" x14ac:dyDescent="0.2">
      <c r="A32" s="306">
        <v>31</v>
      </c>
      <c r="B32" s="307" t="s">
        <v>251</v>
      </c>
      <c r="C32" s="308"/>
      <c r="D32" s="113">
        <v>0.27492703135297997</v>
      </c>
      <c r="E32" s="115">
        <v>146</v>
      </c>
      <c r="F32" s="114">
        <v>139</v>
      </c>
      <c r="G32" s="114">
        <v>142</v>
      </c>
      <c r="H32" s="114">
        <v>140</v>
      </c>
      <c r="I32" s="140">
        <v>140</v>
      </c>
      <c r="J32" s="115">
        <v>6</v>
      </c>
      <c r="K32" s="116">
        <v>4.2857142857142856</v>
      </c>
    </row>
    <row r="33" spans="1:11" ht="14.1" customHeight="1" x14ac:dyDescent="0.2">
      <c r="A33" s="306">
        <v>32</v>
      </c>
      <c r="B33" s="307" t="s">
        <v>252</v>
      </c>
      <c r="C33" s="308"/>
      <c r="D33" s="113">
        <v>1.0658130119574427</v>
      </c>
      <c r="E33" s="115">
        <v>566</v>
      </c>
      <c r="F33" s="114">
        <v>534</v>
      </c>
      <c r="G33" s="114">
        <v>566</v>
      </c>
      <c r="H33" s="114">
        <v>554</v>
      </c>
      <c r="I33" s="140">
        <v>531</v>
      </c>
      <c r="J33" s="115">
        <v>35</v>
      </c>
      <c r="K33" s="116">
        <v>6.5913370998116765</v>
      </c>
    </row>
    <row r="34" spans="1:11" ht="14.1" customHeight="1" x14ac:dyDescent="0.2">
      <c r="A34" s="306">
        <v>33</v>
      </c>
      <c r="B34" s="307" t="s">
        <v>253</v>
      </c>
      <c r="C34" s="308"/>
      <c r="D34" s="113">
        <v>0.91893418698804252</v>
      </c>
      <c r="E34" s="115">
        <v>488</v>
      </c>
      <c r="F34" s="114">
        <v>499</v>
      </c>
      <c r="G34" s="114">
        <v>566</v>
      </c>
      <c r="H34" s="114">
        <v>559</v>
      </c>
      <c r="I34" s="140">
        <v>514</v>
      </c>
      <c r="J34" s="115">
        <v>-26</v>
      </c>
      <c r="K34" s="116">
        <v>-5.0583657587548636</v>
      </c>
    </row>
    <row r="35" spans="1:11" ht="14.1" customHeight="1" x14ac:dyDescent="0.2">
      <c r="A35" s="306">
        <v>34</v>
      </c>
      <c r="B35" s="307" t="s">
        <v>254</v>
      </c>
      <c r="C35" s="308"/>
      <c r="D35" s="113">
        <v>1.4838527445626588</v>
      </c>
      <c r="E35" s="115">
        <v>788</v>
      </c>
      <c r="F35" s="114">
        <v>794</v>
      </c>
      <c r="G35" s="114">
        <v>802</v>
      </c>
      <c r="H35" s="114">
        <v>779</v>
      </c>
      <c r="I35" s="140">
        <v>778</v>
      </c>
      <c r="J35" s="115">
        <v>10</v>
      </c>
      <c r="K35" s="116">
        <v>1.2853470437017995</v>
      </c>
    </row>
    <row r="36" spans="1:11" ht="14.1" customHeight="1" x14ac:dyDescent="0.2">
      <c r="A36" s="306">
        <v>41</v>
      </c>
      <c r="B36" s="307" t="s">
        <v>255</v>
      </c>
      <c r="C36" s="308"/>
      <c r="D36" s="113">
        <v>0.98295829017983238</v>
      </c>
      <c r="E36" s="115">
        <v>522</v>
      </c>
      <c r="F36" s="114">
        <v>527</v>
      </c>
      <c r="G36" s="114">
        <v>526</v>
      </c>
      <c r="H36" s="114">
        <v>526</v>
      </c>
      <c r="I36" s="140">
        <v>531</v>
      </c>
      <c r="J36" s="115">
        <v>-9</v>
      </c>
      <c r="K36" s="116">
        <v>-1.6949152542372881</v>
      </c>
    </row>
    <row r="37" spans="1:11" ht="14.1" customHeight="1" x14ac:dyDescent="0.2">
      <c r="A37" s="306">
        <v>42</v>
      </c>
      <c r="B37" s="307" t="s">
        <v>256</v>
      </c>
      <c r="C37" s="308"/>
      <c r="D37" s="113">
        <v>6.0257979474625745E-2</v>
      </c>
      <c r="E37" s="115">
        <v>32</v>
      </c>
      <c r="F37" s="114">
        <v>30</v>
      </c>
      <c r="G37" s="114">
        <v>31</v>
      </c>
      <c r="H37" s="114">
        <v>31</v>
      </c>
      <c r="I37" s="140">
        <v>31</v>
      </c>
      <c r="J37" s="115">
        <v>1</v>
      </c>
      <c r="K37" s="116">
        <v>3.225806451612903</v>
      </c>
    </row>
    <row r="38" spans="1:11" ht="14.1" customHeight="1" x14ac:dyDescent="0.2">
      <c r="A38" s="306">
        <v>43</v>
      </c>
      <c r="B38" s="307" t="s">
        <v>257</v>
      </c>
      <c r="C38" s="308"/>
      <c r="D38" s="113">
        <v>4.14273608888052</v>
      </c>
      <c r="E38" s="115">
        <v>2200</v>
      </c>
      <c r="F38" s="114">
        <v>2208</v>
      </c>
      <c r="G38" s="114">
        <v>2196</v>
      </c>
      <c r="H38" s="114">
        <v>2156</v>
      </c>
      <c r="I38" s="140">
        <v>2140</v>
      </c>
      <c r="J38" s="115">
        <v>60</v>
      </c>
      <c r="K38" s="116">
        <v>2.8037383177570092</v>
      </c>
    </row>
    <row r="39" spans="1:11" ht="14.1" customHeight="1" x14ac:dyDescent="0.2">
      <c r="A39" s="306">
        <v>51</v>
      </c>
      <c r="B39" s="307" t="s">
        <v>258</v>
      </c>
      <c r="C39" s="308"/>
      <c r="D39" s="113">
        <v>4.8695979662931927</v>
      </c>
      <c r="E39" s="115">
        <v>2586</v>
      </c>
      <c r="F39" s="114">
        <v>2560</v>
      </c>
      <c r="G39" s="114">
        <v>2559</v>
      </c>
      <c r="H39" s="114">
        <v>2572</v>
      </c>
      <c r="I39" s="140">
        <v>2597</v>
      </c>
      <c r="J39" s="115">
        <v>-11</v>
      </c>
      <c r="K39" s="116">
        <v>-0.42356565267616481</v>
      </c>
    </row>
    <row r="40" spans="1:11" ht="14.1" customHeight="1" x14ac:dyDescent="0.2">
      <c r="A40" s="306" t="s">
        <v>259</v>
      </c>
      <c r="B40" s="307" t="s">
        <v>260</v>
      </c>
      <c r="C40" s="308"/>
      <c r="D40" s="113">
        <v>4.3442237077487995</v>
      </c>
      <c r="E40" s="115">
        <v>2307</v>
      </c>
      <c r="F40" s="114">
        <v>2281</v>
      </c>
      <c r="G40" s="114">
        <v>2275</v>
      </c>
      <c r="H40" s="114">
        <v>2312</v>
      </c>
      <c r="I40" s="140">
        <v>2341</v>
      </c>
      <c r="J40" s="115">
        <v>-34</v>
      </c>
      <c r="K40" s="116">
        <v>-1.4523707817172149</v>
      </c>
    </row>
    <row r="41" spans="1:11" ht="14.1" customHeight="1" x14ac:dyDescent="0.2">
      <c r="A41" s="306"/>
      <c r="B41" s="307" t="s">
        <v>261</v>
      </c>
      <c r="C41" s="308"/>
      <c r="D41" s="113">
        <v>3.9713774597495526</v>
      </c>
      <c r="E41" s="115">
        <v>2109</v>
      </c>
      <c r="F41" s="114">
        <v>2081</v>
      </c>
      <c r="G41" s="114">
        <v>2079</v>
      </c>
      <c r="H41" s="114">
        <v>2102</v>
      </c>
      <c r="I41" s="140">
        <v>2130</v>
      </c>
      <c r="J41" s="115">
        <v>-21</v>
      </c>
      <c r="K41" s="116">
        <v>-0.9859154929577465</v>
      </c>
    </row>
    <row r="42" spans="1:11" ht="14.1" customHeight="1" x14ac:dyDescent="0.2">
      <c r="A42" s="306">
        <v>52</v>
      </c>
      <c r="B42" s="307" t="s">
        <v>262</v>
      </c>
      <c r="C42" s="308"/>
      <c r="D42" s="113">
        <v>2.3688918180962246</v>
      </c>
      <c r="E42" s="115">
        <v>1258</v>
      </c>
      <c r="F42" s="114">
        <v>1243</v>
      </c>
      <c r="G42" s="114">
        <v>1277</v>
      </c>
      <c r="H42" s="114">
        <v>1305</v>
      </c>
      <c r="I42" s="140">
        <v>1286</v>
      </c>
      <c r="J42" s="115">
        <v>-28</v>
      </c>
      <c r="K42" s="116">
        <v>-2.1772939346811819</v>
      </c>
    </row>
    <row r="43" spans="1:11" ht="14.1" customHeight="1" x14ac:dyDescent="0.2">
      <c r="A43" s="306" t="s">
        <v>263</v>
      </c>
      <c r="B43" s="307" t="s">
        <v>264</v>
      </c>
      <c r="C43" s="308"/>
      <c r="D43" s="113">
        <v>2.0901986630260803</v>
      </c>
      <c r="E43" s="115">
        <v>1110</v>
      </c>
      <c r="F43" s="114">
        <v>1098</v>
      </c>
      <c r="G43" s="114">
        <v>1128</v>
      </c>
      <c r="H43" s="114">
        <v>1156</v>
      </c>
      <c r="I43" s="140">
        <v>1141</v>
      </c>
      <c r="J43" s="115">
        <v>-31</v>
      </c>
      <c r="K43" s="116">
        <v>-2.7169149868536371</v>
      </c>
    </row>
    <row r="44" spans="1:11" ht="14.1" customHeight="1" x14ac:dyDescent="0.2">
      <c r="A44" s="306">
        <v>53</v>
      </c>
      <c r="B44" s="307" t="s">
        <v>265</v>
      </c>
      <c r="C44" s="308"/>
      <c r="D44" s="113">
        <v>0.35024950569626212</v>
      </c>
      <c r="E44" s="115">
        <v>186</v>
      </c>
      <c r="F44" s="114">
        <v>186</v>
      </c>
      <c r="G44" s="114">
        <v>186</v>
      </c>
      <c r="H44" s="114">
        <v>187</v>
      </c>
      <c r="I44" s="140">
        <v>178</v>
      </c>
      <c r="J44" s="115">
        <v>8</v>
      </c>
      <c r="K44" s="116">
        <v>4.4943820224719104</v>
      </c>
    </row>
    <row r="45" spans="1:11" ht="14.1" customHeight="1" x14ac:dyDescent="0.2">
      <c r="A45" s="306" t="s">
        <v>266</v>
      </c>
      <c r="B45" s="307" t="s">
        <v>267</v>
      </c>
      <c r="C45" s="308"/>
      <c r="D45" s="113">
        <v>0.32765276339327748</v>
      </c>
      <c r="E45" s="115">
        <v>174</v>
      </c>
      <c r="F45" s="114">
        <v>174</v>
      </c>
      <c r="G45" s="114">
        <v>175</v>
      </c>
      <c r="H45" s="114">
        <v>176</v>
      </c>
      <c r="I45" s="140">
        <v>166</v>
      </c>
      <c r="J45" s="115">
        <v>8</v>
      </c>
      <c r="K45" s="116">
        <v>4.8192771084337354</v>
      </c>
    </row>
    <row r="46" spans="1:11" ht="14.1" customHeight="1" x14ac:dyDescent="0.2">
      <c r="A46" s="306">
        <v>54</v>
      </c>
      <c r="B46" s="307" t="s">
        <v>268</v>
      </c>
      <c r="C46" s="308"/>
      <c r="D46" s="113">
        <v>1.7776103945014594</v>
      </c>
      <c r="E46" s="115">
        <v>944</v>
      </c>
      <c r="F46" s="114">
        <v>947</v>
      </c>
      <c r="G46" s="114">
        <v>959</v>
      </c>
      <c r="H46" s="114">
        <v>950</v>
      </c>
      <c r="I46" s="140">
        <v>925</v>
      </c>
      <c r="J46" s="115">
        <v>19</v>
      </c>
      <c r="K46" s="116">
        <v>2.0540540540540539</v>
      </c>
    </row>
    <row r="47" spans="1:11" ht="14.1" customHeight="1" x14ac:dyDescent="0.2">
      <c r="A47" s="306">
        <v>61</v>
      </c>
      <c r="B47" s="307" t="s">
        <v>269</v>
      </c>
      <c r="C47" s="308"/>
      <c r="D47" s="113">
        <v>2.351944261368986</v>
      </c>
      <c r="E47" s="115">
        <v>1249</v>
      </c>
      <c r="F47" s="114">
        <v>1250</v>
      </c>
      <c r="G47" s="114">
        <v>1256</v>
      </c>
      <c r="H47" s="114">
        <v>1247</v>
      </c>
      <c r="I47" s="140">
        <v>1261</v>
      </c>
      <c r="J47" s="115">
        <v>-12</v>
      </c>
      <c r="K47" s="116">
        <v>-0.95162569389373508</v>
      </c>
    </row>
    <row r="48" spans="1:11" ht="14.1" customHeight="1" x14ac:dyDescent="0.2">
      <c r="A48" s="306">
        <v>62</v>
      </c>
      <c r="B48" s="307" t="s">
        <v>270</v>
      </c>
      <c r="C48" s="308"/>
      <c r="D48" s="113">
        <v>6.3572168345730153</v>
      </c>
      <c r="E48" s="115">
        <v>3376</v>
      </c>
      <c r="F48" s="114">
        <v>3338</v>
      </c>
      <c r="G48" s="114">
        <v>3331</v>
      </c>
      <c r="H48" s="114">
        <v>3319</v>
      </c>
      <c r="I48" s="140">
        <v>3331</v>
      </c>
      <c r="J48" s="115">
        <v>45</v>
      </c>
      <c r="K48" s="116">
        <v>1.3509456619633744</v>
      </c>
    </row>
    <row r="49" spans="1:11" ht="14.1" customHeight="1" x14ac:dyDescent="0.2">
      <c r="A49" s="306">
        <v>63</v>
      </c>
      <c r="B49" s="307" t="s">
        <v>271</v>
      </c>
      <c r="C49" s="308"/>
      <c r="D49" s="113">
        <v>1.623199322097731</v>
      </c>
      <c r="E49" s="115">
        <v>862</v>
      </c>
      <c r="F49" s="114">
        <v>873</v>
      </c>
      <c r="G49" s="114">
        <v>864</v>
      </c>
      <c r="H49" s="114">
        <v>890</v>
      </c>
      <c r="I49" s="140">
        <v>884</v>
      </c>
      <c r="J49" s="115">
        <v>-22</v>
      </c>
      <c r="K49" s="116">
        <v>-2.4886877828054299</v>
      </c>
    </row>
    <row r="50" spans="1:11" ht="14.1" customHeight="1" x14ac:dyDescent="0.2">
      <c r="A50" s="306" t="s">
        <v>272</v>
      </c>
      <c r="B50" s="307" t="s">
        <v>273</v>
      </c>
      <c r="C50" s="308"/>
      <c r="D50" s="113">
        <v>0.35213256755484418</v>
      </c>
      <c r="E50" s="115">
        <v>187</v>
      </c>
      <c r="F50" s="114">
        <v>190</v>
      </c>
      <c r="G50" s="114">
        <v>196</v>
      </c>
      <c r="H50" s="114">
        <v>195</v>
      </c>
      <c r="I50" s="140">
        <v>195</v>
      </c>
      <c r="J50" s="115">
        <v>-8</v>
      </c>
      <c r="K50" s="116">
        <v>-4.1025641025641022</v>
      </c>
    </row>
    <row r="51" spans="1:11" ht="14.1" customHeight="1" x14ac:dyDescent="0.2">
      <c r="A51" s="306" t="s">
        <v>274</v>
      </c>
      <c r="B51" s="307" t="s">
        <v>275</v>
      </c>
      <c r="C51" s="308"/>
      <c r="D51" s="113">
        <v>1.0695791356746069</v>
      </c>
      <c r="E51" s="115">
        <v>568</v>
      </c>
      <c r="F51" s="114">
        <v>566</v>
      </c>
      <c r="G51" s="114">
        <v>547</v>
      </c>
      <c r="H51" s="114">
        <v>573</v>
      </c>
      <c r="I51" s="140">
        <v>569</v>
      </c>
      <c r="J51" s="115">
        <v>-1</v>
      </c>
      <c r="K51" s="116">
        <v>-0.1757469244288225</v>
      </c>
    </row>
    <row r="52" spans="1:11" ht="14.1" customHeight="1" x14ac:dyDescent="0.2">
      <c r="A52" s="306">
        <v>71</v>
      </c>
      <c r="B52" s="307" t="s">
        <v>276</v>
      </c>
      <c r="C52" s="308"/>
      <c r="D52" s="113">
        <v>21.992279446379815</v>
      </c>
      <c r="E52" s="115">
        <v>11679</v>
      </c>
      <c r="F52" s="114">
        <v>11750</v>
      </c>
      <c r="G52" s="114">
        <v>11795</v>
      </c>
      <c r="H52" s="114">
        <v>11827</v>
      </c>
      <c r="I52" s="140">
        <v>11793</v>
      </c>
      <c r="J52" s="115">
        <v>-114</v>
      </c>
      <c r="K52" s="116">
        <v>-0.96667514627321294</v>
      </c>
    </row>
    <row r="53" spans="1:11" ht="14.1" customHeight="1" x14ac:dyDescent="0.2">
      <c r="A53" s="306" t="s">
        <v>277</v>
      </c>
      <c r="B53" s="307" t="s">
        <v>278</v>
      </c>
      <c r="C53" s="308"/>
      <c r="D53" s="113">
        <v>12.356651916015441</v>
      </c>
      <c r="E53" s="115">
        <v>6562</v>
      </c>
      <c r="F53" s="114">
        <v>6658</v>
      </c>
      <c r="G53" s="114">
        <v>6671</v>
      </c>
      <c r="H53" s="114">
        <v>6644</v>
      </c>
      <c r="I53" s="140">
        <v>6665</v>
      </c>
      <c r="J53" s="115">
        <v>-103</v>
      </c>
      <c r="K53" s="116">
        <v>-1.5453863465866466</v>
      </c>
    </row>
    <row r="54" spans="1:11" ht="14.1" customHeight="1" x14ac:dyDescent="0.2">
      <c r="A54" s="306" t="s">
        <v>279</v>
      </c>
      <c r="B54" s="307" t="s">
        <v>280</v>
      </c>
      <c r="C54" s="308"/>
      <c r="D54" s="113">
        <v>8.3946897655587982</v>
      </c>
      <c r="E54" s="115">
        <v>4458</v>
      </c>
      <c r="F54" s="114">
        <v>4440</v>
      </c>
      <c r="G54" s="114">
        <v>4475</v>
      </c>
      <c r="H54" s="114">
        <v>4540</v>
      </c>
      <c r="I54" s="140">
        <v>4503</v>
      </c>
      <c r="J54" s="115">
        <v>-45</v>
      </c>
      <c r="K54" s="116">
        <v>-0.99933377748167884</v>
      </c>
    </row>
    <row r="55" spans="1:11" ht="14.1" customHeight="1" x14ac:dyDescent="0.2">
      <c r="A55" s="306">
        <v>72</v>
      </c>
      <c r="B55" s="307" t="s">
        <v>281</v>
      </c>
      <c r="C55" s="308"/>
      <c r="D55" s="113">
        <v>2.3218152716316731</v>
      </c>
      <c r="E55" s="115">
        <v>1233</v>
      </c>
      <c r="F55" s="114">
        <v>1238</v>
      </c>
      <c r="G55" s="114">
        <v>1232</v>
      </c>
      <c r="H55" s="114">
        <v>1213</v>
      </c>
      <c r="I55" s="140">
        <v>1216</v>
      </c>
      <c r="J55" s="115">
        <v>17</v>
      </c>
      <c r="K55" s="116">
        <v>1.3980263157894737</v>
      </c>
    </row>
    <row r="56" spans="1:11" ht="14.1" customHeight="1" x14ac:dyDescent="0.2">
      <c r="A56" s="306" t="s">
        <v>282</v>
      </c>
      <c r="B56" s="307" t="s">
        <v>283</v>
      </c>
      <c r="C56" s="308"/>
      <c r="D56" s="113">
        <v>0.95282930044251957</v>
      </c>
      <c r="E56" s="115">
        <v>506</v>
      </c>
      <c r="F56" s="114">
        <v>516</v>
      </c>
      <c r="G56" s="114">
        <v>514</v>
      </c>
      <c r="H56" s="114">
        <v>503</v>
      </c>
      <c r="I56" s="140">
        <v>515</v>
      </c>
      <c r="J56" s="115">
        <v>-9</v>
      </c>
      <c r="K56" s="116">
        <v>-1.7475728155339805</v>
      </c>
    </row>
    <row r="57" spans="1:11" ht="14.1" customHeight="1" x14ac:dyDescent="0.2">
      <c r="A57" s="306" t="s">
        <v>284</v>
      </c>
      <c r="B57" s="307" t="s">
        <v>285</v>
      </c>
      <c r="C57" s="308"/>
      <c r="D57" s="113">
        <v>1.0319178985029658</v>
      </c>
      <c r="E57" s="115">
        <v>548</v>
      </c>
      <c r="F57" s="114">
        <v>541</v>
      </c>
      <c r="G57" s="114">
        <v>539</v>
      </c>
      <c r="H57" s="114">
        <v>539</v>
      </c>
      <c r="I57" s="140">
        <v>534</v>
      </c>
      <c r="J57" s="115">
        <v>14</v>
      </c>
      <c r="K57" s="116">
        <v>2.6217228464419478</v>
      </c>
    </row>
    <row r="58" spans="1:11" ht="14.1" customHeight="1" x14ac:dyDescent="0.2">
      <c r="A58" s="306">
        <v>73</v>
      </c>
      <c r="B58" s="307" t="s">
        <v>286</v>
      </c>
      <c r="C58" s="308"/>
      <c r="D58" s="113">
        <v>1.5459937858958668</v>
      </c>
      <c r="E58" s="115">
        <v>821</v>
      </c>
      <c r="F58" s="114">
        <v>821</v>
      </c>
      <c r="G58" s="114">
        <v>814</v>
      </c>
      <c r="H58" s="114">
        <v>793</v>
      </c>
      <c r="I58" s="140">
        <v>782</v>
      </c>
      <c r="J58" s="115">
        <v>39</v>
      </c>
      <c r="K58" s="116">
        <v>4.9872122762148337</v>
      </c>
    </row>
    <row r="59" spans="1:11" ht="14.1" customHeight="1" x14ac:dyDescent="0.2">
      <c r="A59" s="306" t="s">
        <v>287</v>
      </c>
      <c r="B59" s="307" t="s">
        <v>288</v>
      </c>
      <c r="C59" s="308"/>
      <c r="D59" s="113">
        <v>1.2352885792298276</v>
      </c>
      <c r="E59" s="115">
        <v>656</v>
      </c>
      <c r="F59" s="114">
        <v>658</v>
      </c>
      <c r="G59" s="114">
        <v>651</v>
      </c>
      <c r="H59" s="114">
        <v>626</v>
      </c>
      <c r="I59" s="140">
        <v>616</v>
      </c>
      <c r="J59" s="115">
        <v>40</v>
      </c>
      <c r="K59" s="116">
        <v>6.4935064935064934</v>
      </c>
    </row>
    <row r="60" spans="1:11" ht="14.1" customHeight="1" x14ac:dyDescent="0.2">
      <c r="A60" s="306">
        <v>81</v>
      </c>
      <c r="B60" s="307" t="s">
        <v>289</v>
      </c>
      <c r="C60" s="308"/>
      <c r="D60" s="113">
        <v>4.2255908106581304</v>
      </c>
      <c r="E60" s="115">
        <v>2244</v>
      </c>
      <c r="F60" s="114">
        <v>2197</v>
      </c>
      <c r="G60" s="114">
        <v>2178</v>
      </c>
      <c r="H60" s="114">
        <v>2148</v>
      </c>
      <c r="I60" s="140">
        <v>2160</v>
      </c>
      <c r="J60" s="115">
        <v>84</v>
      </c>
      <c r="K60" s="116">
        <v>3.8888888888888888</v>
      </c>
    </row>
    <row r="61" spans="1:11" ht="14.1" customHeight="1" x14ac:dyDescent="0.2">
      <c r="A61" s="306" t="s">
        <v>290</v>
      </c>
      <c r="B61" s="307" t="s">
        <v>291</v>
      </c>
      <c r="C61" s="308"/>
      <c r="D61" s="113">
        <v>1.7399491573298183</v>
      </c>
      <c r="E61" s="115">
        <v>924</v>
      </c>
      <c r="F61" s="114">
        <v>917</v>
      </c>
      <c r="G61" s="114">
        <v>922</v>
      </c>
      <c r="H61" s="114">
        <v>895</v>
      </c>
      <c r="I61" s="140">
        <v>904</v>
      </c>
      <c r="J61" s="115">
        <v>20</v>
      </c>
      <c r="K61" s="116">
        <v>2.2123893805309733</v>
      </c>
    </row>
    <row r="62" spans="1:11" ht="14.1" customHeight="1" x14ac:dyDescent="0.2">
      <c r="A62" s="306" t="s">
        <v>292</v>
      </c>
      <c r="B62" s="307" t="s">
        <v>293</v>
      </c>
      <c r="C62" s="308"/>
      <c r="D62" s="113">
        <v>0.93211561999811698</v>
      </c>
      <c r="E62" s="115">
        <v>495</v>
      </c>
      <c r="F62" s="114">
        <v>463</v>
      </c>
      <c r="G62" s="114">
        <v>443</v>
      </c>
      <c r="H62" s="114">
        <v>436</v>
      </c>
      <c r="I62" s="140">
        <v>436</v>
      </c>
      <c r="J62" s="115">
        <v>59</v>
      </c>
      <c r="K62" s="116">
        <v>13.532110091743119</v>
      </c>
    </row>
    <row r="63" spans="1:11" ht="14.1" customHeight="1" x14ac:dyDescent="0.2">
      <c r="A63" s="306"/>
      <c r="B63" s="307" t="s">
        <v>294</v>
      </c>
      <c r="C63" s="308"/>
      <c r="D63" s="113">
        <v>0.87374070238207324</v>
      </c>
      <c r="E63" s="115">
        <v>464</v>
      </c>
      <c r="F63" s="114">
        <v>436</v>
      </c>
      <c r="G63" s="114">
        <v>414</v>
      </c>
      <c r="H63" s="114">
        <v>406</v>
      </c>
      <c r="I63" s="140">
        <v>405</v>
      </c>
      <c r="J63" s="115">
        <v>59</v>
      </c>
      <c r="K63" s="116">
        <v>14.567901234567902</v>
      </c>
    </row>
    <row r="64" spans="1:11" ht="14.1" customHeight="1" x14ac:dyDescent="0.2">
      <c r="A64" s="306" t="s">
        <v>295</v>
      </c>
      <c r="B64" s="307" t="s">
        <v>296</v>
      </c>
      <c r="C64" s="308"/>
      <c r="D64" s="113">
        <v>0.29375764993880049</v>
      </c>
      <c r="E64" s="115">
        <v>156</v>
      </c>
      <c r="F64" s="114">
        <v>148</v>
      </c>
      <c r="G64" s="114">
        <v>151</v>
      </c>
      <c r="H64" s="114">
        <v>149</v>
      </c>
      <c r="I64" s="140">
        <v>144</v>
      </c>
      <c r="J64" s="115">
        <v>12</v>
      </c>
      <c r="K64" s="116">
        <v>8.3333333333333339</v>
      </c>
    </row>
    <row r="65" spans="1:11" ht="14.1" customHeight="1" x14ac:dyDescent="0.2">
      <c r="A65" s="306" t="s">
        <v>297</v>
      </c>
      <c r="B65" s="307" t="s">
        <v>298</v>
      </c>
      <c r="C65" s="308"/>
      <c r="D65" s="113">
        <v>0.77205536201864233</v>
      </c>
      <c r="E65" s="115">
        <v>410</v>
      </c>
      <c r="F65" s="114">
        <v>408</v>
      </c>
      <c r="G65" s="114">
        <v>398</v>
      </c>
      <c r="H65" s="114">
        <v>402</v>
      </c>
      <c r="I65" s="140">
        <v>406</v>
      </c>
      <c r="J65" s="115">
        <v>4</v>
      </c>
      <c r="K65" s="116">
        <v>0.98522167487684731</v>
      </c>
    </row>
    <row r="66" spans="1:11" ht="14.1" customHeight="1" x14ac:dyDescent="0.2">
      <c r="A66" s="306">
        <v>82</v>
      </c>
      <c r="B66" s="307" t="s">
        <v>299</v>
      </c>
      <c r="C66" s="308"/>
      <c r="D66" s="113">
        <v>2.0657188588645137</v>
      </c>
      <c r="E66" s="115">
        <v>1097</v>
      </c>
      <c r="F66" s="114">
        <v>1109</v>
      </c>
      <c r="G66" s="114">
        <v>1109</v>
      </c>
      <c r="H66" s="114">
        <v>1085</v>
      </c>
      <c r="I66" s="140">
        <v>1098</v>
      </c>
      <c r="J66" s="115">
        <v>-1</v>
      </c>
      <c r="K66" s="116">
        <v>-9.107468123861566E-2</v>
      </c>
    </row>
    <row r="67" spans="1:11" ht="14.1" customHeight="1" x14ac:dyDescent="0.2">
      <c r="A67" s="306" t="s">
        <v>300</v>
      </c>
      <c r="B67" s="307" t="s">
        <v>301</v>
      </c>
      <c r="C67" s="308"/>
      <c r="D67" s="113">
        <v>1.385933527916392</v>
      </c>
      <c r="E67" s="115">
        <v>736</v>
      </c>
      <c r="F67" s="114">
        <v>741</v>
      </c>
      <c r="G67" s="114">
        <v>730</v>
      </c>
      <c r="H67" s="114">
        <v>720</v>
      </c>
      <c r="I67" s="140">
        <v>731</v>
      </c>
      <c r="J67" s="115">
        <v>5</v>
      </c>
      <c r="K67" s="116">
        <v>0.6839945280437757</v>
      </c>
    </row>
    <row r="68" spans="1:11" ht="14.1" customHeight="1" x14ac:dyDescent="0.2">
      <c r="A68" s="306" t="s">
        <v>302</v>
      </c>
      <c r="B68" s="307" t="s">
        <v>303</v>
      </c>
      <c r="C68" s="308"/>
      <c r="D68" s="113">
        <v>0.41050748517088786</v>
      </c>
      <c r="E68" s="115">
        <v>218</v>
      </c>
      <c r="F68" s="114">
        <v>223</v>
      </c>
      <c r="G68" s="114">
        <v>237</v>
      </c>
      <c r="H68" s="114">
        <v>228</v>
      </c>
      <c r="I68" s="140">
        <v>229</v>
      </c>
      <c r="J68" s="115">
        <v>-11</v>
      </c>
      <c r="K68" s="116">
        <v>-4.8034934497816595</v>
      </c>
    </row>
    <row r="69" spans="1:11" ht="14.1" customHeight="1" x14ac:dyDescent="0.2">
      <c r="A69" s="306">
        <v>83</v>
      </c>
      <c r="B69" s="307" t="s">
        <v>304</v>
      </c>
      <c r="C69" s="308"/>
      <c r="D69" s="113">
        <v>5.0315412861312492</v>
      </c>
      <c r="E69" s="115">
        <v>2672</v>
      </c>
      <c r="F69" s="114">
        <v>2652</v>
      </c>
      <c r="G69" s="114">
        <v>2639</v>
      </c>
      <c r="H69" s="114">
        <v>2566</v>
      </c>
      <c r="I69" s="140">
        <v>2579</v>
      </c>
      <c r="J69" s="115">
        <v>93</v>
      </c>
      <c r="K69" s="116">
        <v>3.6060488561457928</v>
      </c>
    </row>
    <row r="70" spans="1:11" ht="14.1" customHeight="1" x14ac:dyDescent="0.2">
      <c r="A70" s="306" t="s">
        <v>305</v>
      </c>
      <c r="B70" s="307" t="s">
        <v>306</v>
      </c>
      <c r="C70" s="308"/>
      <c r="D70" s="113">
        <v>4.5268807080312587</v>
      </c>
      <c r="E70" s="115">
        <v>2404</v>
      </c>
      <c r="F70" s="114">
        <v>2400</v>
      </c>
      <c r="G70" s="114">
        <v>2388</v>
      </c>
      <c r="H70" s="114">
        <v>2325</v>
      </c>
      <c r="I70" s="140">
        <v>2334</v>
      </c>
      <c r="J70" s="115">
        <v>70</v>
      </c>
      <c r="K70" s="116">
        <v>2.9991431019708656</v>
      </c>
    </row>
    <row r="71" spans="1:11" ht="14.1" customHeight="1" x14ac:dyDescent="0.2">
      <c r="A71" s="306"/>
      <c r="B71" s="307" t="s">
        <v>307</v>
      </c>
      <c r="C71" s="308"/>
      <c r="D71" s="113">
        <v>3.0298465304585256</v>
      </c>
      <c r="E71" s="115">
        <v>1609</v>
      </c>
      <c r="F71" s="114">
        <v>1593</v>
      </c>
      <c r="G71" s="114">
        <v>1583</v>
      </c>
      <c r="H71" s="114">
        <v>1535</v>
      </c>
      <c r="I71" s="140">
        <v>1547</v>
      </c>
      <c r="J71" s="115">
        <v>62</v>
      </c>
      <c r="K71" s="116">
        <v>4.0077569489334195</v>
      </c>
    </row>
    <row r="72" spans="1:11" ht="14.1" customHeight="1" x14ac:dyDescent="0.2">
      <c r="A72" s="306">
        <v>84</v>
      </c>
      <c r="B72" s="307" t="s">
        <v>308</v>
      </c>
      <c r="C72" s="308"/>
      <c r="D72" s="113">
        <v>0.66848695979662931</v>
      </c>
      <c r="E72" s="115">
        <v>355</v>
      </c>
      <c r="F72" s="114">
        <v>357</v>
      </c>
      <c r="G72" s="114">
        <v>356</v>
      </c>
      <c r="H72" s="114">
        <v>373</v>
      </c>
      <c r="I72" s="140">
        <v>373</v>
      </c>
      <c r="J72" s="115">
        <v>-18</v>
      </c>
      <c r="K72" s="116">
        <v>-4.8257372654155493</v>
      </c>
    </row>
    <row r="73" spans="1:11" ht="14.1" customHeight="1" x14ac:dyDescent="0.2">
      <c r="A73" s="306" t="s">
        <v>309</v>
      </c>
      <c r="B73" s="307" t="s">
        <v>310</v>
      </c>
      <c r="C73" s="308"/>
      <c r="D73" s="113">
        <v>0.20525374258544393</v>
      </c>
      <c r="E73" s="115">
        <v>109</v>
      </c>
      <c r="F73" s="114">
        <v>108</v>
      </c>
      <c r="G73" s="114">
        <v>105</v>
      </c>
      <c r="H73" s="114">
        <v>113</v>
      </c>
      <c r="I73" s="140">
        <v>116</v>
      </c>
      <c r="J73" s="115">
        <v>-7</v>
      </c>
      <c r="K73" s="116">
        <v>-6.0344827586206895</v>
      </c>
    </row>
    <row r="74" spans="1:11" ht="14.1" customHeight="1" x14ac:dyDescent="0.2">
      <c r="A74" s="306" t="s">
        <v>311</v>
      </c>
      <c r="B74" s="307" t="s">
        <v>312</v>
      </c>
      <c r="C74" s="308"/>
      <c r="D74" s="113">
        <v>0.16006025797947462</v>
      </c>
      <c r="E74" s="115">
        <v>85</v>
      </c>
      <c r="F74" s="114">
        <v>84</v>
      </c>
      <c r="G74" s="114">
        <v>86</v>
      </c>
      <c r="H74" s="114">
        <v>90</v>
      </c>
      <c r="I74" s="140">
        <v>90</v>
      </c>
      <c r="J74" s="115">
        <v>-5</v>
      </c>
      <c r="K74" s="116">
        <v>-5.5555555555555554</v>
      </c>
    </row>
    <row r="75" spans="1:11" ht="14.1" customHeight="1" x14ac:dyDescent="0.2">
      <c r="A75" s="306" t="s">
        <v>313</v>
      </c>
      <c r="B75" s="307" t="s">
        <v>314</v>
      </c>
      <c r="C75" s="308"/>
      <c r="D75" s="113">
        <v>6.2141041333207796E-2</v>
      </c>
      <c r="E75" s="115">
        <v>33</v>
      </c>
      <c r="F75" s="114">
        <v>34</v>
      </c>
      <c r="G75" s="114">
        <v>36</v>
      </c>
      <c r="H75" s="114">
        <v>39</v>
      </c>
      <c r="I75" s="140">
        <v>36</v>
      </c>
      <c r="J75" s="115">
        <v>-3</v>
      </c>
      <c r="K75" s="116">
        <v>-8.3333333333333339</v>
      </c>
    </row>
    <row r="76" spans="1:11" ht="14.1" customHeight="1" x14ac:dyDescent="0.2">
      <c r="A76" s="306">
        <v>91</v>
      </c>
      <c r="B76" s="307" t="s">
        <v>315</v>
      </c>
      <c r="C76" s="308"/>
      <c r="D76" s="113">
        <v>7.1556350626118065E-2</v>
      </c>
      <c r="E76" s="115">
        <v>38</v>
      </c>
      <c r="F76" s="114">
        <v>40</v>
      </c>
      <c r="G76" s="114">
        <v>41</v>
      </c>
      <c r="H76" s="114">
        <v>28</v>
      </c>
      <c r="I76" s="140">
        <v>27</v>
      </c>
      <c r="J76" s="115">
        <v>11</v>
      </c>
      <c r="K76" s="116">
        <v>40.74074074074074</v>
      </c>
    </row>
    <row r="77" spans="1:11" ht="14.1" customHeight="1" x14ac:dyDescent="0.2">
      <c r="A77" s="306">
        <v>92</v>
      </c>
      <c r="B77" s="307" t="s">
        <v>316</v>
      </c>
      <c r="C77" s="308"/>
      <c r="D77" s="113">
        <v>0.79841822803879103</v>
      </c>
      <c r="E77" s="115">
        <v>424</v>
      </c>
      <c r="F77" s="114">
        <v>436</v>
      </c>
      <c r="G77" s="114">
        <v>442</v>
      </c>
      <c r="H77" s="114">
        <v>447</v>
      </c>
      <c r="I77" s="140">
        <v>423</v>
      </c>
      <c r="J77" s="115">
        <v>1</v>
      </c>
      <c r="K77" s="116">
        <v>0.2364066193853428</v>
      </c>
    </row>
    <row r="78" spans="1:11" ht="14.1" customHeight="1" x14ac:dyDescent="0.2">
      <c r="A78" s="306">
        <v>93</v>
      </c>
      <c r="B78" s="307" t="s">
        <v>317</v>
      </c>
      <c r="C78" s="308"/>
      <c r="D78" s="113">
        <v>0.3069390829488749</v>
      </c>
      <c r="E78" s="115">
        <v>163</v>
      </c>
      <c r="F78" s="114">
        <v>160</v>
      </c>
      <c r="G78" s="114">
        <v>162</v>
      </c>
      <c r="H78" s="114">
        <v>160</v>
      </c>
      <c r="I78" s="140">
        <v>165</v>
      </c>
      <c r="J78" s="115">
        <v>-2</v>
      </c>
      <c r="K78" s="116">
        <v>-1.2121212121212122</v>
      </c>
    </row>
    <row r="79" spans="1:11" ht="14.1" customHeight="1" x14ac:dyDescent="0.2">
      <c r="A79" s="306">
        <v>94</v>
      </c>
      <c r="B79" s="307" t="s">
        <v>318</v>
      </c>
      <c r="C79" s="308"/>
      <c r="D79" s="113">
        <v>7.3439412484700123E-2</v>
      </c>
      <c r="E79" s="115">
        <v>39</v>
      </c>
      <c r="F79" s="114">
        <v>36</v>
      </c>
      <c r="G79" s="114">
        <v>42</v>
      </c>
      <c r="H79" s="114">
        <v>40</v>
      </c>
      <c r="I79" s="140">
        <v>33</v>
      </c>
      <c r="J79" s="115">
        <v>6</v>
      </c>
      <c r="K79" s="116">
        <v>18.181818181818183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0.86997457866490913</v>
      </c>
      <c r="E81" s="143">
        <v>462</v>
      </c>
      <c r="F81" s="144">
        <v>463</v>
      </c>
      <c r="G81" s="144">
        <v>468</v>
      </c>
      <c r="H81" s="144">
        <v>467</v>
      </c>
      <c r="I81" s="145">
        <v>471</v>
      </c>
      <c r="J81" s="143">
        <v>-9</v>
      </c>
      <c r="K81" s="146">
        <v>-1.910828025477707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9015</v>
      </c>
      <c r="E12" s="114">
        <v>9360</v>
      </c>
      <c r="F12" s="114">
        <v>9406</v>
      </c>
      <c r="G12" s="114">
        <v>9465</v>
      </c>
      <c r="H12" s="140">
        <v>9354</v>
      </c>
      <c r="I12" s="115">
        <v>-339</v>
      </c>
      <c r="J12" s="116">
        <v>-3.624118024374599</v>
      </c>
      <c r="K12"/>
      <c r="L12"/>
      <c r="M12"/>
      <c r="N12"/>
      <c r="O12"/>
      <c r="P12"/>
    </row>
    <row r="13" spans="1:16" s="110" customFormat="1" ht="14.45" customHeight="1" x14ac:dyDescent="0.2">
      <c r="A13" s="120" t="s">
        <v>105</v>
      </c>
      <c r="B13" s="119" t="s">
        <v>106</v>
      </c>
      <c r="C13" s="113">
        <v>39.489739323349973</v>
      </c>
      <c r="D13" s="115">
        <v>3560</v>
      </c>
      <c r="E13" s="114">
        <v>3648</v>
      </c>
      <c r="F13" s="114">
        <v>3657</v>
      </c>
      <c r="G13" s="114">
        <v>3667</v>
      </c>
      <c r="H13" s="140">
        <v>3609</v>
      </c>
      <c r="I13" s="115">
        <v>-49</v>
      </c>
      <c r="J13" s="116">
        <v>-1.3577168190634525</v>
      </c>
      <c r="K13"/>
      <c r="L13"/>
      <c r="M13"/>
      <c r="N13"/>
      <c r="O13"/>
      <c r="P13"/>
    </row>
    <row r="14" spans="1:16" s="110" customFormat="1" ht="14.45" customHeight="1" x14ac:dyDescent="0.2">
      <c r="A14" s="120"/>
      <c r="B14" s="119" t="s">
        <v>107</v>
      </c>
      <c r="C14" s="113">
        <v>60.510260676650027</v>
      </c>
      <c r="D14" s="115">
        <v>5455</v>
      </c>
      <c r="E14" s="114">
        <v>5712</v>
      </c>
      <c r="F14" s="114">
        <v>5749</v>
      </c>
      <c r="G14" s="114">
        <v>5798</v>
      </c>
      <c r="H14" s="140">
        <v>5745</v>
      </c>
      <c r="I14" s="115">
        <v>-290</v>
      </c>
      <c r="J14" s="116">
        <v>-5.0478677110530894</v>
      </c>
      <c r="K14"/>
      <c r="L14"/>
      <c r="M14"/>
      <c r="N14"/>
      <c r="O14"/>
      <c r="P14"/>
    </row>
    <row r="15" spans="1:16" s="110" customFormat="1" ht="14.45" customHeight="1" x14ac:dyDescent="0.2">
      <c r="A15" s="118" t="s">
        <v>105</v>
      </c>
      <c r="B15" s="121" t="s">
        <v>108</v>
      </c>
      <c r="C15" s="113">
        <v>16.738768718801996</v>
      </c>
      <c r="D15" s="115">
        <v>1509</v>
      </c>
      <c r="E15" s="114">
        <v>1622</v>
      </c>
      <c r="F15" s="114">
        <v>1657</v>
      </c>
      <c r="G15" s="114">
        <v>1695</v>
      </c>
      <c r="H15" s="140">
        <v>1605</v>
      </c>
      <c r="I15" s="115">
        <v>-96</v>
      </c>
      <c r="J15" s="116">
        <v>-5.981308411214953</v>
      </c>
      <c r="K15"/>
      <c r="L15"/>
      <c r="M15"/>
      <c r="N15"/>
      <c r="O15"/>
      <c r="P15"/>
    </row>
    <row r="16" spans="1:16" s="110" customFormat="1" ht="14.45" customHeight="1" x14ac:dyDescent="0.2">
      <c r="A16" s="118"/>
      <c r="B16" s="121" t="s">
        <v>109</v>
      </c>
      <c r="C16" s="113">
        <v>49.661674986134223</v>
      </c>
      <c r="D16" s="115">
        <v>4477</v>
      </c>
      <c r="E16" s="114">
        <v>4656</v>
      </c>
      <c r="F16" s="114">
        <v>4642</v>
      </c>
      <c r="G16" s="114">
        <v>4673</v>
      </c>
      <c r="H16" s="140">
        <v>4706</v>
      </c>
      <c r="I16" s="115">
        <v>-229</v>
      </c>
      <c r="J16" s="116">
        <v>-4.8661283467913306</v>
      </c>
      <c r="K16"/>
      <c r="L16"/>
      <c r="M16"/>
      <c r="N16"/>
      <c r="O16"/>
      <c r="P16"/>
    </row>
    <row r="17" spans="1:16" s="110" customFormat="1" ht="14.45" customHeight="1" x14ac:dyDescent="0.2">
      <c r="A17" s="118"/>
      <c r="B17" s="121" t="s">
        <v>110</v>
      </c>
      <c r="C17" s="113">
        <v>18.258458125346646</v>
      </c>
      <c r="D17" s="115">
        <v>1646</v>
      </c>
      <c r="E17" s="114">
        <v>1664</v>
      </c>
      <c r="F17" s="114">
        <v>1691</v>
      </c>
      <c r="G17" s="114">
        <v>1683</v>
      </c>
      <c r="H17" s="140">
        <v>1664</v>
      </c>
      <c r="I17" s="115">
        <v>-18</v>
      </c>
      <c r="J17" s="116">
        <v>-1.0817307692307692</v>
      </c>
      <c r="K17"/>
      <c r="L17"/>
      <c r="M17"/>
      <c r="N17"/>
      <c r="O17"/>
      <c r="P17"/>
    </row>
    <row r="18" spans="1:16" s="110" customFormat="1" ht="14.45" customHeight="1" x14ac:dyDescent="0.2">
      <c r="A18" s="120"/>
      <c r="B18" s="121" t="s">
        <v>111</v>
      </c>
      <c r="C18" s="113">
        <v>15.341098169717139</v>
      </c>
      <c r="D18" s="115">
        <v>1383</v>
      </c>
      <c r="E18" s="114">
        <v>1418</v>
      </c>
      <c r="F18" s="114">
        <v>1416</v>
      </c>
      <c r="G18" s="114">
        <v>1414</v>
      </c>
      <c r="H18" s="140">
        <v>1379</v>
      </c>
      <c r="I18" s="115">
        <v>4</v>
      </c>
      <c r="J18" s="116">
        <v>0.29006526468455401</v>
      </c>
      <c r="K18"/>
      <c r="L18"/>
      <c r="M18"/>
      <c r="N18"/>
      <c r="O18"/>
      <c r="P18"/>
    </row>
    <row r="19" spans="1:16" s="110" customFormat="1" ht="14.45" customHeight="1" x14ac:dyDescent="0.2">
      <c r="A19" s="120"/>
      <c r="B19" s="121" t="s">
        <v>112</v>
      </c>
      <c r="C19" s="113">
        <v>1.3089295618413754</v>
      </c>
      <c r="D19" s="115">
        <v>118</v>
      </c>
      <c r="E19" s="114">
        <v>126</v>
      </c>
      <c r="F19" s="114">
        <v>132</v>
      </c>
      <c r="G19" s="114">
        <v>123</v>
      </c>
      <c r="H19" s="140">
        <v>109</v>
      </c>
      <c r="I19" s="115">
        <v>9</v>
      </c>
      <c r="J19" s="116">
        <v>8.2568807339449535</v>
      </c>
      <c r="K19"/>
      <c r="L19"/>
      <c r="M19"/>
      <c r="N19"/>
      <c r="O19"/>
      <c r="P19"/>
    </row>
    <row r="20" spans="1:16" s="110" customFormat="1" ht="14.45" customHeight="1" x14ac:dyDescent="0.2">
      <c r="A20" s="120" t="s">
        <v>113</v>
      </c>
      <c r="B20" s="119" t="s">
        <v>116</v>
      </c>
      <c r="C20" s="113">
        <v>88.685524126455903</v>
      </c>
      <c r="D20" s="115">
        <v>7995</v>
      </c>
      <c r="E20" s="114">
        <v>8299</v>
      </c>
      <c r="F20" s="114">
        <v>8350</v>
      </c>
      <c r="G20" s="114">
        <v>8398</v>
      </c>
      <c r="H20" s="140">
        <v>8317</v>
      </c>
      <c r="I20" s="115">
        <v>-322</v>
      </c>
      <c r="J20" s="116">
        <v>-3.8715883130936635</v>
      </c>
      <c r="K20"/>
      <c r="L20"/>
      <c r="M20"/>
      <c r="N20"/>
      <c r="O20"/>
      <c r="P20"/>
    </row>
    <row r="21" spans="1:16" s="110" customFormat="1" ht="14.45" customHeight="1" x14ac:dyDescent="0.2">
      <c r="A21" s="123"/>
      <c r="B21" s="124" t="s">
        <v>117</v>
      </c>
      <c r="C21" s="125">
        <v>11.026067665002774</v>
      </c>
      <c r="D21" s="143">
        <v>994</v>
      </c>
      <c r="E21" s="144">
        <v>1031</v>
      </c>
      <c r="F21" s="144">
        <v>1025</v>
      </c>
      <c r="G21" s="144">
        <v>1040</v>
      </c>
      <c r="H21" s="145">
        <v>1009</v>
      </c>
      <c r="I21" s="143">
        <v>-15</v>
      </c>
      <c r="J21" s="146">
        <v>-1.4866204162537167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10833</v>
      </c>
      <c r="E56" s="114">
        <v>11227</v>
      </c>
      <c r="F56" s="114">
        <v>11144</v>
      </c>
      <c r="G56" s="114">
        <v>11277</v>
      </c>
      <c r="H56" s="140">
        <v>11067</v>
      </c>
      <c r="I56" s="115">
        <v>-234</v>
      </c>
      <c r="J56" s="116">
        <v>-2.1143941447546761</v>
      </c>
      <c r="K56"/>
      <c r="L56"/>
      <c r="M56"/>
      <c r="N56"/>
      <c r="O56"/>
      <c r="P56"/>
    </row>
    <row r="57" spans="1:16" s="110" customFormat="1" ht="14.45" customHeight="1" x14ac:dyDescent="0.2">
      <c r="A57" s="120" t="s">
        <v>105</v>
      </c>
      <c r="B57" s="119" t="s">
        <v>106</v>
      </c>
      <c r="C57" s="113">
        <v>39.527370072925322</v>
      </c>
      <c r="D57" s="115">
        <v>4282</v>
      </c>
      <c r="E57" s="114">
        <v>4389</v>
      </c>
      <c r="F57" s="114">
        <v>4324</v>
      </c>
      <c r="G57" s="114">
        <v>4361</v>
      </c>
      <c r="H57" s="140">
        <v>4254</v>
      </c>
      <c r="I57" s="115">
        <v>28</v>
      </c>
      <c r="J57" s="116">
        <v>0.65820404325340853</v>
      </c>
    </row>
    <row r="58" spans="1:16" s="110" customFormat="1" ht="14.45" customHeight="1" x14ac:dyDescent="0.2">
      <c r="A58" s="120"/>
      <c r="B58" s="119" t="s">
        <v>107</v>
      </c>
      <c r="C58" s="113">
        <v>60.472629927074678</v>
      </c>
      <c r="D58" s="115">
        <v>6551</v>
      </c>
      <c r="E58" s="114">
        <v>6838</v>
      </c>
      <c r="F58" s="114">
        <v>6820</v>
      </c>
      <c r="G58" s="114">
        <v>6916</v>
      </c>
      <c r="H58" s="140">
        <v>6813</v>
      </c>
      <c r="I58" s="115">
        <v>-262</v>
      </c>
      <c r="J58" s="116">
        <v>-3.8455893145457214</v>
      </c>
    </row>
    <row r="59" spans="1:16" s="110" customFormat="1" ht="14.45" customHeight="1" x14ac:dyDescent="0.2">
      <c r="A59" s="118" t="s">
        <v>105</v>
      </c>
      <c r="B59" s="121" t="s">
        <v>108</v>
      </c>
      <c r="C59" s="113">
        <v>18.295947567617464</v>
      </c>
      <c r="D59" s="115">
        <v>1982</v>
      </c>
      <c r="E59" s="114">
        <v>2125</v>
      </c>
      <c r="F59" s="114">
        <v>2082</v>
      </c>
      <c r="G59" s="114">
        <v>2157</v>
      </c>
      <c r="H59" s="140">
        <v>2009</v>
      </c>
      <c r="I59" s="115">
        <v>-27</v>
      </c>
      <c r="J59" s="116">
        <v>-1.3439522150323544</v>
      </c>
    </row>
    <row r="60" spans="1:16" s="110" customFormat="1" ht="14.45" customHeight="1" x14ac:dyDescent="0.2">
      <c r="A60" s="118"/>
      <c r="B60" s="121" t="s">
        <v>109</v>
      </c>
      <c r="C60" s="113">
        <v>48.029170128311641</v>
      </c>
      <c r="D60" s="115">
        <v>5203</v>
      </c>
      <c r="E60" s="114">
        <v>5394</v>
      </c>
      <c r="F60" s="114">
        <v>5362</v>
      </c>
      <c r="G60" s="114">
        <v>5434</v>
      </c>
      <c r="H60" s="140">
        <v>5418</v>
      </c>
      <c r="I60" s="115">
        <v>-215</v>
      </c>
      <c r="J60" s="116">
        <v>-3.9682539682539684</v>
      </c>
    </row>
    <row r="61" spans="1:16" s="110" customFormat="1" ht="14.45" customHeight="1" x14ac:dyDescent="0.2">
      <c r="A61" s="118"/>
      <c r="B61" s="121" t="s">
        <v>110</v>
      </c>
      <c r="C61" s="113">
        <v>18.554417058986431</v>
      </c>
      <c r="D61" s="115">
        <v>2010</v>
      </c>
      <c r="E61" s="114">
        <v>2055</v>
      </c>
      <c r="F61" s="114">
        <v>2060</v>
      </c>
      <c r="G61" s="114">
        <v>2053</v>
      </c>
      <c r="H61" s="140">
        <v>2043</v>
      </c>
      <c r="I61" s="115">
        <v>-33</v>
      </c>
      <c r="J61" s="116">
        <v>-1.6152716593245227</v>
      </c>
    </row>
    <row r="62" spans="1:16" s="110" customFormat="1" ht="14.45" customHeight="1" x14ac:dyDescent="0.2">
      <c r="A62" s="120"/>
      <c r="B62" s="121" t="s">
        <v>111</v>
      </c>
      <c r="C62" s="113">
        <v>15.120465245084464</v>
      </c>
      <c r="D62" s="115">
        <v>1638</v>
      </c>
      <c r="E62" s="114">
        <v>1653</v>
      </c>
      <c r="F62" s="114">
        <v>1640</v>
      </c>
      <c r="G62" s="114">
        <v>1633</v>
      </c>
      <c r="H62" s="140">
        <v>1597</v>
      </c>
      <c r="I62" s="115">
        <v>41</v>
      </c>
      <c r="J62" s="116">
        <v>2.5673137132122732</v>
      </c>
    </row>
    <row r="63" spans="1:16" s="110" customFormat="1" ht="14.45" customHeight="1" x14ac:dyDescent="0.2">
      <c r="A63" s="120"/>
      <c r="B63" s="121" t="s">
        <v>112</v>
      </c>
      <c r="C63" s="113">
        <v>1.5138927351610818</v>
      </c>
      <c r="D63" s="115">
        <v>164</v>
      </c>
      <c r="E63" s="114">
        <v>164</v>
      </c>
      <c r="F63" s="114">
        <v>157</v>
      </c>
      <c r="G63" s="114">
        <v>131</v>
      </c>
      <c r="H63" s="140">
        <v>122</v>
      </c>
      <c r="I63" s="115">
        <v>42</v>
      </c>
      <c r="J63" s="116">
        <v>34.42622950819672</v>
      </c>
    </row>
    <row r="64" spans="1:16" s="110" customFormat="1" ht="14.45" customHeight="1" x14ac:dyDescent="0.2">
      <c r="A64" s="120" t="s">
        <v>113</v>
      </c>
      <c r="B64" s="119" t="s">
        <v>116</v>
      </c>
      <c r="C64" s="113">
        <v>90.048924582294845</v>
      </c>
      <c r="D64" s="115">
        <v>9755</v>
      </c>
      <c r="E64" s="114">
        <v>10125</v>
      </c>
      <c r="F64" s="114">
        <v>10075</v>
      </c>
      <c r="G64" s="114">
        <v>10194</v>
      </c>
      <c r="H64" s="140">
        <v>10014</v>
      </c>
      <c r="I64" s="115">
        <v>-259</v>
      </c>
      <c r="J64" s="116">
        <v>-2.5863790693029758</v>
      </c>
    </row>
    <row r="65" spans="1:10" s="110" customFormat="1" ht="14.45" customHeight="1" x14ac:dyDescent="0.2">
      <c r="A65" s="123"/>
      <c r="B65" s="124" t="s">
        <v>117</v>
      </c>
      <c r="C65" s="125">
        <v>9.6926059263361957</v>
      </c>
      <c r="D65" s="143">
        <v>1050</v>
      </c>
      <c r="E65" s="144">
        <v>1068</v>
      </c>
      <c r="F65" s="144">
        <v>1041</v>
      </c>
      <c r="G65" s="144">
        <v>1053</v>
      </c>
      <c r="H65" s="145">
        <v>1021</v>
      </c>
      <c r="I65" s="143">
        <v>29</v>
      </c>
      <c r="J65" s="146">
        <v>2.8403525954946129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9015</v>
      </c>
      <c r="G11" s="114">
        <v>9360</v>
      </c>
      <c r="H11" s="114">
        <v>9406</v>
      </c>
      <c r="I11" s="114">
        <v>9465</v>
      </c>
      <c r="J11" s="140">
        <v>9354</v>
      </c>
      <c r="K11" s="114">
        <v>-339</v>
      </c>
      <c r="L11" s="116">
        <v>-3.624118024374599</v>
      </c>
    </row>
    <row r="12" spans="1:17" s="110" customFormat="1" ht="24" customHeight="1" x14ac:dyDescent="0.2">
      <c r="A12" s="604" t="s">
        <v>185</v>
      </c>
      <c r="B12" s="605"/>
      <c r="C12" s="605"/>
      <c r="D12" s="606"/>
      <c r="E12" s="113">
        <v>39.489739323349973</v>
      </c>
      <c r="F12" s="115">
        <v>3560</v>
      </c>
      <c r="G12" s="114">
        <v>3648</v>
      </c>
      <c r="H12" s="114">
        <v>3657</v>
      </c>
      <c r="I12" s="114">
        <v>3667</v>
      </c>
      <c r="J12" s="140">
        <v>3609</v>
      </c>
      <c r="K12" s="114">
        <v>-49</v>
      </c>
      <c r="L12" s="116">
        <v>-1.3577168190634525</v>
      </c>
    </row>
    <row r="13" spans="1:17" s="110" customFormat="1" ht="15" customHeight="1" x14ac:dyDescent="0.2">
      <c r="A13" s="120"/>
      <c r="B13" s="612" t="s">
        <v>107</v>
      </c>
      <c r="C13" s="612"/>
      <c r="E13" s="113">
        <v>60.510260676650027</v>
      </c>
      <c r="F13" s="115">
        <v>5455</v>
      </c>
      <c r="G13" s="114">
        <v>5712</v>
      </c>
      <c r="H13" s="114">
        <v>5749</v>
      </c>
      <c r="I13" s="114">
        <v>5798</v>
      </c>
      <c r="J13" s="140">
        <v>5745</v>
      </c>
      <c r="K13" s="114">
        <v>-290</v>
      </c>
      <c r="L13" s="116">
        <v>-5.0478677110530894</v>
      </c>
    </row>
    <row r="14" spans="1:17" s="110" customFormat="1" ht="22.5" customHeight="1" x14ac:dyDescent="0.2">
      <c r="A14" s="604" t="s">
        <v>186</v>
      </c>
      <c r="B14" s="605"/>
      <c r="C14" s="605"/>
      <c r="D14" s="606"/>
      <c r="E14" s="113">
        <v>16.738768718801996</v>
      </c>
      <c r="F14" s="115">
        <v>1509</v>
      </c>
      <c r="G14" s="114">
        <v>1622</v>
      </c>
      <c r="H14" s="114">
        <v>1657</v>
      </c>
      <c r="I14" s="114">
        <v>1695</v>
      </c>
      <c r="J14" s="140">
        <v>1605</v>
      </c>
      <c r="K14" s="114">
        <v>-96</v>
      </c>
      <c r="L14" s="116">
        <v>-5.981308411214953</v>
      </c>
    </row>
    <row r="15" spans="1:17" s="110" customFormat="1" ht="15" customHeight="1" x14ac:dyDescent="0.2">
      <c r="A15" s="120"/>
      <c r="B15" s="119"/>
      <c r="C15" s="258" t="s">
        <v>106</v>
      </c>
      <c r="E15" s="113">
        <v>49.370444002650764</v>
      </c>
      <c r="F15" s="115">
        <v>745</v>
      </c>
      <c r="G15" s="114">
        <v>792</v>
      </c>
      <c r="H15" s="114">
        <v>789</v>
      </c>
      <c r="I15" s="114">
        <v>824</v>
      </c>
      <c r="J15" s="140">
        <v>782</v>
      </c>
      <c r="K15" s="114">
        <v>-37</v>
      </c>
      <c r="L15" s="116">
        <v>-4.7314578005115093</v>
      </c>
    </row>
    <row r="16" spans="1:17" s="110" customFormat="1" ht="15" customHeight="1" x14ac:dyDescent="0.2">
      <c r="A16" s="120"/>
      <c r="B16" s="119"/>
      <c r="C16" s="258" t="s">
        <v>107</v>
      </c>
      <c r="E16" s="113">
        <v>50.629555997349236</v>
      </c>
      <c r="F16" s="115">
        <v>764</v>
      </c>
      <c r="G16" s="114">
        <v>830</v>
      </c>
      <c r="H16" s="114">
        <v>868</v>
      </c>
      <c r="I16" s="114">
        <v>871</v>
      </c>
      <c r="J16" s="140">
        <v>823</v>
      </c>
      <c r="K16" s="114">
        <v>-59</v>
      </c>
      <c r="L16" s="116">
        <v>-7.1688942891859053</v>
      </c>
    </row>
    <row r="17" spans="1:12" s="110" customFormat="1" ht="15" customHeight="1" x14ac:dyDescent="0.2">
      <c r="A17" s="120"/>
      <c r="B17" s="121" t="s">
        <v>109</v>
      </c>
      <c r="C17" s="258"/>
      <c r="E17" s="113">
        <v>49.661674986134223</v>
      </c>
      <c r="F17" s="115">
        <v>4477</v>
      </c>
      <c r="G17" s="114">
        <v>4656</v>
      </c>
      <c r="H17" s="114">
        <v>4642</v>
      </c>
      <c r="I17" s="114">
        <v>4673</v>
      </c>
      <c r="J17" s="140">
        <v>4706</v>
      </c>
      <c r="K17" s="114">
        <v>-229</v>
      </c>
      <c r="L17" s="116">
        <v>-4.8661283467913306</v>
      </c>
    </row>
    <row r="18" spans="1:12" s="110" customFormat="1" ht="15" customHeight="1" x14ac:dyDescent="0.2">
      <c r="A18" s="120"/>
      <c r="B18" s="119"/>
      <c r="C18" s="258" t="s">
        <v>106</v>
      </c>
      <c r="E18" s="113">
        <v>36.251954433772617</v>
      </c>
      <c r="F18" s="115">
        <v>1623</v>
      </c>
      <c r="G18" s="114">
        <v>1641</v>
      </c>
      <c r="H18" s="114">
        <v>1623</v>
      </c>
      <c r="I18" s="114">
        <v>1609</v>
      </c>
      <c r="J18" s="140">
        <v>1606</v>
      </c>
      <c r="K18" s="114">
        <v>17</v>
      </c>
      <c r="L18" s="116">
        <v>1.0585305105853051</v>
      </c>
    </row>
    <row r="19" spans="1:12" s="110" customFormat="1" ht="15" customHeight="1" x14ac:dyDescent="0.2">
      <c r="A19" s="120"/>
      <c r="B19" s="119"/>
      <c r="C19" s="258" t="s">
        <v>107</v>
      </c>
      <c r="E19" s="113">
        <v>63.748045566227383</v>
      </c>
      <c r="F19" s="115">
        <v>2854</v>
      </c>
      <c r="G19" s="114">
        <v>3015</v>
      </c>
      <c r="H19" s="114">
        <v>3019</v>
      </c>
      <c r="I19" s="114">
        <v>3064</v>
      </c>
      <c r="J19" s="140">
        <v>3100</v>
      </c>
      <c r="K19" s="114">
        <v>-246</v>
      </c>
      <c r="L19" s="116">
        <v>-7.935483870967742</v>
      </c>
    </row>
    <row r="20" spans="1:12" s="110" customFormat="1" ht="15" customHeight="1" x14ac:dyDescent="0.2">
      <c r="A20" s="120"/>
      <c r="B20" s="121" t="s">
        <v>110</v>
      </c>
      <c r="C20" s="258"/>
      <c r="E20" s="113">
        <v>18.258458125346646</v>
      </c>
      <c r="F20" s="115">
        <v>1646</v>
      </c>
      <c r="G20" s="114">
        <v>1664</v>
      </c>
      <c r="H20" s="114">
        <v>1691</v>
      </c>
      <c r="I20" s="114">
        <v>1683</v>
      </c>
      <c r="J20" s="140">
        <v>1664</v>
      </c>
      <c r="K20" s="114">
        <v>-18</v>
      </c>
      <c r="L20" s="116">
        <v>-1.0817307692307692</v>
      </c>
    </row>
    <row r="21" spans="1:12" s="110" customFormat="1" ht="15" customHeight="1" x14ac:dyDescent="0.2">
      <c r="A21" s="120"/>
      <c r="B21" s="119"/>
      <c r="C21" s="258" t="s">
        <v>106</v>
      </c>
      <c r="E21" s="113">
        <v>30.133657351154312</v>
      </c>
      <c r="F21" s="115">
        <v>496</v>
      </c>
      <c r="G21" s="114">
        <v>498</v>
      </c>
      <c r="H21" s="114">
        <v>519</v>
      </c>
      <c r="I21" s="114">
        <v>511</v>
      </c>
      <c r="J21" s="140">
        <v>511</v>
      </c>
      <c r="K21" s="114">
        <v>-15</v>
      </c>
      <c r="L21" s="116">
        <v>-2.9354207436399218</v>
      </c>
    </row>
    <row r="22" spans="1:12" s="110" customFormat="1" ht="15" customHeight="1" x14ac:dyDescent="0.2">
      <c r="A22" s="120"/>
      <c r="B22" s="119"/>
      <c r="C22" s="258" t="s">
        <v>107</v>
      </c>
      <c r="E22" s="113">
        <v>69.866342648845688</v>
      </c>
      <c r="F22" s="115">
        <v>1150</v>
      </c>
      <c r="G22" s="114">
        <v>1166</v>
      </c>
      <c r="H22" s="114">
        <v>1172</v>
      </c>
      <c r="I22" s="114">
        <v>1172</v>
      </c>
      <c r="J22" s="140">
        <v>1153</v>
      </c>
      <c r="K22" s="114">
        <v>-3</v>
      </c>
      <c r="L22" s="116">
        <v>-0.26019080659150046</v>
      </c>
    </row>
    <row r="23" spans="1:12" s="110" customFormat="1" ht="15" customHeight="1" x14ac:dyDescent="0.2">
      <c r="A23" s="120"/>
      <c r="B23" s="121" t="s">
        <v>111</v>
      </c>
      <c r="C23" s="258"/>
      <c r="E23" s="113">
        <v>15.341098169717139</v>
      </c>
      <c r="F23" s="115">
        <v>1383</v>
      </c>
      <c r="G23" s="114">
        <v>1418</v>
      </c>
      <c r="H23" s="114">
        <v>1416</v>
      </c>
      <c r="I23" s="114">
        <v>1414</v>
      </c>
      <c r="J23" s="140">
        <v>1379</v>
      </c>
      <c r="K23" s="114">
        <v>4</v>
      </c>
      <c r="L23" s="116">
        <v>0.29006526468455401</v>
      </c>
    </row>
    <row r="24" spans="1:12" s="110" customFormat="1" ht="15" customHeight="1" x14ac:dyDescent="0.2">
      <c r="A24" s="120"/>
      <c r="B24" s="119"/>
      <c r="C24" s="258" t="s">
        <v>106</v>
      </c>
      <c r="E24" s="113">
        <v>50.32537960954447</v>
      </c>
      <c r="F24" s="115">
        <v>696</v>
      </c>
      <c r="G24" s="114">
        <v>717</v>
      </c>
      <c r="H24" s="114">
        <v>726</v>
      </c>
      <c r="I24" s="114">
        <v>723</v>
      </c>
      <c r="J24" s="140">
        <v>710</v>
      </c>
      <c r="K24" s="114">
        <v>-14</v>
      </c>
      <c r="L24" s="116">
        <v>-1.971830985915493</v>
      </c>
    </row>
    <row r="25" spans="1:12" s="110" customFormat="1" ht="15" customHeight="1" x14ac:dyDescent="0.2">
      <c r="A25" s="120"/>
      <c r="B25" s="119"/>
      <c r="C25" s="258" t="s">
        <v>107</v>
      </c>
      <c r="E25" s="113">
        <v>49.67462039045553</v>
      </c>
      <c r="F25" s="115">
        <v>687</v>
      </c>
      <c r="G25" s="114">
        <v>701</v>
      </c>
      <c r="H25" s="114">
        <v>690</v>
      </c>
      <c r="I25" s="114">
        <v>691</v>
      </c>
      <c r="J25" s="140">
        <v>669</v>
      </c>
      <c r="K25" s="114">
        <v>18</v>
      </c>
      <c r="L25" s="116">
        <v>2.6905829596412558</v>
      </c>
    </row>
    <row r="26" spans="1:12" s="110" customFormat="1" ht="15" customHeight="1" x14ac:dyDescent="0.2">
      <c r="A26" s="120"/>
      <c r="C26" s="121" t="s">
        <v>187</v>
      </c>
      <c r="D26" s="110" t="s">
        <v>188</v>
      </c>
      <c r="E26" s="113">
        <v>1.3089295618413754</v>
      </c>
      <c r="F26" s="115">
        <v>118</v>
      </c>
      <c r="G26" s="114">
        <v>126</v>
      </c>
      <c r="H26" s="114">
        <v>132</v>
      </c>
      <c r="I26" s="114">
        <v>123</v>
      </c>
      <c r="J26" s="140">
        <v>109</v>
      </c>
      <c r="K26" s="114">
        <v>9</v>
      </c>
      <c r="L26" s="116">
        <v>8.2568807339449535</v>
      </c>
    </row>
    <row r="27" spans="1:12" s="110" customFormat="1" ht="15" customHeight="1" x14ac:dyDescent="0.2">
      <c r="A27" s="120"/>
      <c r="B27" s="119"/>
      <c r="D27" s="259" t="s">
        <v>106</v>
      </c>
      <c r="E27" s="113">
        <v>43.220338983050844</v>
      </c>
      <c r="F27" s="115">
        <v>51</v>
      </c>
      <c r="G27" s="114">
        <v>52</v>
      </c>
      <c r="H27" s="114">
        <v>57</v>
      </c>
      <c r="I27" s="114">
        <v>52</v>
      </c>
      <c r="J27" s="140">
        <v>46</v>
      </c>
      <c r="K27" s="114">
        <v>5</v>
      </c>
      <c r="L27" s="116">
        <v>10.869565217391305</v>
      </c>
    </row>
    <row r="28" spans="1:12" s="110" customFormat="1" ht="15" customHeight="1" x14ac:dyDescent="0.2">
      <c r="A28" s="120"/>
      <c r="B28" s="119"/>
      <c r="D28" s="259" t="s">
        <v>107</v>
      </c>
      <c r="E28" s="113">
        <v>56.779661016949156</v>
      </c>
      <c r="F28" s="115">
        <v>67</v>
      </c>
      <c r="G28" s="114">
        <v>74</v>
      </c>
      <c r="H28" s="114">
        <v>75</v>
      </c>
      <c r="I28" s="114">
        <v>71</v>
      </c>
      <c r="J28" s="140">
        <v>63</v>
      </c>
      <c r="K28" s="114">
        <v>4</v>
      </c>
      <c r="L28" s="116">
        <v>6.3492063492063489</v>
      </c>
    </row>
    <row r="29" spans="1:12" s="110" customFormat="1" ht="24" customHeight="1" x14ac:dyDescent="0.2">
      <c r="A29" s="604" t="s">
        <v>189</v>
      </c>
      <c r="B29" s="605"/>
      <c r="C29" s="605"/>
      <c r="D29" s="606"/>
      <c r="E29" s="113">
        <v>88.685524126455903</v>
      </c>
      <c r="F29" s="115">
        <v>7995</v>
      </c>
      <c r="G29" s="114">
        <v>8299</v>
      </c>
      <c r="H29" s="114">
        <v>8350</v>
      </c>
      <c r="I29" s="114">
        <v>8398</v>
      </c>
      <c r="J29" s="140">
        <v>8317</v>
      </c>
      <c r="K29" s="114">
        <v>-322</v>
      </c>
      <c r="L29" s="116">
        <v>-3.8715883130936635</v>
      </c>
    </row>
    <row r="30" spans="1:12" s="110" customFormat="1" ht="15" customHeight="1" x14ac:dyDescent="0.2">
      <c r="A30" s="120"/>
      <c r="B30" s="119"/>
      <c r="C30" s="258" t="s">
        <v>106</v>
      </c>
      <c r="E30" s="113">
        <v>39.387116948092554</v>
      </c>
      <c r="F30" s="115">
        <v>3149</v>
      </c>
      <c r="G30" s="114">
        <v>3228</v>
      </c>
      <c r="H30" s="114">
        <v>3239</v>
      </c>
      <c r="I30" s="114">
        <v>3244</v>
      </c>
      <c r="J30" s="140">
        <v>3193</v>
      </c>
      <c r="K30" s="114">
        <v>-44</v>
      </c>
      <c r="L30" s="116">
        <v>-1.3780144065142499</v>
      </c>
    </row>
    <row r="31" spans="1:12" s="110" customFormat="1" ht="15" customHeight="1" x14ac:dyDescent="0.2">
      <c r="A31" s="120"/>
      <c r="B31" s="119"/>
      <c r="C31" s="258" t="s">
        <v>107</v>
      </c>
      <c r="E31" s="113">
        <v>60.612883051907446</v>
      </c>
      <c r="F31" s="115">
        <v>4846</v>
      </c>
      <c r="G31" s="114">
        <v>5071</v>
      </c>
      <c r="H31" s="114">
        <v>5111</v>
      </c>
      <c r="I31" s="114">
        <v>5154</v>
      </c>
      <c r="J31" s="140">
        <v>5124</v>
      </c>
      <c r="K31" s="114">
        <v>-278</v>
      </c>
      <c r="L31" s="116">
        <v>-5.4254488680718191</v>
      </c>
    </row>
    <row r="32" spans="1:12" s="110" customFormat="1" ht="15" customHeight="1" x14ac:dyDescent="0.2">
      <c r="A32" s="120"/>
      <c r="B32" s="119" t="s">
        <v>117</v>
      </c>
      <c r="C32" s="258"/>
      <c r="E32" s="113">
        <v>11.026067665002774</v>
      </c>
      <c r="F32" s="114">
        <v>994</v>
      </c>
      <c r="G32" s="114">
        <v>1031</v>
      </c>
      <c r="H32" s="114">
        <v>1025</v>
      </c>
      <c r="I32" s="114">
        <v>1040</v>
      </c>
      <c r="J32" s="140">
        <v>1009</v>
      </c>
      <c r="K32" s="114">
        <v>-15</v>
      </c>
      <c r="L32" s="116">
        <v>-1.4866204162537167</v>
      </c>
    </row>
    <row r="33" spans="1:12" s="110" customFormat="1" ht="15" customHeight="1" x14ac:dyDescent="0.2">
      <c r="A33" s="120"/>
      <c r="B33" s="119"/>
      <c r="C33" s="258" t="s">
        <v>106</v>
      </c>
      <c r="E33" s="113">
        <v>40.74446680080483</v>
      </c>
      <c r="F33" s="114">
        <v>405</v>
      </c>
      <c r="G33" s="114">
        <v>416</v>
      </c>
      <c r="H33" s="114">
        <v>412</v>
      </c>
      <c r="I33" s="114">
        <v>418</v>
      </c>
      <c r="J33" s="140">
        <v>410</v>
      </c>
      <c r="K33" s="114">
        <v>-5</v>
      </c>
      <c r="L33" s="116">
        <v>-1.2195121951219512</v>
      </c>
    </row>
    <row r="34" spans="1:12" s="110" customFormat="1" ht="15" customHeight="1" x14ac:dyDescent="0.2">
      <c r="A34" s="120"/>
      <c r="B34" s="119"/>
      <c r="C34" s="258" t="s">
        <v>107</v>
      </c>
      <c r="E34" s="113">
        <v>59.25553319919517</v>
      </c>
      <c r="F34" s="114">
        <v>589</v>
      </c>
      <c r="G34" s="114">
        <v>615</v>
      </c>
      <c r="H34" s="114">
        <v>613</v>
      </c>
      <c r="I34" s="114">
        <v>622</v>
      </c>
      <c r="J34" s="140">
        <v>599</v>
      </c>
      <c r="K34" s="114">
        <v>-10</v>
      </c>
      <c r="L34" s="116">
        <v>-1.669449081803005</v>
      </c>
    </row>
    <row r="35" spans="1:12" s="110" customFormat="1" ht="24" customHeight="1" x14ac:dyDescent="0.2">
      <c r="A35" s="604" t="s">
        <v>192</v>
      </c>
      <c r="B35" s="605"/>
      <c r="C35" s="605"/>
      <c r="D35" s="606"/>
      <c r="E35" s="113">
        <v>17.260122018857459</v>
      </c>
      <c r="F35" s="114">
        <v>1556</v>
      </c>
      <c r="G35" s="114">
        <v>1670</v>
      </c>
      <c r="H35" s="114">
        <v>1678</v>
      </c>
      <c r="I35" s="114">
        <v>1736</v>
      </c>
      <c r="J35" s="114">
        <v>1668</v>
      </c>
      <c r="K35" s="318">
        <v>-112</v>
      </c>
      <c r="L35" s="319">
        <v>-6.7146282973621103</v>
      </c>
    </row>
    <row r="36" spans="1:12" s="110" customFormat="1" ht="15" customHeight="1" x14ac:dyDescent="0.2">
      <c r="A36" s="120"/>
      <c r="B36" s="119"/>
      <c r="C36" s="258" t="s">
        <v>106</v>
      </c>
      <c r="E36" s="113">
        <v>42.480719794344473</v>
      </c>
      <c r="F36" s="114">
        <v>661</v>
      </c>
      <c r="G36" s="114">
        <v>705</v>
      </c>
      <c r="H36" s="114">
        <v>714</v>
      </c>
      <c r="I36" s="114">
        <v>752</v>
      </c>
      <c r="J36" s="114">
        <v>721</v>
      </c>
      <c r="K36" s="318">
        <v>-60</v>
      </c>
      <c r="L36" s="116">
        <v>-8.3217753120665741</v>
      </c>
    </row>
    <row r="37" spans="1:12" s="110" customFormat="1" ht="15" customHeight="1" x14ac:dyDescent="0.2">
      <c r="A37" s="120"/>
      <c r="B37" s="119"/>
      <c r="C37" s="258" t="s">
        <v>107</v>
      </c>
      <c r="E37" s="113">
        <v>57.519280205655527</v>
      </c>
      <c r="F37" s="114">
        <v>895</v>
      </c>
      <c r="G37" s="114">
        <v>965</v>
      </c>
      <c r="H37" s="114">
        <v>964</v>
      </c>
      <c r="I37" s="114">
        <v>984</v>
      </c>
      <c r="J37" s="140">
        <v>947</v>
      </c>
      <c r="K37" s="114">
        <v>-52</v>
      </c>
      <c r="L37" s="116">
        <v>-5.4910242872228086</v>
      </c>
    </row>
    <row r="38" spans="1:12" s="110" customFormat="1" ht="15" customHeight="1" x14ac:dyDescent="0.2">
      <c r="A38" s="120"/>
      <c r="B38" s="119" t="s">
        <v>328</v>
      </c>
      <c r="C38" s="258"/>
      <c r="E38" s="113">
        <v>57.6483638380477</v>
      </c>
      <c r="F38" s="114">
        <v>5197</v>
      </c>
      <c r="G38" s="114">
        <v>5332</v>
      </c>
      <c r="H38" s="114">
        <v>5357</v>
      </c>
      <c r="I38" s="114">
        <v>5366</v>
      </c>
      <c r="J38" s="140">
        <v>5304</v>
      </c>
      <c r="K38" s="114">
        <v>-107</v>
      </c>
      <c r="L38" s="116">
        <v>-2.0173453996983408</v>
      </c>
    </row>
    <row r="39" spans="1:12" s="110" customFormat="1" ht="15" customHeight="1" x14ac:dyDescent="0.2">
      <c r="A39" s="120"/>
      <c r="B39" s="119"/>
      <c r="C39" s="258" t="s">
        <v>106</v>
      </c>
      <c r="E39" s="113">
        <v>39.214931691360398</v>
      </c>
      <c r="F39" s="115">
        <v>2038</v>
      </c>
      <c r="G39" s="114">
        <v>2075</v>
      </c>
      <c r="H39" s="114">
        <v>2075</v>
      </c>
      <c r="I39" s="114">
        <v>2074</v>
      </c>
      <c r="J39" s="140">
        <v>2030</v>
      </c>
      <c r="K39" s="114">
        <v>8</v>
      </c>
      <c r="L39" s="116">
        <v>0.39408866995073893</v>
      </c>
    </row>
    <row r="40" spans="1:12" s="110" customFormat="1" ht="15" customHeight="1" x14ac:dyDescent="0.2">
      <c r="A40" s="120"/>
      <c r="B40" s="119"/>
      <c r="C40" s="258" t="s">
        <v>107</v>
      </c>
      <c r="E40" s="113">
        <v>60.785068308639602</v>
      </c>
      <c r="F40" s="115">
        <v>3159</v>
      </c>
      <c r="G40" s="114">
        <v>3257</v>
      </c>
      <c r="H40" s="114">
        <v>3282</v>
      </c>
      <c r="I40" s="114">
        <v>3292</v>
      </c>
      <c r="J40" s="140">
        <v>3274</v>
      </c>
      <c r="K40" s="114">
        <v>-115</v>
      </c>
      <c r="L40" s="116">
        <v>-3.5125229077580942</v>
      </c>
    </row>
    <row r="41" spans="1:12" s="110" customFormat="1" ht="15" customHeight="1" x14ac:dyDescent="0.2">
      <c r="A41" s="120"/>
      <c r="B41" s="320" t="s">
        <v>515</v>
      </c>
      <c r="C41" s="258"/>
      <c r="E41" s="113">
        <v>8.7853577371048246</v>
      </c>
      <c r="F41" s="115">
        <v>792</v>
      </c>
      <c r="G41" s="114">
        <v>825</v>
      </c>
      <c r="H41" s="114">
        <v>787</v>
      </c>
      <c r="I41" s="114">
        <v>769</v>
      </c>
      <c r="J41" s="140">
        <v>785</v>
      </c>
      <c r="K41" s="114">
        <v>7</v>
      </c>
      <c r="L41" s="116">
        <v>0.89171974522292996</v>
      </c>
    </row>
    <row r="42" spans="1:12" s="110" customFormat="1" ht="15" customHeight="1" x14ac:dyDescent="0.2">
      <c r="A42" s="120"/>
      <c r="B42" s="119"/>
      <c r="C42" s="268" t="s">
        <v>106</v>
      </c>
      <c r="D42" s="182"/>
      <c r="E42" s="113">
        <v>45.959595959595958</v>
      </c>
      <c r="F42" s="115">
        <v>364</v>
      </c>
      <c r="G42" s="114">
        <v>356</v>
      </c>
      <c r="H42" s="114">
        <v>339</v>
      </c>
      <c r="I42" s="114">
        <v>332</v>
      </c>
      <c r="J42" s="140">
        <v>344</v>
      </c>
      <c r="K42" s="114">
        <v>20</v>
      </c>
      <c r="L42" s="116">
        <v>5.8139534883720927</v>
      </c>
    </row>
    <row r="43" spans="1:12" s="110" customFormat="1" ht="15" customHeight="1" x14ac:dyDescent="0.2">
      <c r="A43" s="120"/>
      <c r="B43" s="119"/>
      <c r="C43" s="268" t="s">
        <v>107</v>
      </c>
      <c r="D43" s="182"/>
      <c r="E43" s="113">
        <v>54.040404040404042</v>
      </c>
      <c r="F43" s="115">
        <v>428</v>
      </c>
      <c r="G43" s="114">
        <v>469</v>
      </c>
      <c r="H43" s="114">
        <v>448</v>
      </c>
      <c r="I43" s="114">
        <v>437</v>
      </c>
      <c r="J43" s="140">
        <v>441</v>
      </c>
      <c r="K43" s="114">
        <v>-13</v>
      </c>
      <c r="L43" s="116">
        <v>-2.947845804988662</v>
      </c>
    </row>
    <row r="44" spans="1:12" s="110" customFormat="1" ht="15" customHeight="1" x14ac:dyDescent="0.2">
      <c r="A44" s="120"/>
      <c r="B44" s="119" t="s">
        <v>205</v>
      </c>
      <c r="C44" s="268"/>
      <c r="D44" s="182"/>
      <c r="E44" s="113">
        <v>16.306156405990016</v>
      </c>
      <c r="F44" s="115">
        <v>1470</v>
      </c>
      <c r="G44" s="114">
        <v>1533</v>
      </c>
      <c r="H44" s="114">
        <v>1584</v>
      </c>
      <c r="I44" s="114">
        <v>1594</v>
      </c>
      <c r="J44" s="140">
        <v>1597</v>
      </c>
      <c r="K44" s="114">
        <v>-127</v>
      </c>
      <c r="L44" s="116">
        <v>-7.9524107701941142</v>
      </c>
    </row>
    <row r="45" spans="1:12" s="110" customFormat="1" ht="15" customHeight="1" x14ac:dyDescent="0.2">
      <c r="A45" s="120"/>
      <c r="B45" s="119"/>
      <c r="C45" s="268" t="s">
        <v>106</v>
      </c>
      <c r="D45" s="182"/>
      <c r="E45" s="113">
        <v>33.80952380952381</v>
      </c>
      <c r="F45" s="115">
        <v>497</v>
      </c>
      <c r="G45" s="114">
        <v>512</v>
      </c>
      <c r="H45" s="114">
        <v>529</v>
      </c>
      <c r="I45" s="114">
        <v>509</v>
      </c>
      <c r="J45" s="140">
        <v>514</v>
      </c>
      <c r="K45" s="114">
        <v>-17</v>
      </c>
      <c r="L45" s="116">
        <v>-3.3073929961089492</v>
      </c>
    </row>
    <row r="46" spans="1:12" s="110" customFormat="1" ht="15" customHeight="1" x14ac:dyDescent="0.2">
      <c r="A46" s="123"/>
      <c r="B46" s="124"/>
      <c r="C46" s="260" t="s">
        <v>107</v>
      </c>
      <c r="D46" s="261"/>
      <c r="E46" s="125">
        <v>66.19047619047619</v>
      </c>
      <c r="F46" s="143">
        <v>973</v>
      </c>
      <c r="G46" s="144">
        <v>1021</v>
      </c>
      <c r="H46" s="144">
        <v>1055</v>
      </c>
      <c r="I46" s="144">
        <v>1085</v>
      </c>
      <c r="J46" s="145">
        <v>1083</v>
      </c>
      <c r="K46" s="144">
        <v>-110</v>
      </c>
      <c r="L46" s="146">
        <v>-10.156971375807942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9015</v>
      </c>
      <c r="E11" s="114">
        <v>9360</v>
      </c>
      <c r="F11" s="114">
        <v>9406</v>
      </c>
      <c r="G11" s="114">
        <v>9465</v>
      </c>
      <c r="H11" s="140">
        <v>9354</v>
      </c>
      <c r="I11" s="115">
        <v>-339</v>
      </c>
      <c r="J11" s="116">
        <v>-3.624118024374599</v>
      </c>
    </row>
    <row r="12" spans="1:15" s="110" customFormat="1" ht="24.95" customHeight="1" x14ac:dyDescent="0.2">
      <c r="A12" s="193" t="s">
        <v>132</v>
      </c>
      <c r="B12" s="194" t="s">
        <v>133</v>
      </c>
      <c r="C12" s="113">
        <v>1.3311148086522462</v>
      </c>
      <c r="D12" s="115">
        <v>120</v>
      </c>
      <c r="E12" s="114" t="s">
        <v>513</v>
      </c>
      <c r="F12" s="114">
        <v>125</v>
      </c>
      <c r="G12" s="114">
        <v>112</v>
      </c>
      <c r="H12" s="140">
        <v>109</v>
      </c>
      <c r="I12" s="115">
        <v>11</v>
      </c>
      <c r="J12" s="116">
        <v>10.091743119266056</v>
      </c>
    </row>
    <row r="13" spans="1:15" s="110" customFormat="1" ht="24.95" customHeight="1" x14ac:dyDescent="0.2">
      <c r="A13" s="193" t="s">
        <v>134</v>
      </c>
      <c r="B13" s="199" t="s">
        <v>214</v>
      </c>
      <c r="C13" s="113" t="s">
        <v>513</v>
      </c>
      <c r="D13" s="115" t="s">
        <v>513</v>
      </c>
      <c r="E13" s="114">
        <v>72</v>
      </c>
      <c r="F13" s="114" t="s">
        <v>513</v>
      </c>
      <c r="G13" s="114" t="s">
        <v>513</v>
      </c>
      <c r="H13" s="140" t="s">
        <v>513</v>
      </c>
      <c r="I13" s="115" t="s">
        <v>513</v>
      </c>
      <c r="J13" s="116" t="s">
        <v>513</v>
      </c>
    </row>
    <row r="14" spans="1:15" s="287" customFormat="1" ht="24.95" customHeight="1" x14ac:dyDescent="0.2">
      <c r="A14" s="193" t="s">
        <v>215</v>
      </c>
      <c r="B14" s="199" t="s">
        <v>137</v>
      </c>
      <c r="C14" s="113">
        <v>10.249584026622296</v>
      </c>
      <c r="D14" s="115">
        <v>924</v>
      </c>
      <c r="E14" s="114">
        <v>957</v>
      </c>
      <c r="F14" s="114">
        <v>972</v>
      </c>
      <c r="G14" s="114">
        <v>976</v>
      </c>
      <c r="H14" s="140">
        <v>982</v>
      </c>
      <c r="I14" s="115">
        <v>-58</v>
      </c>
      <c r="J14" s="116">
        <v>-5.9063136456211813</v>
      </c>
      <c r="K14" s="110"/>
      <c r="L14" s="110"/>
      <c r="M14" s="110"/>
      <c r="N14" s="110"/>
      <c r="O14" s="110"/>
    </row>
    <row r="15" spans="1:15" s="110" customFormat="1" ht="24.95" customHeight="1" x14ac:dyDescent="0.2">
      <c r="A15" s="193" t="s">
        <v>216</v>
      </c>
      <c r="B15" s="199" t="s">
        <v>217</v>
      </c>
      <c r="C15" s="113">
        <v>4.8141985579589575</v>
      </c>
      <c r="D15" s="115">
        <v>434</v>
      </c>
      <c r="E15" s="114">
        <v>455</v>
      </c>
      <c r="F15" s="114">
        <v>451</v>
      </c>
      <c r="G15" s="114">
        <v>434</v>
      </c>
      <c r="H15" s="140">
        <v>450</v>
      </c>
      <c r="I15" s="115">
        <v>-16</v>
      </c>
      <c r="J15" s="116">
        <v>-3.5555555555555554</v>
      </c>
    </row>
    <row r="16" spans="1:15" s="287" customFormat="1" ht="24.95" customHeight="1" x14ac:dyDescent="0.2">
      <c r="A16" s="193" t="s">
        <v>218</v>
      </c>
      <c r="B16" s="199" t="s">
        <v>141</v>
      </c>
      <c r="C16" s="113">
        <v>4.4592346089850246</v>
      </c>
      <c r="D16" s="115">
        <v>402</v>
      </c>
      <c r="E16" s="114">
        <v>413</v>
      </c>
      <c r="F16" s="114">
        <v>436</v>
      </c>
      <c r="G16" s="114">
        <v>450</v>
      </c>
      <c r="H16" s="140">
        <v>436</v>
      </c>
      <c r="I16" s="115">
        <v>-34</v>
      </c>
      <c r="J16" s="116">
        <v>-7.7981651376146788</v>
      </c>
      <c r="K16" s="110"/>
      <c r="L16" s="110"/>
      <c r="M16" s="110"/>
      <c r="N16" s="110"/>
      <c r="O16" s="110"/>
    </row>
    <row r="17" spans="1:15" s="110" customFormat="1" ht="24.95" customHeight="1" x14ac:dyDescent="0.2">
      <c r="A17" s="193" t="s">
        <v>142</v>
      </c>
      <c r="B17" s="199" t="s">
        <v>220</v>
      </c>
      <c r="C17" s="113">
        <v>0.97615085967831394</v>
      </c>
      <c r="D17" s="115">
        <v>88</v>
      </c>
      <c r="E17" s="114">
        <v>89</v>
      </c>
      <c r="F17" s="114">
        <v>85</v>
      </c>
      <c r="G17" s="114">
        <v>92</v>
      </c>
      <c r="H17" s="140">
        <v>96</v>
      </c>
      <c r="I17" s="115">
        <v>-8</v>
      </c>
      <c r="J17" s="116">
        <v>-8.3333333333333339</v>
      </c>
    </row>
    <row r="18" spans="1:15" s="287" customFormat="1" ht="24.95" customHeight="1" x14ac:dyDescent="0.2">
      <c r="A18" s="201" t="s">
        <v>144</v>
      </c>
      <c r="B18" s="202" t="s">
        <v>145</v>
      </c>
      <c r="C18" s="113" t="s">
        <v>513</v>
      </c>
      <c r="D18" s="115" t="s">
        <v>513</v>
      </c>
      <c r="E18" s="114">
        <v>383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18.557958957293401</v>
      </c>
      <c r="D19" s="115">
        <v>1673</v>
      </c>
      <c r="E19" s="114">
        <v>1696</v>
      </c>
      <c r="F19" s="114">
        <v>1712</v>
      </c>
      <c r="G19" s="114">
        <v>1744</v>
      </c>
      <c r="H19" s="140">
        <v>1730</v>
      </c>
      <c r="I19" s="115">
        <v>-57</v>
      </c>
      <c r="J19" s="116">
        <v>-3.2947976878612715</v>
      </c>
    </row>
    <row r="20" spans="1:15" s="287" customFormat="1" ht="24.95" customHeight="1" x14ac:dyDescent="0.2">
      <c r="A20" s="193" t="s">
        <v>148</v>
      </c>
      <c r="B20" s="199" t="s">
        <v>149</v>
      </c>
      <c r="C20" s="113">
        <v>4.5923460898502499</v>
      </c>
      <c r="D20" s="115">
        <v>414</v>
      </c>
      <c r="E20" s="114">
        <v>419</v>
      </c>
      <c r="F20" s="114">
        <v>404</v>
      </c>
      <c r="G20" s="114">
        <v>433</v>
      </c>
      <c r="H20" s="140">
        <v>434</v>
      </c>
      <c r="I20" s="115">
        <v>-20</v>
      </c>
      <c r="J20" s="116">
        <v>-4.6082949308755756</v>
      </c>
      <c r="K20" s="110"/>
      <c r="L20" s="110"/>
      <c r="M20" s="110"/>
      <c r="N20" s="110"/>
      <c r="O20" s="110"/>
    </row>
    <row r="21" spans="1:15" s="110" customFormat="1" ht="24.95" customHeight="1" x14ac:dyDescent="0.2">
      <c r="A21" s="201" t="s">
        <v>150</v>
      </c>
      <c r="B21" s="202" t="s">
        <v>151</v>
      </c>
      <c r="C21" s="113">
        <v>10.393788130892956</v>
      </c>
      <c r="D21" s="115">
        <v>937</v>
      </c>
      <c r="E21" s="114">
        <v>1048</v>
      </c>
      <c r="F21" s="114">
        <v>1103</v>
      </c>
      <c r="G21" s="114">
        <v>1104</v>
      </c>
      <c r="H21" s="140">
        <v>1034</v>
      </c>
      <c r="I21" s="115">
        <v>-97</v>
      </c>
      <c r="J21" s="116">
        <v>-9.3810444874274665</v>
      </c>
    </row>
    <row r="22" spans="1:15" s="110" customFormat="1" ht="24.95" customHeight="1" x14ac:dyDescent="0.2">
      <c r="A22" s="201" t="s">
        <v>152</v>
      </c>
      <c r="B22" s="199" t="s">
        <v>153</v>
      </c>
      <c r="C22" s="113">
        <v>1.2645590682196339</v>
      </c>
      <c r="D22" s="115">
        <v>114</v>
      </c>
      <c r="E22" s="114">
        <v>117</v>
      </c>
      <c r="F22" s="114">
        <v>111</v>
      </c>
      <c r="G22" s="114">
        <v>114</v>
      </c>
      <c r="H22" s="140">
        <v>113</v>
      </c>
      <c r="I22" s="115">
        <v>1</v>
      </c>
      <c r="J22" s="116">
        <v>0.88495575221238942</v>
      </c>
    </row>
    <row r="23" spans="1:15" s="110" customFormat="1" ht="24.95" customHeight="1" x14ac:dyDescent="0.2">
      <c r="A23" s="193" t="s">
        <v>154</v>
      </c>
      <c r="B23" s="199" t="s">
        <v>155</v>
      </c>
      <c r="C23" s="113">
        <v>1.2756516916250693</v>
      </c>
      <c r="D23" s="115">
        <v>115</v>
      </c>
      <c r="E23" s="114">
        <v>121</v>
      </c>
      <c r="F23" s="114">
        <v>119</v>
      </c>
      <c r="G23" s="114">
        <v>119</v>
      </c>
      <c r="H23" s="140">
        <v>119</v>
      </c>
      <c r="I23" s="115">
        <v>-4</v>
      </c>
      <c r="J23" s="116">
        <v>-3.3613445378151261</v>
      </c>
    </row>
    <row r="24" spans="1:15" s="110" customFormat="1" ht="24.95" customHeight="1" x14ac:dyDescent="0.2">
      <c r="A24" s="193" t="s">
        <v>156</v>
      </c>
      <c r="B24" s="199" t="s">
        <v>221</v>
      </c>
      <c r="C24" s="113">
        <v>10.438158624514697</v>
      </c>
      <c r="D24" s="115">
        <v>941</v>
      </c>
      <c r="E24" s="114">
        <v>953</v>
      </c>
      <c r="F24" s="114">
        <v>916</v>
      </c>
      <c r="G24" s="114">
        <v>918</v>
      </c>
      <c r="H24" s="140">
        <v>924</v>
      </c>
      <c r="I24" s="115">
        <v>17</v>
      </c>
      <c r="J24" s="116">
        <v>1.8398268398268398</v>
      </c>
    </row>
    <row r="25" spans="1:15" s="110" customFormat="1" ht="24.95" customHeight="1" x14ac:dyDescent="0.2">
      <c r="A25" s="193" t="s">
        <v>222</v>
      </c>
      <c r="B25" s="204" t="s">
        <v>159</v>
      </c>
      <c r="C25" s="113" t="s">
        <v>513</v>
      </c>
      <c r="D25" s="115" t="s">
        <v>513</v>
      </c>
      <c r="E25" s="114" t="s">
        <v>513</v>
      </c>
      <c r="F25" s="114" t="s">
        <v>513</v>
      </c>
      <c r="G25" s="114" t="s">
        <v>513</v>
      </c>
      <c r="H25" s="140" t="s">
        <v>513</v>
      </c>
      <c r="I25" s="115" t="s">
        <v>513</v>
      </c>
      <c r="J25" s="116" t="s">
        <v>513</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3.5607321131447587</v>
      </c>
      <c r="D27" s="115">
        <v>321</v>
      </c>
      <c r="E27" s="114">
        <v>315</v>
      </c>
      <c r="F27" s="114">
        <v>315</v>
      </c>
      <c r="G27" s="114">
        <v>305</v>
      </c>
      <c r="H27" s="140">
        <v>316</v>
      </c>
      <c r="I27" s="115">
        <v>5</v>
      </c>
      <c r="J27" s="116">
        <v>1.5822784810126582</v>
      </c>
    </row>
    <row r="28" spans="1:15" s="110" customFormat="1" ht="24.95" customHeight="1" x14ac:dyDescent="0.2">
      <c r="A28" s="193" t="s">
        <v>163</v>
      </c>
      <c r="B28" s="199" t="s">
        <v>164</v>
      </c>
      <c r="C28" s="113">
        <v>2.2628951747088188</v>
      </c>
      <c r="D28" s="115">
        <v>204</v>
      </c>
      <c r="E28" s="114">
        <v>209</v>
      </c>
      <c r="F28" s="114">
        <v>188</v>
      </c>
      <c r="G28" s="114">
        <v>200</v>
      </c>
      <c r="H28" s="140">
        <v>203</v>
      </c>
      <c r="I28" s="115">
        <v>1</v>
      </c>
      <c r="J28" s="116">
        <v>0.49261083743842365</v>
      </c>
    </row>
    <row r="29" spans="1:15" s="110" customFormat="1" ht="24.95" customHeight="1" x14ac:dyDescent="0.2">
      <c r="A29" s="193">
        <v>86</v>
      </c>
      <c r="B29" s="199" t="s">
        <v>165</v>
      </c>
      <c r="C29" s="113">
        <v>6.0787576261785912</v>
      </c>
      <c r="D29" s="115">
        <v>548</v>
      </c>
      <c r="E29" s="114">
        <v>568</v>
      </c>
      <c r="F29" s="114">
        <v>561</v>
      </c>
      <c r="G29" s="114">
        <v>554</v>
      </c>
      <c r="H29" s="140">
        <v>557</v>
      </c>
      <c r="I29" s="115">
        <v>-9</v>
      </c>
      <c r="J29" s="116">
        <v>-1.6157989228007181</v>
      </c>
    </row>
    <row r="30" spans="1:15" s="110" customFormat="1" ht="24.95" customHeight="1" x14ac:dyDescent="0.2">
      <c r="A30" s="193">
        <v>87.88</v>
      </c>
      <c r="B30" s="204" t="s">
        <v>166</v>
      </c>
      <c r="C30" s="113">
        <v>2.8729894620077649</v>
      </c>
      <c r="D30" s="115">
        <v>259</v>
      </c>
      <c r="E30" s="114">
        <v>264</v>
      </c>
      <c r="F30" s="114">
        <v>280</v>
      </c>
      <c r="G30" s="114">
        <v>289</v>
      </c>
      <c r="H30" s="140">
        <v>305</v>
      </c>
      <c r="I30" s="115">
        <v>-46</v>
      </c>
      <c r="J30" s="116">
        <v>-15.081967213114755</v>
      </c>
    </row>
    <row r="31" spans="1:15" s="110" customFormat="1" ht="24.95" customHeight="1" x14ac:dyDescent="0.2">
      <c r="A31" s="193" t="s">
        <v>167</v>
      </c>
      <c r="B31" s="199" t="s">
        <v>168</v>
      </c>
      <c r="C31" s="113">
        <v>13.333333333333334</v>
      </c>
      <c r="D31" s="115">
        <v>1202</v>
      </c>
      <c r="E31" s="114">
        <v>1257</v>
      </c>
      <c r="F31" s="114">
        <v>1259</v>
      </c>
      <c r="G31" s="114">
        <v>1275</v>
      </c>
      <c r="H31" s="140">
        <v>1247</v>
      </c>
      <c r="I31" s="115">
        <v>-45</v>
      </c>
      <c r="J31" s="116">
        <v>-3.6086607858861268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1.3311148086522462</v>
      </c>
      <c r="D34" s="115">
        <v>120</v>
      </c>
      <c r="E34" s="114" t="s">
        <v>513</v>
      </c>
      <c r="F34" s="114">
        <v>125</v>
      </c>
      <c r="G34" s="114">
        <v>112</v>
      </c>
      <c r="H34" s="140">
        <v>109</v>
      </c>
      <c r="I34" s="115">
        <v>11</v>
      </c>
      <c r="J34" s="116">
        <v>10.091743119266056</v>
      </c>
    </row>
    <row r="35" spans="1:10" s="110" customFormat="1" ht="24.95" customHeight="1" x14ac:dyDescent="0.2">
      <c r="A35" s="292" t="s">
        <v>171</v>
      </c>
      <c r="B35" s="293" t="s">
        <v>172</v>
      </c>
      <c r="C35" s="113">
        <v>15.463117027176928</v>
      </c>
      <c r="D35" s="115">
        <v>1394</v>
      </c>
      <c r="E35" s="114">
        <v>1412</v>
      </c>
      <c r="F35" s="114">
        <v>1437</v>
      </c>
      <c r="G35" s="114">
        <v>1422</v>
      </c>
      <c r="H35" s="140">
        <v>1421</v>
      </c>
      <c r="I35" s="115">
        <v>-27</v>
      </c>
      <c r="J35" s="116">
        <v>-1.9000703729767769</v>
      </c>
    </row>
    <row r="36" spans="1:10" s="110" customFormat="1" ht="24.95" customHeight="1" x14ac:dyDescent="0.2">
      <c r="A36" s="294" t="s">
        <v>173</v>
      </c>
      <c r="B36" s="295" t="s">
        <v>174</v>
      </c>
      <c r="C36" s="125">
        <v>83.20576816417082</v>
      </c>
      <c r="D36" s="143">
        <v>7501</v>
      </c>
      <c r="E36" s="144" t="s">
        <v>513</v>
      </c>
      <c r="F36" s="144">
        <v>7844</v>
      </c>
      <c r="G36" s="144">
        <v>7931</v>
      </c>
      <c r="H36" s="145">
        <v>7824</v>
      </c>
      <c r="I36" s="143">
        <v>-323</v>
      </c>
      <c r="J36" s="146">
        <v>-4.1283231083844578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9015</v>
      </c>
      <c r="F11" s="264">
        <v>9360</v>
      </c>
      <c r="G11" s="264">
        <v>9406</v>
      </c>
      <c r="H11" s="264">
        <v>9465</v>
      </c>
      <c r="I11" s="265">
        <v>9354</v>
      </c>
      <c r="J11" s="263">
        <v>-339</v>
      </c>
      <c r="K11" s="266">
        <v>-3.624118024374599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41.053799223516364</v>
      </c>
      <c r="E13" s="115">
        <v>3701</v>
      </c>
      <c r="F13" s="114">
        <v>3867</v>
      </c>
      <c r="G13" s="114">
        <v>3913</v>
      </c>
      <c r="H13" s="114">
        <v>3930</v>
      </c>
      <c r="I13" s="140">
        <v>3940</v>
      </c>
      <c r="J13" s="115">
        <v>-239</v>
      </c>
      <c r="K13" s="116">
        <v>-6.0659898477157359</v>
      </c>
    </row>
    <row r="14" spans="1:15" ht="15.95" customHeight="1" x14ac:dyDescent="0.2">
      <c r="A14" s="306" t="s">
        <v>230</v>
      </c>
      <c r="B14" s="307"/>
      <c r="C14" s="308"/>
      <c r="D14" s="113">
        <v>44.026622296173045</v>
      </c>
      <c r="E14" s="115">
        <v>3969</v>
      </c>
      <c r="F14" s="114">
        <v>4115</v>
      </c>
      <c r="G14" s="114">
        <v>4136</v>
      </c>
      <c r="H14" s="114">
        <v>4162</v>
      </c>
      <c r="I14" s="140">
        <v>4067</v>
      </c>
      <c r="J14" s="115">
        <v>-98</v>
      </c>
      <c r="K14" s="116">
        <v>-2.4096385542168677</v>
      </c>
    </row>
    <row r="15" spans="1:15" ht="15.95" customHeight="1" x14ac:dyDescent="0.2">
      <c r="A15" s="306" t="s">
        <v>231</v>
      </c>
      <c r="B15" s="307"/>
      <c r="C15" s="308"/>
      <c r="D15" s="113">
        <v>6.2007764836383803</v>
      </c>
      <c r="E15" s="115">
        <v>559</v>
      </c>
      <c r="F15" s="114">
        <v>564</v>
      </c>
      <c r="G15" s="114">
        <v>554</v>
      </c>
      <c r="H15" s="114">
        <v>541</v>
      </c>
      <c r="I15" s="140">
        <v>559</v>
      </c>
      <c r="J15" s="115">
        <v>0</v>
      </c>
      <c r="K15" s="116">
        <v>0</v>
      </c>
    </row>
    <row r="16" spans="1:15" ht="15.95" customHeight="1" x14ac:dyDescent="0.2">
      <c r="A16" s="306" t="s">
        <v>232</v>
      </c>
      <c r="B16" s="307"/>
      <c r="C16" s="308"/>
      <c r="D16" s="113">
        <v>2.9839156960621187</v>
      </c>
      <c r="E16" s="115">
        <v>269</v>
      </c>
      <c r="F16" s="114">
        <v>274</v>
      </c>
      <c r="G16" s="114">
        <v>267</v>
      </c>
      <c r="H16" s="114">
        <v>266</v>
      </c>
      <c r="I16" s="140">
        <v>264</v>
      </c>
      <c r="J16" s="115">
        <v>5</v>
      </c>
      <c r="K16" s="116">
        <v>1.893939393939394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1.2201885745978924</v>
      </c>
      <c r="E18" s="115">
        <v>110</v>
      </c>
      <c r="F18" s="114">
        <v>113</v>
      </c>
      <c r="G18" s="114">
        <v>119</v>
      </c>
      <c r="H18" s="114">
        <v>105</v>
      </c>
      <c r="I18" s="140">
        <v>109</v>
      </c>
      <c r="J18" s="115">
        <v>1</v>
      </c>
      <c r="K18" s="116">
        <v>0.91743119266055051</v>
      </c>
    </row>
    <row r="19" spans="1:11" ht="14.1" customHeight="1" x14ac:dyDescent="0.2">
      <c r="A19" s="306" t="s">
        <v>235</v>
      </c>
      <c r="B19" s="307" t="s">
        <v>236</v>
      </c>
      <c r="C19" s="308"/>
      <c r="D19" s="113">
        <v>0.75429839156960621</v>
      </c>
      <c r="E19" s="115">
        <v>68</v>
      </c>
      <c r="F19" s="114">
        <v>67</v>
      </c>
      <c r="G19" s="114">
        <v>74</v>
      </c>
      <c r="H19" s="114">
        <v>60</v>
      </c>
      <c r="I19" s="140">
        <v>62</v>
      </c>
      <c r="J19" s="115">
        <v>6</v>
      </c>
      <c r="K19" s="116">
        <v>9.67741935483871</v>
      </c>
    </row>
    <row r="20" spans="1:11" ht="14.1" customHeight="1" x14ac:dyDescent="0.2">
      <c r="A20" s="306">
        <v>12</v>
      </c>
      <c r="B20" s="307" t="s">
        <v>237</v>
      </c>
      <c r="C20" s="308"/>
      <c r="D20" s="113">
        <v>1.0870770937326677</v>
      </c>
      <c r="E20" s="115">
        <v>98</v>
      </c>
      <c r="F20" s="114">
        <v>103</v>
      </c>
      <c r="G20" s="114">
        <v>109</v>
      </c>
      <c r="H20" s="114">
        <v>115</v>
      </c>
      <c r="I20" s="140">
        <v>101</v>
      </c>
      <c r="J20" s="115">
        <v>-3</v>
      </c>
      <c r="K20" s="116">
        <v>-2.9702970297029703</v>
      </c>
    </row>
    <row r="21" spans="1:11" ht="14.1" customHeight="1" x14ac:dyDescent="0.2">
      <c r="A21" s="306">
        <v>21</v>
      </c>
      <c r="B21" s="307" t="s">
        <v>238</v>
      </c>
      <c r="C21" s="308"/>
      <c r="D21" s="113" t="s">
        <v>513</v>
      </c>
      <c r="E21" s="115" t="s">
        <v>513</v>
      </c>
      <c r="F21" s="114">
        <v>3</v>
      </c>
      <c r="G21" s="114" t="s">
        <v>513</v>
      </c>
      <c r="H21" s="114" t="s">
        <v>513</v>
      </c>
      <c r="I21" s="140" t="s">
        <v>513</v>
      </c>
      <c r="J21" s="115" t="s">
        <v>513</v>
      </c>
      <c r="K21" s="116" t="s">
        <v>513</v>
      </c>
    </row>
    <row r="22" spans="1:11" ht="14.1" customHeight="1" x14ac:dyDescent="0.2">
      <c r="A22" s="306">
        <v>22</v>
      </c>
      <c r="B22" s="307" t="s">
        <v>239</v>
      </c>
      <c r="C22" s="308"/>
      <c r="D22" s="113">
        <v>0.41042706600110929</v>
      </c>
      <c r="E22" s="115">
        <v>37</v>
      </c>
      <c r="F22" s="114">
        <v>33</v>
      </c>
      <c r="G22" s="114">
        <v>36</v>
      </c>
      <c r="H22" s="114">
        <v>40</v>
      </c>
      <c r="I22" s="140">
        <v>37</v>
      </c>
      <c r="J22" s="115">
        <v>0</v>
      </c>
      <c r="K22" s="116">
        <v>0</v>
      </c>
    </row>
    <row r="23" spans="1:11" ht="14.1" customHeight="1" x14ac:dyDescent="0.2">
      <c r="A23" s="306">
        <v>23</v>
      </c>
      <c r="B23" s="307" t="s">
        <v>240</v>
      </c>
      <c r="C23" s="308"/>
      <c r="D23" s="113">
        <v>0.39933444259567386</v>
      </c>
      <c r="E23" s="115">
        <v>36</v>
      </c>
      <c r="F23" s="114">
        <v>42</v>
      </c>
      <c r="G23" s="114">
        <v>46</v>
      </c>
      <c r="H23" s="114">
        <v>38</v>
      </c>
      <c r="I23" s="140">
        <v>34</v>
      </c>
      <c r="J23" s="115">
        <v>2</v>
      </c>
      <c r="K23" s="116">
        <v>5.882352941176471</v>
      </c>
    </row>
    <row r="24" spans="1:11" ht="14.1" customHeight="1" x14ac:dyDescent="0.2">
      <c r="A24" s="306">
        <v>24</v>
      </c>
      <c r="B24" s="307" t="s">
        <v>241</v>
      </c>
      <c r="C24" s="308"/>
      <c r="D24" s="113">
        <v>1.1314475873544094</v>
      </c>
      <c r="E24" s="115">
        <v>102</v>
      </c>
      <c r="F24" s="114">
        <v>110</v>
      </c>
      <c r="G24" s="114">
        <v>117</v>
      </c>
      <c r="H24" s="114">
        <v>124</v>
      </c>
      <c r="I24" s="140">
        <v>122</v>
      </c>
      <c r="J24" s="115">
        <v>-20</v>
      </c>
      <c r="K24" s="116">
        <v>-16.393442622950818</v>
      </c>
    </row>
    <row r="25" spans="1:11" ht="14.1" customHeight="1" x14ac:dyDescent="0.2">
      <c r="A25" s="306">
        <v>25</v>
      </c>
      <c r="B25" s="307" t="s">
        <v>242</v>
      </c>
      <c r="C25" s="308"/>
      <c r="D25" s="113">
        <v>1.4642262895174709</v>
      </c>
      <c r="E25" s="115">
        <v>132</v>
      </c>
      <c r="F25" s="114">
        <v>129</v>
      </c>
      <c r="G25" s="114">
        <v>133</v>
      </c>
      <c r="H25" s="114">
        <v>148</v>
      </c>
      <c r="I25" s="140">
        <v>130</v>
      </c>
      <c r="J25" s="115">
        <v>2</v>
      </c>
      <c r="K25" s="116">
        <v>1.5384615384615385</v>
      </c>
    </row>
    <row r="26" spans="1:11" ht="14.1" customHeight="1" x14ac:dyDescent="0.2">
      <c r="A26" s="306">
        <v>26</v>
      </c>
      <c r="B26" s="307" t="s">
        <v>243</v>
      </c>
      <c r="C26" s="308"/>
      <c r="D26" s="113">
        <v>0.74320576816417083</v>
      </c>
      <c r="E26" s="115">
        <v>67</v>
      </c>
      <c r="F26" s="114">
        <v>68</v>
      </c>
      <c r="G26" s="114">
        <v>67</v>
      </c>
      <c r="H26" s="114">
        <v>72</v>
      </c>
      <c r="I26" s="140">
        <v>68</v>
      </c>
      <c r="J26" s="115">
        <v>-1</v>
      </c>
      <c r="K26" s="116">
        <v>-1.4705882352941178</v>
      </c>
    </row>
    <row r="27" spans="1:11" ht="14.1" customHeight="1" x14ac:dyDescent="0.2">
      <c r="A27" s="306">
        <v>27</v>
      </c>
      <c r="B27" s="307" t="s">
        <v>244</v>
      </c>
      <c r="C27" s="308"/>
      <c r="D27" s="113">
        <v>0.49916805324459235</v>
      </c>
      <c r="E27" s="115">
        <v>45</v>
      </c>
      <c r="F27" s="114">
        <v>43</v>
      </c>
      <c r="G27" s="114">
        <v>42</v>
      </c>
      <c r="H27" s="114">
        <v>46</v>
      </c>
      <c r="I27" s="140">
        <v>45</v>
      </c>
      <c r="J27" s="115">
        <v>0</v>
      </c>
      <c r="K27" s="116">
        <v>0</v>
      </c>
    </row>
    <row r="28" spans="1:11" ht="14.1" customHeight="1" x14ac:dyDescent="0.2">
      <c r="A28" s="306">
        <v>28</v>
      </c>
      <c r="B28" s="307" t="s">
        <v>245</v>
      </c>
      <c r="C28" s="308"/>
      <c r="D28" s="113">
        <v>0.17748197448696618</v>
      </c>
      <c r="E28" s="115">
        <v>16</v>
      </c>
      <c r="F28" s="114">
        <v>13</v>
      </c>
      <c r="G28" s="114">
        <v>15</v>
      </c>
      <c r="H28" s="114">
        <v>16</v>
      </c>
      <c r="I28" s="140">
        <v>15</v>
      </c>
      <c r="J28" s="115">
        <v>1</v>
      </c>
      <c r="K28" s="116">
        <v>6.666666666666667</v>
      </c>
    </row>
    <row r="29" spans="1:11" ht="14.1" customHeight="1" x14ac:dyDescent="0.2">
      <c r="A29" s="306">
        <v>29</v>
      </c>
      <c r="B29" s="307" t="s">
        <v>246</v>
      </c>
      <c r="C29" s="308"/>
      <c r="D29" s="113">
        <v>3.8380476982806435</v>
      </c>
      <c r="E29" s="115">
        <v>346</v>
      </c>
      <c r="F29" s="114">
        <v>375</v>
      </c>
      <c r="G29" s="114">
        <v>400</v>
      </c>
      <c r="H29" s="114">
        <v>397</v>
      </c>
      <c r="I29" s="140">
        <v>368</v>
      </c>
      <c r="J29" s="115">
        <v>-22</v>
      </c>
      <c r="K29" s="116">
        <v>-5.9782608695652177</v>
      </c>
    </row>
    <row r="30" spans="1:11" ht="14.1" customHeight="1" x14ac:dyDescent="0.2">
      <c r="A30" s="306" t="s">
        <v>247</v>
      </c>
      <c r="B30" s="307" t="s">
        <v>248</v>
      </c>
      <c r="C30" s="308"/>
      <c r="D30" s="113">
        <v>0.62118691070438159</v>
      </c>
      <c r="E30" s="115">
        <v>56</v>
      </c>
      <c r="F30" s="114">
        <v>57</v>
      </c>
      <c r="G30" s="114">
        <v>63</v>
      </c>
      <c r="H30" s="114">
        <v>64</v>
      </c>
      <c r="I30" s="140">
        <v>52</v>
      </c>
      <c r="J30" s="115">
        <v>4</v>
      </c>
      <c r="K30" s="116">
        <v>7.6923076923076925</v>
      </c>
    </row>
    <row r="31" spans="1:11" ht="14.1" customHeight="1" x14ac:dyDescent="0.2">
      <c r="A31" s="306" t="s">
        <v>249</v>
      </c>
      <c r="B31" s="307" t="s">
        <v>250</v>
      </c>
      <c r="C31" s="308"/>
      <c r="D31" s="113">
        <v>3.1613976705490847</v>
      </c>
      <c r="E31" s="115">
        <v>285</v>
      </c>
      <c r="F31" s="114">
        <v>313</v>
      </c>
      <c r="G31" s="114">
        <v>332</v>
      </c>
      <c r="H31" s="114">
        <v>328</v>
      </c>
      <c r="I31" s="140">
        <v>310</v>
      </c>
      <c r="J31" s="115">
        <v>-25</v>
      </c>
      <c r="K31" s="116">
        <v>-8.064516129032258</v>
      </c>
    </row>
    <row r="32" spans="1:11" ht="14.1" customHeight="1" x14ac:dyDescent="0.2">
      <c r="A32" s="306">
        <v>31</v>
      </c>
      <c r="B32" s="307" t="s">
        <v>251</v>
      </c>
      <c r="C32" s="308"/>
      <c r="D32" s="113">
        <v>0.12201885745978924</v>
      </c>
      <c r="E32" s="115">
        <v>11</v>
      </c>
      <c r="F32" s="114">
        <v>10</v>
      </c>
      <c r="G32" s="114">
        <v>10</v>
      </c>
      <c r="H32" s="114">
        <v>10</v>
      </c>
      <c r="I32" s="140">
        <v>9</v>
      </c>
      <c r="J32" s="115">
        <v>2</v>
      </c>
      <c r="K32" s="116">
        <v>22.222222222222221</v>
      </c>
    </row>
    <row r="33" spans="1:11" ht="14.1" customHeight="1" x14ac:dyDescent="0.2">
      <c r="A33" s="306">
        <v>32</v>
      </c>
      <c r="B33" s="307" t="s">
        <v>252</v>
      </c>
      <c r="C33" s="308"/>
      <c r="D33" s="113">
        <v>0.67665002773155847</v>
      </c>
      <c r="E33" s="115">
        <v>61</v>
      </c>
      <c r="F33" s="114">
        <v>52</v>
      </c>
      <c r="G33" s="114">
        <v>58</v>
      </c>
      <c r="H33" s="114">
        <v>55</v>
      </c>
      <c r="I33" s="140">
        <v>51</v>
      </c>
      <c r="J33" s="115">
        <v>10</v>
      </c>
      <c r="K33" s="116">
        <v>19.607843137254903</v>
      </c>
    </row>
    <row r="34" spans="1:11" ht="14.1" customHeight="1" x14ac:dyDescent="0.2">
      <c r="A34" s="306">
        <v>33</v>
      </c>
      <c r="B34" s="307" t="s">
        <v>253</v>
      </c>
      <c r="C34" s="308"/>
      <c r="D34" s="113">
        <v>0.61009428729894621</v>
      </c>
      <c r="E34" s="115">
        <v>55</v>
      </c>
      <c r="F34" s="114">
        <v>58</v>
      </c>
      <c r="G34" s="114">
        <v>65</v>
      </c>
      <c r="H34" s="114">
        <v>65</v>
      </c>
      <c r="I34" s="140">
        <v>67</v>
      </c>
      <c r="J34" s="115">
        <v>-12</v>
      </c>
      <c r="K34" s="116">
        <v>-17.910447761194028</v>
      </c>
    </row>
    <row r="35" spans="1:11" ht="14.1" customHeight="1" x14ac:dyDescent="0.2">
      <c r="A35" s="306">
        <v>34</v>
      </c>
      <c r="B35" s="307" t="s">
        <v>254</v>
      </c>
      <c r="C35" s="308"/>
      <c r="D35" s="113">
        <v>4.0820854132002218</v>
      </c>
      <c r="E35" s="115">
        <v>368</v>
      </c>
      <c r="F35" s="114">
        <v>365</v>
      </c>
      <c r="G35" s="114">
        <v>363</v>
      </c>
      <c r="H35" s="114">
        <v>361</v>
      </c>
      <c r="I35" s="140">
        <v>367</v>
      </c>
      <c r="J35" s="115">
        <v>1</v>
      </c>
      <c r="K35" s="116">
        <v>0.27247956403269757</v>
      </c>
    </row>
    <row r="36" spans="1:11" ht="14.1" customHeight="1" x14ac:dyDescent="0.2">
      <c r="A36" s="306">
        <v>41</v>
      </c>
      <c r="B36" s="307" t="s">
        <v>255</v>
      </c>
      <c r="C36" s="308"/>
      <c r="D36" s="113">
        <v>0.13311148086522462</v>
      </c>
      <c r="E36" s="115">
        <v>12</v>
      </c>
      <c r="F36" s="114">
        <v>13</v>
      </c>
      <c r="G36" s="114">
        <v>13</v>
      </c>
      <c r="H36" s="114">
        <v>16</v>
      </c>
      <c r="I36" s="140">
        <v>12</v>
      </c>
      <c r="J36" s="115">
        <v>0</v>
      </c>
      <c r="K36" s="116">
        <v>0</v>
      </c>
    </row>
    <row r="37" spans="1:11" ht="14.1" customHeight="1" x14ac:dyDescent="0.2">
      <c r="A37" s="306">
        <v>42</v>
      </c>
      <c r="B37" s="307" t="s">
        <v>256</v>
      </c>
      <c r="C37" s="308"/>
      <c r="D37" s="113">
        <v>3.3277870216306155E-2</v>
      </c>
      <c r="E37" s="115">
        <v>3</v>
      </c>
      <c r="F37" s="114">
        <v>3</v>
      </c>
      <c r="G37" s="114">
        <v>3</v>
      </c>
      <c r="H37" s="114">
        <v>4</v>
      </c>
      <c r="I37" s="140">
        <v>4</v>
      </c>
      <c r="J37" s="115">
        <v>-1</v>
      </c>
      <c r="K37" s="116">
        <v>-25</v>
      </c>
    </row>
    <row r="38" spans="1:11" ht="14.1" customHeight="1" x14ac:dyDescent="0.2">
      <c r="A38" s="306">
        <v>43</v>
      </c>
      <c r="B38" s="307" t="s">
        <v>257</v>
      </c>
      <c r="C38" s="308"/>
      <c r="D38" s="113">
        <v>0.43261231281198004</v>
      </c>
      <c r="E38" s="115">
        <v>39</v>
      </c>
      <c r="F38" s="114">
        <v>43</v>
      </c>
      <c r="G38" s="114">
        <v>43</v>
      </c>
      <c r="H38" s="114">
        <v>45</v>
      </c>
      <c r="I38" s="140">
        <v>43</v>
      </c>
      <c r="J38" s="115">
        <v>-4</v>
      </c>
      <c r="K38" s="116">
        <v>-9.3023255813953494</v>
      </c>
    </row>
    <row r="39" spans="1:11" ht="14.1" customHeight="1" x14ac:dyDescent="0.2">
      <c r="A39" s="306">
        <v>51</v>
      </c>
      <c r="B39" s="307" t="s">
        <v>258</v>
      </c>
      <c r="C39" s="308"/>
      <c r="D39" s="113">
        <v>7.3322240709927895</v>
      </c>
      <c r="E39" s="115">
        <v>661</v>
      </c>
      <c r="F39" s="114">
        <v>736</v>
      </c>
      <c r="G39" s="114">
        <v>711</v>
      </c>
      <c r="H39" s="114">
        <v>717</v>
      </c>
      <c r="I39" s="140">
        <v>727</v>
      </c>
      <c r="J39" s="115">
        <v>-66</v>
      </c>
      <c r="K39" s="116">
        <v>-9.0784044016506193</v>
      </c>
    </row>
    <row r="40" spans="1:11" ht="14.1" customHeight="1" x14ac:dyDescent="0.2">
      <c r="A40" s="306" t="s">
        <v>259</v>
      </c>
      <c r="B40" s="307" t="s">
        <v>260</v>
      </c>
      <c r="C40" s="308"/>
      <c r="D40" s="113">
        <v>6.7332224070992792</v>
      </c>
      <c r="E40" s="115">
        <v>607</v>
      </c>
      <c r="F40" s="114">
        <v>689</v>
      </c>
      <c r="G40" s="114">
        <v>672</v>
      </c>
      <c r="H40" s="114">
        <v>686</v>
      </c>
      <c r="I40" s="140">
        <v>701</v>
      </c>
      <c r="J40" s="115">
        <v>-94</v>
      </c>
      <c r="K40" s="116">
        <v>-13.40941512125535</v>
      </c>
    </row>
    <row r="41" spans="1:11" ht="14.1" customHeight="1" x14ac:dyDescent="0.2">
      <c r="A41" s="306"/>
      <c r="B41" s="307" t="s">
        <v>261</v>
      </c>
      <c r="C41" s="308"/>
      <c r="D41" s="113">
        <v>4.148641153632834</v>
      </c>
      <c r="E41" s="115">
        <v>374</v>
      </c>
      <c r="F41" s="114">
        <v>388</v>
      </c>
      <c r="G41" s="114">
        <v>373</v>
      </c>
      <c r="H41" s="114">
        <v>387</v>
      </c>
      <c r="I41" s="140">
        <v>403</v>
      </c>
      <c r="J41" s="115">
        <v>-29</v>
      </c>
      <c r="K41" s="116">
        <v>-7.1960297766749379</v>
      </c>
    </row>
    <row r="42" spans="1:11" ht="14.1" customHeight="1" x14ac:dyDescent="0.2">
      <c r="A42" s="306">
        <v>52</v>
      </c>
      <c r="B42" s="307" t="s">
        <v>262</v>
      </c>
      <c r="C42" s="308"/>
      <c r="D42" s="113">
        <v>4.3039378813089293</v>
      </c>
      <c r="E42" s="115">
        <v>388</v>
      </c>
      <c r="F42" s="114">
        <v>413</v>
      </c>
      <c r="G42" s="114">
        <v>409</v>
      </c>
      <c r="H42" s="114">
        <v>431</v>
      </c>
      <c r="I42" s="140">
        <v>433</v>
      </c>
      <c r="J42" s="115">
        <v>-45</v>
      </c>
      <c r="K42" s="116">
        <v>-10.392609699769054</v>
      </c>
    </row>
    <row r="43" spans="1:11" ht="14.1" customHeight="1" x14ac:dyDescent="0.2">
      <c r="A43" s="306" t="s">
        <v>263</v>
      </c>
      <c r="B43" s="307" t="s">
        <v>264</v>
      </c>
      <c r="C43" s="308"/>
      <c r="D43" s="113">
        <v>4.059900166389351</v>
      </c>
      <c r="E43" s="115">
        <v>366</v>
      </c>
      <c r="F43" s="114">
        <v>393</v>
      </c>
      <c r="G43" s="114">
        <v>390</v>
      </c>
      <c r="H43" s="114">
        <v>404</v>
      </c>
      <c r="I43" s="140">
        <v>413</v>
      </c>
      <c r="J43" s="115">
        <v>-47</v>
      </c>
      <c r="K43" s="116">
        <v>-11.380145278450364</v>
      </c>
    </row>
    <row r="44" spans="1:11" ht="14.1" customHeight="1" x14ac:dyDescent="0.2">
      <c r="A44" s="306">
        <v>53</v>
      </c>
      <c r="B44" s="307" t="s">
        <v>265</v>
      </c>
      <c r="C44" s="308"/>
      <c r="D44" s="113">
        <v>1.0537992235163616</v>
      </c>
      <c r="E44" s="115">
        <v>95</v>
      </c>
      <c r="F44" s="114">
        <v>97</v>
      </c>
      <c r="G44" s="114">
        <v>95</v>
      </c>
      <c r="H44" s="114">
        <v>84</v>
      </c>
      <c r="I44" s="140">
        <v>88</v>
      </c>
      <c r="J44" s="115">
        <v>7</v>
      </c>
      <c r="K44" s="116">
        <v>7.9545454545454541</v>
      </c>
    </row>
    <row r="45" spans="1:11" ht="14.1" customHeight="1" x14ac:dyDescent="0.2">
      <c r="A45" s="306" t="s">
        <v>266</v>
      </c>
      <c r="B45" s="307" t="s">
        <v>267</v>
      </c>
      <c r="C45" s="308"/>
      <c r="D45" s="113">
        <v>1.0205213533000554</v>
      </c>
      <c r="E45" s="115">
        <v>92</v>
      </c>
      <c r="F45" s="114">
        <v>94</v>
      </c>
      <c r="G45" s="114">
        <v>92</v>
      </c>
      <c r="H45" s="114">
        <v>81</v>
      </c>
      <c r="I45" s="140">
        <v>84</v>
      </c>
      <c r="J45" s="115">
        <v>8</v>
      </c>
      <c r="K45" s="116">
        <v>9.5238095238095237</v>
      </c>
    </row>
    <row r="46" spans="1:11" ht="14.1" customHeight="1" x14ac:dyDescent="0.2">
      <c r="A46" s="306">
        <v>54</v>
      </c>
      <c r="B46" s="307" t="s">
        <v>268</v>
      </c>
      <c r="C46" s="308"/>
      <c r="D46" s="113">
        <v>14.531336661120354</v>
      </c>
      <c r="E46" s="115">
        <v>1310</v>
      </c>
      <c r="F46" s="114">
        <v>1338</v>
      </c>
      <c r="G46" s="114">
        <v>1345</v>
      </c>
      <c r="H46" s="114">
        <v>1323</v>
      </c>
      <c r="I46" s="140">
        <v>1335</v>
      </c>
      <c r="J46" s="115">
        <v>-25</v>
      </c>
      <c r="K46" s="116">
        <v>-1.8726591760299625</v>
      </c>
    </row>
    <row r="47" spans="1:11" ht="14.1" customHeight="1" x14ac:dyDescent="0.2">
      <c r="A47" s="306">
        <v>61</v>
      </c>
      <c r="B47" s="307" t="s">
        <v>269</v>
      </c>
      <c r="C47" s="308"/>
      <c r="D47" s="113">
        <v>0.83194675540765395</v>
      </c>
      <c r="E47" s="115">
        <v>75</v>
      </c>
      <c r="F47" s="114">
        <v>76</v>
      </c>
      <c r="G47" s="114">
        <v>71</v>
      </c>
      <c r="H47" s="114">
        <v>78</v>
      </c>
      <c r="I47" s="140">
        <v>76</v>
      </c>
      <c r="J47" s="115">
        <v>-1</v>
      </c>
      <c r="K47" s="116">
        <v>-1.3157894736842106</v>
      </c>
    </row>
    <row r="48" spans="1:11" ht="14.1" customHeight="1" x14ac:dyDescent="0.2">
      <c r="A48" s="306">
        <v>62</v>
      </c>
      <c r="B48" s="307" t="s">
        <v>270</v>
      </c>
      <c r="C48" s="308"/>
      <c r="D48" s="113">
        <v>13.444259567387688</v>
      </c>
      <c r="E48" s="115">
        <v>1212</v>
      </c>
      <c r="F48" s="114">
        <v>1242</v>
      </c>
      <c r="G48" s="114">
        <v>1245</v>
      </c>
      <c r="H48" s="114">
        <v>1271</v>
      </c>
      <c r="I48" s="140">
        <v>1247</v>
      </c>
      <c r="J48" s="115">
        <v>-35</v>
      </c>
      <c r="K48" s="116">
        <v>-2.8067361668003206</v>
      </c>
    </row>
    <row r="49" spans="1:11" ht="14.1" customHeight="1" x14ac:dyDescent="0.2">
      <c r="A49" s="306">
        <v>63</v>
      </c>
      <c r="B49" s="307" t="s">
        <v>271</v>
      </c>
      <c r="C49" s="308"/>
      <c r="D49" s="113">
        <v>7.8646699944536884</v>
      </c>
      <c r="E49" s="115">
        <v>709</v>
      </c>
      <c r="F49" s="114">
        <v>788</v>
      </c>
      <c r="G49" s="114">
        <v>825</v>
      </c>
      <c r="H49" s="114">
        <v>824</v>
      </c>
      <c r="I49" s="140">
        <v>806</v>
      </c>
      <c r="J49" s="115">
        <v>-97</v>
      </c>
      <c r="K49" s="116">
        <v>-12.034739454094293</v>
      </c>
    </row>
    <row r="50" spans="1:11" ht="14.1" customHeight="1" x14ac:dyDescent="0.2">
      <c r="A50" s="306" t="s">
        <v>272</v>
      </c>
      <c r="B50" s="307" t="s">
        <v>273</v>
      </c>
      <c r="C50" s="308"/>
      <c r="D50" s="113">
        <v>0.57681641708264009</v>
      </c>
      <c r="E50" s="115">
        <v>52</v>
      </c>
      <c r="F50" s="114">
        <v>66</v>
      </c>
      <c r="G50" s="114">
        <v>71</v>
      </c>
      <c r="H50" s="114">
        <v>67</v>
      </c>
      <c r="I50" s="140">
        <v>67</v>
      </c>
      <c r="J50" s="115">
        <v>-15</v>
      </c>
      <c r="K50" s="116">
        <v>-22.388059701492537</v>
      </c>
    </row>
    <row r="51" spans="1:11" ht="14.1" customHeight="1" x14ac:dyDescent="0.2">
      <c r="A51" s="306" t="s">
        <v>274</v>
      </c>
      <c r="B51" s="307" t="s">
        <v>275</v>
      </c>
      <c r="C51" s="308"/>
      <c r="D51" s="113">
        <v>7.0660011092623405</v>
      </c>
      <c r="E51" s="115">
        <v>637</v>
      </c>
      <c r="F51" s="114">
        <v>697</v>
      </c>
      <c r="G51" s="114">
        <v>726</v>
      </c>
      <c r="H51" s="114">
        <v>729</v>
      </c>
      <c r="I51" s="140">
        <v>716</v>
      </c>
      <c r="J51" s="115">
        <v>-79</v>
      </c>
      <c r="K51" s="116">
        <v>-11.033519553072626</v>
      </c>
    </row>
    <row r="52" spans="1:11" ht="14.1" customHeight="1" x14ac:dyDescent="0.2">
      <c r="A52" s="306">
        <v>71</v>
      </c>
      <c r="B52" s="307" t="s">
        <v>276</v>
      </c>
      <c r="C52" s="308"/>
      <c r="D52" s="113">
        <v>14.941763727121463</v>
      </c>
      <c r="E52" s="115">
        <v>1347</v>
      </c>
      <c r="F52" s="114">
        <v>1371</v>
      </c>
      <c r="G52" s="114">
        <v>1354</v>
      </c>
      <c r="H52" s="114">
        <v>1331</v>
      </c>
      <c r="I52" s="140">
        <v>1326</v>
      </c>
      <c r="J52" s="115">
        <v>21</v>
      </c>
      <c r="K52" s="116">
        <v>1.5837104072398189</v>
      </c>
    </row>
    <row r="53" spans="1:11" ht="14.1" customHeight="1" x14ac:dyDescent="0.2">
      <c r="A53" s="306" t="s">
        <v>277</v>
      </c>
      <c r="B53" s="307" t="s">
        <v>278</v>
      </c>
      <c r="C53" s="308"/>
      <c r="D53" s="113">
        <v>1.2867443150305047</v>
      </c>
      <c r="E53" s="115">
        <v>116</v>
      </c>
      <c r="F53" s="114">
        <v>110</v>
      </c>
      <c r="G53" s="114">
        <v>114</v>
      </c>
      <c r="H53" s="114">
        <v>108</v>
      </c>
      <c r="I53" s="140">
        <v>103</v>
      </c>
      <c r="J53" s="115">
        <v>13</v>
      </c>
      <c r="K53" s="116">
        <v>12.621359223300971</v>
      </c>
    </row>
    <row r="54" spans="1:11" ht="14.1" customHeight="1" x14ac:dyDescent="0.2">
      <c r="A54" s="306" t="s">
        <v>279</v>
      </c>
      <c r="B54" s="307" t="s">
        <v>280</v>
      </c>
      <c r="C54" s="308"/>
      <c r="D54" s="113">
        <v>12.867443150305046</v>
      </c>
      <c r="E54" s="115">
        <v>1160</v>
      </c>
      <c r="F54" s="114">
        <v>1190</v>
      </c>
      <c r="G54" s="114">
        <v>1174</v>
      </c>
      <c r="H54" s="114">
        <v>1158</v>
      </c>
      <c r="I54" s="140">
        <v>1160</v>
      </c>
      <c r="J54" s="115">
        <v>0</v>
      </c>
      <c r="K54" s="116">
        <v>0</v>
      </c>
    </row>
    <row r="55" spans="1:11" ht="14.1" customHeight="1" x14ac:dyDescent="0.2">
      <c r="A55" s="306">
        <v>72</v>
      </c>
      <c r="B55" s="307" t="s">
        <v>281</v>
      </c>
      <c r="C55" s="308"/>
      <c r="D55" s="113">
        <v>1.2312811980033278</v>
      </c>
      <c r="E55" s="115">
        <v>111</v>
      </c>
      <c r="F55" s="114">
        <v>114</v>
      </c>
      <c r="G55" s="114">
        <v>113</v>
      </c>
      <c r="H55" s="114">
        <v>115</v>
      </c>
      <c r="I55" s="140">
        <v>123</v>
      </c>
      <c r="J55" s="115">
        <v>-12</v>
      </c>
      <c r="K55" s="116">
        <v>-9.7560975609756095</v>
      </c>
    </row>
    <row r="56" spans="1:11" ht="14.1" customHeight="1" x14ac:dyDescent="0.2">
      <c r="A56" s="306" t="s">
        <v>282</v>
      </c>
      <c r="B56" s="307" t="s">
        <v>283</v>
      </c>
      <c r="C56" s="308"/>
      <c r="D56" s="113">
        <v>0.16638935108153077</v>
      </c>
      <c r="E56" s="115">
        <v>15</v>
      </c>
      <c r="F56" s="114">
        <v>15</v>
      </c>
      <c r="G56" s="114">
        <v>14</v>
      </c>
      <c r="H56" s="114">
        <v>17</v>
      </c>
      <c r="I56" s="140">
        <v>19</v>
      </c>
      <c r="J56" s="115">
        <v>-4</v>
      </c>
      <c r="K56" s="116">
        <v>-21.05263157894737</v>
      </c>
    </row>
    <row r="57" spans="1:11" ht="14.1" customHeight="1" x14ac:dyDescent="0.2">
      <c r="A57" s="306" t="s">
        <v>284</v>
      </c>
      <c r="B57" s="307" t="s">
        <v>285</v>
      </c>
      <c r="C57" s="308"/>
      <c r="D57" s="113">
        <v>0.92068774265113695</v>
      </c>
      <c r="E57" s="115">
        <v>83</v>
      </c>
      <c r="F57" s="114">
        <v>85</v>
      </c>
      <c r="G57" s="114">
        <v>86</v>
      </c>
      <c r="H57" s="114">
        <v>87</v>
      </c>
      <c r="I57" s="140">
        <v>89</v>
      </c>
      <c r="J57" s="115">
        <v>-6</v>
      </c>
      <c r="K57" s="116">
        <v>-6.7415730337078648</v>
      </c>
    </row>
    <row r="58" spans="1:11" ht="14.1" customHeight="1" x14ac:dyDescent="0.2">
      <c r="A58" s="306">
        <v>73</v>
      </c>
      <c r="B58" s="307" t="s">
        <v>286</v>
      </c>
      <c r="C58" s="308"/>
      <c r="D58" s="113">
        <v>0.88740987243483083</v>
      </c>
      <c r="E58" s="115">
        <v>80</v>
      </c>
      <c r="F58" s="114">
        <v>78</v>
      </c>
      <c r="G58" s="114">
        <v>80</v>
      </c>
      <c r="H58" s="114">
        <v>77</v>
      </c>
      <c r="I58" s="140">
        <v>80</v>
      </c>
      <c r="J58" s="115">
        <v>0</v>
      </c>
      <c r="K58" s="116">
        <v>0</v>
      </c>
    </row>
    <row r="59" spans="1:11" ht="14.1" customHeight="1" x14ac:dyDescent="0.2">
      <c r="A59" s="306" t="s">
        <v>287</v>
      </c>
      <c r="B59" s="307" t="s">
        <v>288</v>
      </c>
      <c r="C59" s="308"/>
      <c r="D59" s="113">
        <v>0.65446478092068772</v>
      </c>
      <c r="E59" s="115">
        <v>59</v>
      </c>
      <c r="F59" s="114">
        <v>57</v>
      </c>
      <c r="G59" s="114">
        <v>57</v>
      </c>
      <c r="H59" s="114">
        <v>55</v>
      </c>
      <c r="I59" s="140">
        <v>57</v>
      </c>
      <c r="J59" s="115">
        <v>2</v>
      </c>
      <c r="K59" s="116">
        <v>3.5087719298245612</v>
      </c>
    </row>
    <row r="60" spans="1:11" ht="14.1" customHeight="1" x14ac:dyDescent="0.2">
      <c r="A60" s="306">
        <v>81</v>
      </c>
      <c r="B60" s="307" t="s">
        <v>289</v>
      </c>
      <c r="C60" s="308"/>
      <c r="D60" s="113">
        <v>3.2390460343871323</v>
      </c>
      <c r="E60" s="115">
        <v>292</v>
      </c>
      <c r="F60" s="114">
        <v>296</v>
      </c>
      <c r="G60" s="114">
        <v>297</v>
      </c>
      <c r="H60" s="114">
        <v>291</v>
      </c>
      <c r="I60" s="140">
        <v>302</v>
      </c>
      <c r="J60" s="115">
        <v>-10</v>
      </c>
      <c r="K60" s="116">
        <v>-3.3112582781456954</v>
      </c>
    </row>
    <row r="61" spans="1:11" ht="14.1" customHeight="1" x14ac:dyDescent="0.2">
      <c r="A61" s="306" t="s">
        <v>290</v>
      </c>
      <c r="B61" s="307" t="s">
        <v>291</v>
      </c>
      <c r="C61" s="308"/>
      <c r="D61" s="113">
        <v>1.2756516916250693</v>
      </c>
      <c r="E61" s="115">
        <v>115</v>
      </c>
      <c r="F61" s="114">
        <v>118</v>
      </c>
      <c r="G61" s="114">
        <v>121</v>
      </c>
      <c r="H61" s="114">
        <v>116</v>
      </c>
      <c r="I61" s="140">
        <v>116</v>
      </c>
      <c r="J61" s="115">
        <v>-1</v>
      </c>
      <c r="K61" s="116">
        <v>-0.86206896551724133</v>
      </c>
    </row>
    <row r="62" spans="1:11" ht="14.1" customHeight="1" x14ac:dyDescent="0.2">
      <c r="A62" s="306" t="s">
        <v>292</v>
      </c>
      <c r="B62" s="307" t="s">
        <v>293</v>
      </c>
      <c r="C62" s="308"/>
      <c r="D62" s="113">
        <v>0.56572379367720471</v>
      </c>
      <c r="E62" s="115">
        <v>51</v>
      </c>
      <c r="F62" s="114">
        <v>50</v>
      </c>
      <c r="G62" s="114">
        <v>51</v>
      </c>
      <c r="H62" s="114">
        <v>51</v>
      </c>
      <c r="I62" s="140">
        <v>55</v>
      </c>
      <c r="J62" s="115">
        <v>-4</v>
      </c>
      <c r="K62" s="116">
        <v>-7.2727272727272725</v>
      </c>
    </row>
    <row r="63" spans="1:11" ht="14.1" customHeight="1" x14ac:dyDescent="0.2">
      <c r="A63" s="306"/>
      <c r="B63" s="307" t="s">
        <v>294</v>
      </c>
      <c r="C63" s="308"/>
      <c r="D63" s="113">
        <v>0.53244592346089847</v>
      </c>
      <c r="E63" s="115">
        <v>48</v>
      </c>
      <c r="F63" s="114">
        <v>49</v>
      </c>
      <c r="G63" s="114">
        <v>50</v>
      </c>
      <c r="H63" s="114">
        <v>50</v>
      </c>
      <c r="I63" s="140">
        <v>55</v>
      </c>
      <c r="J63" s="115">
        <v>-7</v>
      </c>
      <c r="K63" s="116">
        <v>-12.727272727272727</v>
      </c>
    </row>
    <row r="64" spans="1:11" ht="14.1" customHeight="1" x14ac:dyDescent="0.2">
      <c r="A64" s="306" t="s">
        <v>295</v>
      </c>
      <c r="B64" s="307" t="s">
        <v>296</v>
      </c>
      <c r="C64" s="308"/>
      <c r="D64" s="113">
        <v>0.11092623405435385</v>
      </c>
      <c r="E64" s="115">
        <v>10</v>
      </c>
      <c r="F64" s="114">
        <v>9</v>
      </c>
      <c r="G64" s="114">
        <v>9</v>
      </c>
      <c r="H64" s="114">
        <v>10</v>
      </c>
      <c r="I64" s="140">
        <v>10</v>
      </c>
      <c r="J64" s="115">
        <v>0</v>
      </c>
      <c r="K64" s="116">
        <v>0</v>
      </c>
    </row>
    <row r="65" spans="1:11" ht="14.1" customHeight="1" x14ac:dyDescent="0.2">
      <c r="A65" s="306" t="s">
        <v>297</v>
      </c>
      <c r="B65" s="307" t="s">
        <v>298</v>
      </c>
      <c r="C65" s="308"/>
      <c r="D65" s="113">
        <v>0.88740987243483083</v>
      </c>
      <c r="E65" s="115">
        <v>80</v>
      </c>
      <c r="F65" s="114">
        <v>80</v>
      </c>
      <c r="G65" s="114">
        <v>72</v>
      </c>
      <c r="H65" s="114">
        <v>72</v>
      </c>
      <c r="I65" s="140">
        <v>77</v>
      </c>
      <c r="J65" s="115">
        <v>3</v>
      </c>
      <c r="K65" s="116">
        <v>3.8961038961038961</v>
      </c>
    </row>
    <row r="66" spans="1:11" ht="14.1" customHeight="1" x14ac:dyDescent="0.2">
      <c r="A66" s="306">
        <v>82</v>
      </c>
      <c r="B66" s="307" t="s">
        <v>299</v>
      </c>
      <c r="C66" s="308"/>
      <c r="D66" s="113">
        <v>1.3865779256794233</v>
      </c>
      <c r="E66" s="115">
        <v>125</v>
      </c>
      <c r="F66" s="114">
        <v>131</v>
      </c>
      <c r="G66" s="114">
        <v>135</v>
      </c>
      <c r="H66" s="114">
        <v>144</v>
      </c>
      <c r="I66" s="140">
        <v>137</v>
      </c>
      <c r="J66" s="115">
        <v>-12</v>
      </c>
      <c r="K66" s="116">
        <v>-8.7591240875912408</v>
      </c>
    </row>
    <row r="67" spans="1:11" ht="14.1" customHeight="1" x14ac:dyDescent="0.2">
      <c r="A67" s="306" t="s">
        <v>300</v>
      </c>
      <c r="B67" s="307" t="s">
        <v>301</v>
      </c>
      <c r="C67" s="308"/>
      <c r="D67" s="113">
        <v>0.5213533000554631</v>
      </c>
      <c r="E67" s="115">
        <v>47</v>
      </c>
      <c r="F67" s="114">
        <v>49</v>
      </c>
      <c r="G67" s="114">
        <v>57</v>
      </c>
      <c r="H67" s="114">
        <v>61</v>
      </c>
      <c r="I67" s="140">
        <v>58</v>
      </c>
      <c r="J67" s="115">
        <v>-11</v>
      </c>
      <c r="K67" s="116">
        <v>-18.96551724137931</v>
      </c>
    </row>
    <row r="68" spans="1:11" ht="14.1" customHeight="1" x14ac:dyDescent="0.2">
      <c r="A68" s="306" t="s">
        <v>302</v>
      </c>
      <c r="B68" s="307" t="s">
        <v>303</v>
      </c>
      <c r="C68" s="308"/>
      <c r="D68" s="113">
        <v>0.69883527454242933</v>
      </c>
      <c r="E68" s="115">
        <v>63</v>
      </c>
      <c r="F68" s="114">
        <v>64</v>
      </c>
      <c r="G68" s="114">
        <v>61</v>
      </c>
      <c r="H68" s="114">
        <v>65</v>
      </c>
      <c r="I68" s="140">
        <v>61</v>
      </c>
      <c r="J68" s="115">
        <v>2</v>
      </c>
      <c r="K68" s="116">
        <v>3.278688524590164</v>
      </c>
    </row>
    <row r="69" spans="1:11" ht="14.1" customHeight="1" x14ac:dyDescent="0.2">
      <c r="A69" s="306">
        <v>83</v>
      </c>
      <c r="B69" s="307" t="s">
        <v>304</v>
      </c>
      <c r="C69" s="308"/>
      <c r="D69" s="113">
        <v>2.9284525790349418</v>
      </c>
      <c r="E69" s="115">
        <v>264</v>
      </c>
      <c r="F69" s="114">
        <v>266</v>
      </c>
      <c r="G69" s="114">
        <v>257</v>
      </c>
      <c r="H69" s="114">
        <v>277</v>
      </c>
      <c r="I69" s="140">
        <v>285</v>
      </c>
      <c r="J69" s="115">
        <v>-21</v>
      </c>
      <c r="K69" s="116">
        <v>-7.3684210526315788</v>
      </c>
    </row>
    <row r="70" spans="1:11" ht="14.1" customHeight="1" x14ac:dyDescent="0.2">
      <c r="A70" s="306" t="s">
        <v>305</v>
      </c>
      <c r="B70" s="307" t="s">
        <v>306</v>
      </c>
      <c r="C70" s="308"/>
      <c r="D70" s="113">
        <v>2.2850804215196896</v>
      </c>
      <c r="E70" s="115">
        <v>206</v>
      </c>
      <c r="F70" s="114">
        <v>212</v>
      </c>
      <c r="G70" s="114">
        <v>199</v>
      </c>
      <c r="H70" s="114">
        <v>220</v>
      </c>
      <c r="I70" s="140">
        <v>227</v>
      </c>
      <c r="J70" s="115">
        <v>-21</v>
      </c>
      <c r="K70" s="116">
        <v>-9.251101321585903</v>
      </c>
    </row>
    <row r="71" spans="1:11" ht="14.1" customHeight="1" x14ac:dyDescent="0.2">
      <c r="A71" s="306"/>
      <c r="B71" s="307" t="s">
        <v>307</v>
      </c>
      <c r="C71" s="308"/>
      <c r="D71" s="113">
        <v>1.87465335551858</v>
      </c>
      <c r="E71" s="115">
        <v>169</v>
      </c>
      <c r="F71" s="114">
        <v>175</v>
      </c>
      <c r="G71" s="114">
        <v>163</v>
      </c>
      <c r="H71" s="114">
        <v>180</v>
      </c>
      <c r="I71" s="140">
        <v>182</v>
      </c>
      <c r="J71" s="115">
        <v>-13</v>
      </c>
      <c r="K71" s="116">
        <v>-7.1428571428571432</v>
      </c>
    </row>
    <row r="72" spans="1:11" ht="14.1" customHeight="1" x14ac:dyDescent="0.2">
      <c r="A72" s="306">
        <v>84</v>
      </c>
      <c r="B72" s="307" t="s">
        <v>308</v>
      </c>
      <c r="C72" s="308"/>
      <c r="D72" s="113">
        <v>1.9744869661674986</v>
      </c>
      <c r="E72" s="115">
        <v>178</v>
      </c>
      <c r="F72" s="114">
        <v>173</v>
      </c>
      <c r="G72" s="114">
        <v>168</v>
      </c>
      <c r="H72" s="114">
        <v>163</v>
      </c>
      <c r="I72" s="140">
        <v>166</v>
      </c>
      <c r="J72" s="115">
        <v>12</v>
      </c>
      <c r="K72" s="116">
        <v>7.2289156626506026</v>
      </c>
    </row>
    <row r="73" spans="1:11" ht="14.1" customHeight="1" x14ac:dyDescent="0.2">
      <c r="A73" s="306" t="s">
        <v>309</v>
      </c>
      <c r="B73" s="307" t="s">
        <v>310</v>
      </c>
      <c r="C73" s="308"/>
      <c r="D73" s="113">
        <v>0.17748197448696618</v>
      </c>
      <c r="E73" s="115">
        <v>16</v>
      </c>
      <c r="F73" s="114">
        <v>17</v>
      </c>
      <c r="G73" s="114">
        <v>19</v>
      </c>
      <c r="H73" s="114">
        <v>19</v>
      </c>
      <c r="I73" s="140">
        <v>17</v>
      </c>
      <c r="J73" s="115">
        <v>-1</v>
      </c>
      <c r="K73" s="116">
        <v>-5.882352941176471</v>
      </c>
    </row>
    <row r="74" spans="1:11" ht="14.1" customHeight="1" x14ac:dyDescent="0.2">
      <c r="A74" s="306" t="s">
        <v>311</v>
      </c>
      <c r="B74" s="307" t="s">
        <v>312</v>
      </c>
      <c r="C74" s="308"/>
      <c r="D74" s="113">
        <v>9.9833610648918464E-2</v>
      </c>
      <c r="E74" s="115">
        <v>9</v>
      </c>
      <c r="F74" s="114">
        <v>7</v>
      </c>
      <c r="G74" s="114">
        <v>8</v>
      </c>
      <c r="H74" s="114">
        <v>8</v>
      </c>
      <c r="I74" s="140">
        <v>9</v>
      </c>
      <c r="J74" s="115">
        <v>0</v>
      </c>
      <c r="K74" s="116">
        <v>0</v>
      </c>
    </row>
    <row r="75" spans="1:11" ht="14.1" customHeight="1" x14ac:dyDescent="0.2">
      <c r="A75" s="306" t="s">
        <v>313</v>
      </c>
      <c r="B75" s="307" t="s">
        <v>314</v>
      </c>
      <c r="C75" s="308"/>
      <c r="D75" s="113" t="s">
        <v>513</v>
      </c>
      <c r="E75" s="115" t="s">
        <v>513</v>
      </c>
      <c r="F75" s="114" t="s">
        <v>513</v>
      </c>
      <c r="G75" s="114" t="s">
        <v>513</v>
      </c>
      <c r="H75" s="114">
        <v>5</v>
      </c>
      <c r="I75" s="140">
        <v>5</v>
      </c>
      <c r="J75" s="115" t="s">
        <v>513</v>
      </c>
      <c r="K75" s="116" t="s">
        <v>513</v>
      </c>
    </row>
    <row r="76" spans="1:11" ht="14.1" customHeight="1" x14ac:dyDescent="0.2">
      <c r="A76" s="306">
        <v>91</v>
      </c>
      <c r="B76" s="307" t="s">
        <v>315</v>
      </c>
      <c r="C76" s="308"/>
      <c r="D76" s="113" t="s">
        <v>513</v>
      </c>
      <c r="E76" s="115" t="s">
        <v>513</v>
      </c>
      <c r="F76" s="114" t="s">
        <v>513</v>
      </c>
      <c r="G76" s="114">
        <v>3</v>
      </c>
      <c r="H76" s="114" t="s">
        <v>513</v>
      </c>
      <c r="I76" s="140" t="s">
        <v>513</v>
      </c>
      <c r="J76" s="115" t="s">
        <v>513</v>
      </c>
      <c r="K76" s="116" t="s">
        <v>513</v>
      </c>
    </row>
    <row r="77" spans="1:11" ht="14.1" customHeight="1" x14ac:dyDescent="0.2">
      <c r="A77" s="306">
        <v>92</v>
      </c>
      <c r="B77" s="307" t="s">
        <v>316</v>
      </c>
      <c r="C77" s="308"/>
      <c r="D77" s="113">
        <v>0.23294509151414308</v>
      </c>
      <c r="E77" s="115">
        <v>21</v>
      </c>
      <c r="F77" s="114">
        <v>21</v>
      </c>
      <c r="G77" s="114">
        <v>21</v>
      </c>
      <c r="H77" s="114">
        <v>20</v>
      </c>
      <c r="I77" s="140">
        <v>19</v>
      </c>
      <c r="J77" s="115">
        <v>2</v>
      </c>
      <c r="K77" s="116">
        <v>10.526315789473685</v>
      </c>
    </row>
    <row r="78" spans="1:11" ht="14.1" customHeight="1" x14ac:dyDescent="0.2">
      <c r="A78" s="306">
        <v>93</v>
      </c>
      <c r="B78" s="307" t="s">
        <v>317</v>
      </c>
      <c r="C78" s="308"/>
      <c r="D78" s="113">
        <v>0.16638935108153077</v>
      </c>
      <c r="E78" s="115">
        <v>15</v>
      </c>
      <c r="F78" s="114">
        <v>16</v>
      </c>
      <c r="G78" s="114">
        <v>16</v>
      </c>
      <c r="H78" s="114">
        <v>15</v>
      </c>
      <c r="I78" s="140">
        <v>14</v>
      </c>
      <c r="J78" s="115">
        <v>1</v>
      </c>
      <c r="K78" s="116">
        <v>7.1428571428571432</v>
      </c>
    </row>
    <row r="79" spans="1:11" ht="14.1" customHeight="1" x14ac:dyDescent="0.2">
      <c r="A79" s="306">
        <v>94</v>
      </c>
      <c r="B79" s="307" t="s">
        <v>318</v>
      </c>
      <c r="C79" s="308"/>
      <c r="D79" s="113">
        <v>0.78757626178591233</v>
      </c>
      <c r="E79" s="115">
        <v>71</v>
      </c>
      <c r="F79" s="114">
        <v>84</v>
      </c>
      <c r="G79" s="114">
        <v>82</v>
      </c>
      <c r="H79" s="114">
        <v>76</v>
      </c>
      <c r="I79" s="140">
        <v>78</v>
      </c>
      <c r="J79" s="115">
        <v>-7</v>
      </c>
      <c r="K79" s="116">
        <v>-8.9743589743589745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5.7348863006100945</v>
      </c>
      <c r="E81" s="143">
        <v>517</v>
      </c>
      <c r="F81" s="144">
        <v>540</v>
      </c>
      <c r="G81" s="144">
        <v>536</v>
      </c>
      <c r="H81" s="144">
        <v>566</v>
      </c>
      <c r="I81" s="145">
        <v>524</v>
      </c>
      <c r="J81" s="143">
        <v>-7</v>
      </c>
      <c r="K81" s="146">
        <v>-1.3358778625954197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3317</v>
      </c>
      <c r="G12" s="536">
        <v>2505</v>
      </c>
      <c r="H12" s="536">
        <v>4119</v>
      </c>
      <c r="I12" s="536">
        <v>2566</v>
      </c>
      <c r="J12" s="537">
        <v>4385</v>
      </c>
      <c r="K12" s="538">
        <v>-1068</v>
      </c>
      <c r="L12" s="349">
        <v>-24.3557582668187</v>
      </c>
    </row>
    <row r="13" spans="1:17" s="110" customFormat="1" ht="15" customHeight="1" x14ac:dyDescent="0.2">
      <c r="A13" s="350" t="s">
        <v>344</v>
      </c>
      <c r="B13" s="351" t="s">
        <v>345</v>
      </c>
      <c r="C13" s="347"/>
      <c r="D13" s="347"/>
      <c r="E13" s="348"/>
      <c r="F13" s="536">
        <v>1770</v>
      </c>
      <c r="G13" s="536">
        <v>1314</v>
      </c>
      <c r="H13" s="536">
        <v>2189</v>
      </c>
      <c r="I13" s="536">
        <v>1475</v>
      </c>
      <c r="J13" s="537">
        <v>2387</v>
      </c>
      <c r="K13" s="538">
        <v>-617</v>
      </c>
      <c r="L13" s="349">
        <v>-25.848345203183914</v>
      </c>
    </row>
    <row r="14" spans="1:17" s="110" customFormat="1" ht="22.5" customHeight="1" x14ac:dyDescent="0.2">
      <c r="A14" s="350"/>
      <c r="B14" s="351" t="s">
        <v>346</v>
      </c>
      <c r="C14" s="347"/>
      <c r="D14" s="347"/>
      <c r="E14" s="348"/>
      <c r="F14" s="536">
        <v>1547</v>
      </c>
      <c r="G14" s="536">
        <v>1191</v>
      </c>
      <c r="H14" s="536">
        <v>1930</v>
      </c>
      <c r="I14" s="536">
        <v>1091</v>
      </c>
      <c r="J14" s="537">
        <v>1998</v>
      </c>
      <c r="K14" s="538">
        <v>-451</v>
      </c>
      <c r="L14" s="349">
        <v>-22.572572572572572</v>
      </c>
    </row>
    <row r="15" spans="1:17" s="110" customFormat="1" ht="15" customHeight="1" x14ac:dyDescent="0.2">
      <c r="A15" s="350" t="s">
        <v>347</v>
      </c>
      <c r="B15" s="351" t="s">
        <v>108</v>
      </c>
      <c r="C15" s="347"/>
      <c r="D15" s="347"/>
      <c r="E15" s="348"/>
      <c r="F15" s="536">
        <v>877</v>
      </c>
      <c r="G15" s="536">
        <v>669</v>
      </c>
      <c r="H15" s="536">
        <v>1796</v>
      </c>
      <c r="I15" s="536">
        <v>606</v>
      </c>
      <c r="J15" s="537">
        <v>890</v>
      </c>
      <c r="K15" s="538">
        <v>-13</v>
      </c>
      <c r="L15" s="349">
        <v>-1.4606741573033708</v>
      </c>
    </row>
    <row r="16" spans="1:17" s="110" customFormat="1" ht="15" customHeight="1" x14ac:dyDescent="0.2">
      <c r="A16" s="350"/>
      <c r="B16" s="351" t="s">
        <v>109</v>
      </c>
      <c r="C16" s="347"/>
      <c r="D16" s="347"/>
      <c r="E16" s="348"/>
      <c r="F16" s="536">
        <v>2160</v>
      </c>
      <c r="G16" s="536">
        <v>1657</v>
      </c>
      <c r="H16" s="536">
        <v>2073</v>
      </c>
      <c r="I16" s="536">
        <v>1786</v>
      </c>
      <c r="J16" s="537">
        <v>2967</v>
      </c>
      <c r="K16" s="538">
        <v>-807</v>
      </c>
      <c r="L16" s="349">
        <v>-27.199191102123358</v>
      </c>
    </row>
    <row r="17" spans="1:12" s="110" customFormat="1" ht="15" customHeight="1" x14ac:dyDescent="0.2">
      <c r="A17" s="350"/>
      <c r="B17" s="351" t="s">
        <v>110</v>
      </c>
      <c r="C17" s="347"/>
      <c r="D17" s="347"/>
      <c r="E17" s="348"/>
      <c r="F17" s="536">
        <v>255</v>
      </c>
      <c r="G17" s="536">
        <v>157</v>
      </c>
      <c r="H17" s="536">
        <v>222</v>
      </c>
      <c r="I17" s="536">
        <v>160</v>
      </c>
      <c r="J17" s="537">
        <v>498</v>
      </c>
      <c r="K17" s="538">
        <v>-243</v>
      </c>
      <c r="L17" s="349">
        <v>-48.795180722891565</v>
      </c>
    </row>
    <row r="18" spans="1:12" s="110" customFormat="1" ht="15" customHeight="1" x14ac:dyDescent="0.2">
      <c r="A18" s="350"/>
      <c r="B18" s="351" t="s">
        <v>111</v>
      </c>
      <c r="C18" s="347"/>
      <c r="D18" s="347"/>
      <c r="E18" s="348"/>
      <c r="F18" s="536">
        <v>25</v>
      </c>
      <c r="G18" s="536">
        <v>22</v>
      </c>
      <c r="H18" s="536">
        <v>28</v>
      </c>
      <c r="I18" s="536">
        <v>14</v>
      </c>
      <c r="J18" s="537">
        <v>30</v>
      </c>
      <c r="K18" s="538">
        <v>-5</v>
      </c>
      <c r="L18" s="349">
        <v>-16.666666666666668</v>
      </c>
    </row>
    <row r="19" spans="1:12" s="110" customFormat="1" ht="15" customHeight="1" x14ac:dyDescent="0.2">
      <c r="A19" s="118" t="s">
        <v>113</v>
      </c>
      <c r="B19" s="119" t="s">
        <v>181</v>
      </c>
      <c r="C19" s="347"/>
      <c r="D19" s="347"/>
      <c r="E19" s="348"/>
      <c r="F19" s="536">
        <v>2228</v>
      </c>
      <c r="G19" s="536">
        <v>1655</v>
      </c>
      <c r="H19" s="536">
        <v>3035</v>
      </c>
      <c r="I19" s="536">
        <v>1732</v>
      </c>
      <c r="J19" s="537">
        <v>3339</v>
      </c>
      <c r="K19" s="538">
        <v>-1111</v>
      </c>
      <c r="L19" s="349">
        <v>-33.273435160227613</v>
      </c>
    </row>
    <row r="20" spans="1:12" s="110" customFormat="1" ht="15" customHeight="1" x14ac:dyDescent="0.2">
      <c r="A20" s="118"/>
      <c r="B20" s="119" t="s">
        <v>182</v>
      </c>
      <c r="C20" s="347"/>
      <c r="D20" s="347"/>
      <c r="E20" s="348"/>
      <c r="F20" s="536">
        <v>1089</v>
      </c>
      <c r="G20" s="536">
        <v>850</v>
      </c>
      <c r="H20" s="536">
        <v>1084</v>
      </c>
      <c r="I20" s="536">
        <v>834</v>
      </c>
      <c r="J20" s="537">
        <v>1046</v>
      </c>
      <c r="K20" s="538">
        <v>43</v>
      </c>
      <c r="L20" s="349">
        <v>4.1108986615678775</v>
      </c>
    </row>
    <row r="21" spans="1:12" s="110" customFormat="1" ht="15" customHeight="1" x14ac:dyDescent="0.2">
      <c r="A21" s="118" t="s">
        <v>113</v>
      </c>
      <c r="B21" s="119" t="s">
        <v>116</v>
      </c>
      <c r="C21" s="347"/>
      <c r="D21" s="347"/>
      <c r="E21" s="348"/>
      <c r="F21" s="536">
        <v>2399</v>
      </c>
      <c r="G21" s="536">
        <v>1720</v>
      </c>
      <c r="H21" s="536">
        <v>3152</v>
      </c>
      <c r="I21" s="536">
        <v>1769</v>
      </c>
      <c r="J21" s="537">
        <v>3435</v>
      </c>
      <c r="K21" s="538">
        <v>-1036</v>
      </c>
      <c r="L21" s="349">
        <v>-30.160116448326054</v>
      </c>
    </row>
    <row r="22" spans="1:12" s="110" customFormat="1" ht="15" customHeight="1" x14ac:dyDescent="0.2">
      <c r="A22" s="118"/>
      <c r="B22" s="119" t="s">
        <v>117</v>
      </c>
      <c r="C22" s="347"/>
      <c r="D22" s="347"/>
      <c r="E22" s="348"/>
      <c r="F22" s="536">
        <v>917</v>
      </c>
      <c r="G22" s="536">
        <v>784</v>
      </c>
      <c r="H22" s="536">
        <v>963</v>
      </c>
      <c r="I22" s="536">
        <v>794</v>
      </c>
      <c r="J22" s="537">
        <v>950</v>
      </c>
      <c r="K22" s="538">
        <v>-33</v>
      </c>
      <c r="L22" s="349">
        <v>-3.4736842105263159</v>
      </c>
    </row>
    <row r="23" spans="1:12" s="110" customFormat="1" ht="15" customHeight="1" x14ac:dyDescent="0.2">
      <c r="A23" s="352" t="s">
        <v>347</v>
      </c>
      <c r="B23" s="353" t="s">
        <v>193</v>
      </c>
      <c r="C23" s="354"/>
      <c r="D23" s="354"/>
      <c r="E23" s="355"/>
      <c r="F23" s="539">
        <v>70</v>
      </c>
      <c r="G23" s="539">
        <v>114</v>
      </c>
      <c r="H23" s="539">
        <v>819</v>
      </c>
      <c r="I23" s="539">
        <v>33</v>
      </c>
      <c r="J23" s="540">
        <v>87</v>
      </c>
      <c r="K23" s="541">
        <v>-17</v>
      </c>
      <c r="L23" s="356">
        <v>-19.540229885057471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31.7</v>
      </c>
      <c r="G25" s="542">
        <v>35.6</v>
      </c>
      <c r="H25" s="542">
        <v>38</v>
      </c>
      <c r="I25" s="542">
        <v>35.5</v>
      </c>
      <c r="J25" s="542">
        <v>22.7</v>
      </c>
      <c r="K25" s="543" t="s">
        <v>349</v>
      </c>
      <c r="L25" s="364">
        <v>9</v>
      </c>
    </row>
    <row r="26" spans="1:12" s="110" customFormat="1" ht="15" customHeight="1" x14ac:dyDescent="0.2">
      <c r="A26" s="365" t="s">
        <v>105</v>
      </c>
      <c r="B26" s="366" t="s">
        <v>345</v>
      </c>
      <c r="C26" s="362"/>
      <c r="D26" s="362"/>
      <c r="E26" s="363"/>
      <c r="F26" s="542">
        <v>30.7</v>
      </c>
      <c r="G26" s="542">
        <v>36.9</v>
      </c>
      <c r="H26" s="542">
        <v>34.5</v>
      </c>
      <c r="I26" s="542">
        <v>35</v>
      </c>
      <c r="J26" s="544">
        <v>23.1</v>
      </c>
      <c r="K26" s="543" t="s">
        <v>349</v>
      </c>
      <c r="L26" s="364">
        <v>7.5999999999999979</v>
      </c>
    </row>
    <row r="27" spans="1:12" s="110" customFormat="1" ht="15" customHeight="1" x14ac:dyDescent="0.2">
      <c r="A27" s="365"/>
      <c r="B27" s="366" t="s">
        <v>346</v>
      </c>
      <c r="C27" s="362"/>
      <c r="D27" s="362"/>
      <c r="E27" s="363"/>
      <c r="F27" s="542">
        <v>32.799999999999997</v>
      </c>
      <c r="G27" s="542">
        <v>34.1</v>
      </c>
      <c r="H27" s="542">
        <v>41.8</v>
      </c>
      <c r="I27" s="542">
        <v>36.200000000000003</v>
      </c>
      <c r="J27" s="542">
        <v>22.1</v>
      </c>
      <c r="K27" s="543" t="s">
        <v>349</v>
      </c>
      <c r="L27" s="364">
        <v>10.699999999999996</v>
      </c>
    </row>
    <row r="28" spans="1:12" s="110" customFormat="1" ht="15" customHeight="1" x14ac:dyDescent="0.2">
      <c r="A28" s="365" t="s">
        <v>113</v>
      </c>
      <c r="B28" s="366" t="s">
        <v>108</v>
      </c>
      <c r="C28" s="362"/>
      <c r="D28" s="362"/>
      <c r="E28" s="363"/>
      <c r="F28" s="542">
        <v>50.1</v>
      </c>
      <c r="G28" s="542">
        <v>53.1</v>
      </c>
      <c r="H28" s="542">
        <v>52.7</v>
      </c>
      <c r="I28" s="542">
        <v>56.8</v>
      </c>
      <c r="J28" s="542">
        <v>47.3</v>
      </c>
      <c r="K28" s="543" t="s">
        <v>349</v>
      </c>
      <c r="L28" s="364">
        <v>2.8000000000000043</v>
      </c>
    </row>
    <row r="29" spans="1:12" s="110" customFormat="1" ht="11.25" x14ac:dyDescent="0.2">
      <c r="A29" s="365"/>
      <c r="B29" s="366" t="s">
        <v>109</v>
      </c>
      <c r="C29" s="362"/>
      <c r="D29" s="362"/>
      <c r="E29" s="363"/>
      <c r="F29" s="542">
        <v>26.6</v>
      </c>
      <c r="G29" s="542">
        <v>30.9</v>
      </c>
      <c r="H29" s="542">
        <v>32.700000000000003</v>
      </c>
      <c r="I29" s="542">
        <v>30</v>
      </c>
      <c r="J29" s="544">
        <v>19</v>
      </c>
      <c r="K29" s="543" t="s">
        <v>349</v>
      </c>
      <c r="L29" s="364">
        <v>7.6000000000000014</v>
      </c>
    </row>
    <row r="30" spans="1:12" s="110" customFormat="1" ht="15" customHeight="1" x14ac:dyDescent="0.2">
      <c r="A30" s="365"/>
      <c r="B30" s="366" t="s">
        <v>110</v>
      </c>
      <c r="C30" s="362"/>
      <c r="D30" s="362"/>
      <c r="E30" s="363"/>
      <c r="F30" s="542">
        <v>20</v>
      </c>
      <c r="G30" s="542">
        <v>25.5</v>
      </c>
      <c r="H30" s="542">
        <v>26.6</v>
      </c>
      <c r="I30" s="542">
        <v>23.8</v>
      </c>
      <c r="J30" s="542">
        <v>7.8</v>
      </c>
      <c r="K30" s="543" t="s">
        <v>349</v>
      </c>
      <c r="L30" s="364">
        <v>12.2</v>
      </c>
    </row>
    <row r="31" spans="1:12" s="110" customFormat="1" ht="15" customHeight="1" x14ac:dyDescent="0.2">
      <c r="A31" s="365"/>
      <c r="B31" s="366" t="s">
        <v>111</v>
      </c>
      <c r="C31" s="362"/>
      <c r="D31" s="362"/>
      <c r="E31" s="363"/>
      <c r="F31" s="542">
        <v>20</v>
      </c>
      <c r="G31" s="542">
        <v>22.7</v>
      </c>
      <c r="H31" s="542">
        <v>39.299999999999997</v>
      </c>
      <c r="I31" s="542">
        <v>42.9</v>
      </c>
      <c r="J31" s="542">
        <v>36.700000000000003</v>
      </c>
      <c r="K31" s="543" t="s">
        <v>349</v>
      </c>
      <c r="L31" s="364">
        <v>-16.700000000000003</v>
      </c>
    </row>
    <row r="32" spans="1:12" s="110" customFormat="1" ht="15" customHeight="1" x14ac:dyDescent="0.2">
      <c r="A32" s="367" t="s">
        <v>113</v>
      </c>
      <c r="B32" s="368" t="s">
        <v>181</v>
      </c>
      <c r="C32" s="362"/>
      <c r="D32" s="362"/>
      <c r="E32" s="363"/>
      <c r="F32" s="542">
        <v>30.8</v>
      </c>
      <c r="G32" s="542">
        <v>34.200000000000003</v>
      </c>
      <c r="H32" s="542">
        <v>34.700000000000003</v>
      </c>
      <c r="I32" s="542">
        <v>33</v>
      </c>
      <c r="J32" s="544">
        <v>19.899999999999999</v>
      </c>
      <c r="K32" s="543" t="s">
        <v>349</v>
      </c>
      <c r="L32" s="364">
        <v>10.900000000000002</v>
      </c>
    </row>
    <row r="33" spans="1:12" s="110" customFormat="1" ht="15" customHeight="1" x14ac:dyDescent="0.2">
      <c r="A33" s="367"/>
      <c r="B33" s="368" t="s">
        <v>182</v>
      </c>
      <c r="C33" s="362"/>
      <c r="D33" s="362"/>
      <c r="E33" s="363"/>
      <c r="F33" s="542">
        <v>33.4</v>
      </c>
      <c r="G33" s="542">
        <v>38</v>
      </c>
      <c r="H33" s="542">
        <v>44.5</v>
      </c>
      <c r="I33" s="542">
        <v>40.4</v>
      </c>
      <c r="J33" s="542">
        <v>31</v>
      </c>
      <c r="K33" s="543" t="s">
        <v>349</v>
      </c>
      <c r="L33" s="364">
        <v>2.3999999999999986</v>
      </c>
    </row>
    <row r="34" spans="1:12" s="369" customFormat="1" ht="15" customHeight="1" x14ac:dyDescent="0.2">
      <c r="A34" s="367" t="s">
        <v>113</v>
      </c>
      <c r="B34" s="368" t="s">
        <v>116</v>
      </c>
      <c r="C34" s="362"/>
      <c r="D34" s="362"/>
      <c r="E34" s="363"/>
      <c r="F34" s="542">
        <v>28.2</v>
      </c>
      <c r="G34" s="542">
        <v>29.8</v>
      </c>
      <c r="H34" s="542">
        <v>35.9</v>
      </c>
      <c r="I34" s="542">
        <v>31.3</v>
      </c>
      <c r="J34" s="542">
        <v>18.8</v>
      </c>
      <c r="K34" s="543" t="s">
        <v>349</v>
      </c>
      <c r="L34" s="364">
        <v>9.3999999999999986</v>
      </c>
    </row>
    <row r="35" spans="1:12" s="369" customFormat="1" ht="11.25" x14ac:dyDescent="0.2">
      <c r="A35" s="370"/>
      <c r="B35" s="371" t="s">
        <v>117</v>
      </c>
      <c r="C35" s="372"/>
      <c r="D35" s="372"/>
      <c r="E35" s="373"/>
      <c r="F35" s="545">
        <v>41.1</v>
      </c>
      <c r="G35" s="545">
        <v>47.7</v>
      </c>
      <c r="H35" s="545">
        <v>43.9</v>
      </c>
      <c r="I35" s="545">
        <v>44.9</v>
      </c>
      <c r="J35" s="546">
        <v>36.9</v>
      </c>
      <c r="K35" s="547" t="s">
        <v>349</v>
      </c>
      <c r="L35" s="374">
        <v>4.2000000000000028</v>
      </c>
    </row>
    <row r="36" spans="1:12" s="369" customFormat="1" ht="15.95" customHeight="1" x14ac:dyDescent="0.2">
      <c r="A36" s="375" t="s">
        <v>350</v>
      </c>
      <c r="B36" s="376"/>
      <c r="C36" s="377"/>
      <c r="D36" s="376"/>
      <c r="E36" s="378"/>
      <c r="F36" s="548">
        <v>3150</v>
      </c>
      <c r="G36" s="548">
        <v>2351</v>
      </c>
      <c r="H36" s="548">
        <v>3065</v>
      </c>
      <c r="I36" s="548">
        <v>2485</v>
      </c>
      <c r="J36" s="548">
        <v>4150</v>
      </c>
      <c r="K36" s="549">
        <v>-1000</v>
      </c>
      <c r="L36" s="380">
        <v>-24.096385542168676</v>
      </c>
    </row>
    <row r="37" spans="1:12" s="369" customFormat="1" ht="15.95" customHeight="1" x14ac:dyDescent="0.2">
      <c r="A37" s="381"/>
      <c r="B37" s="382" t="s">
        <v>113</v>
      </c>
      <c r="C37" s="382" t="s">
        <v>351</v>
      </c>
      <c r="D37" s="382"/>
      <c r="E37" s="383"/>
      <c r="F37" s="548">
        <v>998</v>
      </c>
      <c r="G37" s="548">
        <v>836</v>
      </c>
      <c r="H37" s="548">
        <v>1166</v>
      </c>
      <c r="I37" s="548">
        <v>882</v>
      </c>
      <c r="J37" s="548">
        <v>941</v>
      </c>
      <c r="K37" s="549">
        <v>57</v>
      </c>
      <c r="L37" s="380">
        <v>6.0573857598299679</v>
      </c>
    </row>
    <row r="38" spans="1:12" s="369" customFormat="1" ht="15.95" customHeight="1" x14ac:dyDescent="0.2">
      <c r="A38" s="381"/>
      <c r="B38" s="384" t="s">
        <v>105</v>
      </c>
      <c r="C38" s="384" t="s">
        <v>106</v>
      </c>
      <c r="D38" s="385"/>
      <c r="E38" s="383"/>
      <c r="F38" s="548">
        <v>1702</v>
      </c>
      <c r="G38" s="548">
        <v>1233</v>
      </c>
      <c r="H38" s="548">
        <v>1576</v>
      </c>
      <c r="I38" s="548">
        <v>1429</v>
      </c>
      <c r="J38" s="550">
        <v>2274</v>
      </c>
      <c r="K38" s="549">
        <v>-572</v>
      </c>
      <c r="L38" s="380">
        <v>-25.153913808267369</v>
      </c>
    </row>
    <row r="39" spans="1:12" s="369" customFormat="1" ht="15.95" customHeight="1" x14ac:dyDescent="0.2">
      <c r="A39" s="381"/>
      <c r="B39" s="385"/>
      <c r="C39" s="382" t="s">
        <v>352</v>
      </c>
      <c r="D39" s="385"/>
      <c r="E39" s="383"/>
      <c r="F39" s="548">
        <v>523</v>
      </c>
      <c r="G39" s="548">
        <v>455</v>
      </c>
      <c r="H39" s="548">
        <v>543</v>
      </c>
      <c r="I39" s="548">
        <v>500</v>
      </c>
      <c r="J39" s="548">
        <v>526</v>
      </c>
      <c r="K39" s="549">
        <v>-3</v>
      </c>
      <c r="L39" s="380">
        <v>-0.57034220532319391</v>
      </c>
    </row>
    <row r="40" spans="1:12" s="369" customFormat="1" ht="15.95" customHeight="1" x14ac:dyDescent="0.2">
      <c r="A40" s="381"/>
      <c r="B40" s="384"/>
      <c r="C40" s="384" t="s">
        <v>107</v>
      </c>
      <c r="D40" s="385"/>
      <c r="E40" s="383"/>
      <c r="F40" s="548">
        <v>1448</v>
      </c>
      <c r="G40" s="548">
        <v>1118</v>
      </c>
      <c r="H40" s="548">
        <v>1489</v>
      </c>
      <c r="I40" s="548">
        <v>1056</v>
      </c>
      <c r="J40" s="548">
        <v>1876</v>
      </c>
      <c r="K40" s="549">
        <v>-428</v>
      </c>
      <c r="L40" s="380">
        <v>-22.81449893390192</v>
      </c>
    </row>
    <row r="41" spans="1:12" s="369" customFormat="1" ht="24" customHeight="1" x14ac:dyDescent="0.2">
      <c r="A41" s="381"/>
      <c r="B41" s="385"/>
      <c r="C41" s="382" t="s">
        <v>352</v>
      </c>
      <c r="D41" s="385"/>
      <c r="E41" s="383"/>
      <c r="F41" s="548">
        <v>475</v>
      </c>
      <c r="G41" s="548">
        <v>381</v>
      </c>
      <c r="H41" s="548">
        <v>623</v>
      </c>
      <c r="I41" s="548">
        <v>382</v>
      </c>
      <c r="J41" s="550">
        <v>415</v>
      </c>
      <c r="K41" s="549">
        <v>60</v>
      </c>
      <c r="L41" s="380">
        <v>14.457831325301205</v>
      </c>
    </row>
    <row r="42" spans="1:12" s="110" customFormat="1" ht="15" customHeight="1" x14ac:dyDescent="0.2">
      <c r="A42" s="381"/>
      <c r="B42" s="384" t="s">
        <v>113</v>
      </c>
      <c r="C42" s="384" t="s">
        <v>353</v>
      </c>
      <c r="D42" s="385"/>
      <c r="E42" s="383"/>
      <c r="F42" s="548">
        <v>758</v>
      </c>
      <c r="G42" s="548">
        <v>539</v>
      </c>
      <c r="H42" s="548">
        <v>874</v>
      </c>
      <c r="I42" s="548">
        <v>542</v>
      </c>
      <c r="J42" s="548">
        <v>716</v>
      </c>
      <c r="K42" s="549">
        <v>42</v>
      </c>
      <c r="L42" s="380">
        <v>5.8659217877094969</v>
      </c>
    </row>
    <row r="43" spans="1:12" s="110" customFormat="1" ht="15" customHeight="1" x14ac:dyDescent="0.2">
      <c r="A43" s="381"/>
      <c r="B43" s="385"/>
      <c r="C43" s="382" t="s">
        <v>352</v>
      </c>
      <c r="D43" s="385"/>
      <c r="E43" s="383"/>
      <c r="F43" s="548">
        <v>380</v>
      </c>
      <c r="G43" s="548">
        <v>286</v>
      </c>
      <c r="H43" s="548">
        <v>461</v>
      </c>
      <c r="I43" s="548">
        <v>308</v>
      </c>
      <c r="J43" s="548">
        <v>339</v>
      </c>
      <c r="K43" s="549">
        <v>41</v>
      </c>
      <c r="L43" s="380">
        <v>12.094395280235988</v>
      </c>
    </row>
    <row r="44" spans="1:12" s="110" customFormat="1" ht="15" customHeight="1" x14ac:dyDescent="0.2">
      <c r="A44" s="381"/>
      <c r="B44" s="384"/>
      <c r="C44" s="366" t="s">
        <v>109</v>
      </c>
      <c r="D44" s="385"/>
      <c r="E44" s="383"/>
      <c r="F44" s="548">
        <v>2112</v>
      </c>
      <c r="G44" s="548">
        <v>1633</v>
      </c>
      <c r="H44" s="548">
        <v>1941</v>
      </c>
      <c r="I44" s="548">
        <v>1769</v>
      </c>
      <c r="J44" s="550">
        <v>2906</v>
      </c>
      <c r="K44" s="549">
        <v>-794</v>
      </c>
      <c r="L44" s="380">
        <v>-27.322780454232621</v>
      </c>
    </row>
    <row r="45" spans="1:12" s="110" customFormat="1" ht="15" customHeight="1" x14ac:dyDescent="0.2">
      <c r="A45" s="381"/>
      <c r="B45" s="385"/>
      <c r="C45" s="382" t="s">
        <v>352</v>
      </c>
      <c r="D45" s="385"/>
      <c r="E45" s="383"/>
      <c r="F45" s="548">
        <v>562</v>
      </c>
      <c r="G45" s="548">
        <v>505</v>
      </c>
      <c r="H45" s="548">
        <v>635</v>
      </c>
      <c r="I45" s="548">
        <v>530</v>
      </c>
      <c r="J45" s="548">
        <v>552</v>
      </c>
      <c r="K45" s="549">
        <v>10</v>
      </c>
      <c r="L45" s="380">
        <v>1.8115942028985508</v>
      </c>
    </row>
    <row r="46" spans="1:12" s="110" customFormat="1" ht="15" customHeight="1" x14ac:dyDescent="0.2">
      <c r="A46" s="381"/>
      <c r="B46" s="384"/>
      <c r="C46" s="366" t="s">
        <v>110</v>
      </c>
      <c r="D46" s="385"/>
      <c r="E46" s="383"/>
      <c r="F46" s="548">
        <v>255</v>
      </c>
      <c r="G46" s="548">
        <v>157</v>
      </c>
      <c r="H46" s="548">
        <v>222</v>
      </c>
      <c r="I46" s="548">
        <v>160</v>
      </c>
      <c r="J46" s="548">
        <v>498</v>
      </c>
      <c r="K46" s="549">
        <v>-243</v>
      </c>
      <c r="L46" s="380">
        <v>-48.795180722891565</v>
      </c>
    </row>
    <row r="47" spans="1:12" s="110" customFormat="1" ht="15" customHeight="1" x14ac:dyDescent="0.2">
      <c r="A47" s="381"/>
      <c r="B47" s="385"/>
      <c r="C47" s="382" t="s">
        <v>352</v>
      </c>
      <c r="D47" s="385"/>
      <c r="E47" s="383"/>
      <c r="F47" s="548">
        <v>51</v>
      </c>
      <c r="G47" s="548">
        <v>40</v>
      </c>
      <c r="H47" s="548">
        <v>59</v>
      </c>
      <c r="I47" s="548">
        <v>38</v>
      </c>
      <c r="J47" s="550">
        <v>39</v>
      </c>
      <c r="K47" s="549">
        <v>12</v>
      </c>
      <c r="L47" s="380">
        <v>30.76923076923077</v>
      </c>
    </row>
    <row r="48" spans="1:12" s="110" customFormat="1" ht="15" customHeight="1" x14ac:dyDescent="0.2">
      <c r="A48" s="381"/>
      <c r="B48" s="385"/>
      <c r="C48" s="366" t="s">
        <v>111</v>
      </c>
      <c r="D48" s="386"/>
      <c r="E48" s="387"/>
      <c r="F48" s="548">
        <v>25</v>
      </c>
      <c r="G48" s="548">
        <v>22</v>
      </c>
      <c r="H48" s="548">
        <v>28</v>
      </c>
      <c r="I48" s="548">
        <v>14</v>
      </c>
      <c r="J48" s="548">
        <v>30</v>
      </c>
      <c r="K48" s="549">
        <v>-5</v>
      </c>
      <c r="L48" s="380">
        <v>-16.666666666666668</v>
      </c>
    </row>
    <row r="49" spans="1:12" s="110" customFormat="1" ht="15" customHeight="1" x14ac:dyDescent="0.2">
      <c r="A49" s="381"/>
      <c r="B49" s="385"/>
      <c r="C49" s="382" t="s">
        <v>352</v>
      </c>
      <c r="D49" s="385"/>
      <c r="E49" s="383"/>
      <c r="F49" s="548">
        <v>5</v>
      </c>
      <c r="G49" s="548">
        <v>5</v>
      </c>
      <c r="H49" s="548">
        <v>11</v>
      </c>
      <c r="I49" s="548">
        <v>6</v>
      </c>
      <c r="J49" s="548">
        <v>11</v>
      </c>
      <c r="K49" s="549">
        <v>-6</v>
      </c>
      <c r="L49" s="380">
        <v>-54.545454545454547</v>
      </c>
    </row>
    <row r="50" spans="1:12" s="110" customFormat="1" ht="15" customHeight="1" x14ac:dyDescent="0.2">
      <c r="A50" s="381"/>
      <c r="B50" s="384" t="s">
        <v>113</v>
      </c>
      <c r="C50" s="382" t="s">
        <v>181</v>
      </c>
      <c r="D50" s="385"/>
      <c r="E50" s="383"/>
      <c r="F50" s="548">
        <v>2068</v>
      </c>
      <c r="G50" s="548">
        <v>1511</v>
      </c>
      <c r="H50" s="548">
        <v>2014</v>
      </c>
      <c r="I50" s="548">
        <v>1654</v>
      </c>
      <c r="J50" s="550">
        <v>3114</v>
      </c>
      <c r="K50" s="549">
        <v>-1046</v>
      </c>
      <c r="L50" s="380">
        <v>-33.59023763648041</v>
      </c>
    </row>
    <row r="51" spans="1:12" s="110" customFormat="1" ht="15" customHeight="1" x14ac:dyDescent="0.2">
      <c r="A51" s="381"/>
      <c r="B51" s="385"/>
      <c r="C51" s="382" t="s">
        <v>352</v>
      </c>
      <c r="D51" s="385"/>
      <c r="E51" s="383"/>
      <c r="F51" s="548">
        <v>637</v>
      </c>
      <c r="G51" s="548">
        <v>517</v>
      </c>
      <c r="H51" s="548">
        <v>698</v>
      </c>
      <c r="I51" s="548">
        <v>546</v>
      </c>
      <c r="J51" s="548">
        <v>620</v>
      </c>
      <c r="K51" s="549">
        <v>17</v>
      </c>
      <c r="L51" s="380">
        <v>2.7419354838709675</v>
      </c>
    </row>
    <row r="52" spans="1:12" s="110" customFormat="1" ht="15" customHeight="1" x14ac:dyDescent="0.2">
      <c r="A52" s="381"/>
      <c r="B52" s="384"/>
      <c r="C52" s="382" t="s">
        <v>182</v>
      </c>
      <c r="D52" s="385"/>
      <c r="E52" s="383"/>
      <c r="F52" s="548">
        <v>1082</v>
      </c>
      <c r="G52" s="548">
        <v>840</v>
      </c>
      <c r="H52" s="548">
        <v>1051</v>
      </c>
      <c r="I52" s="548">
        <v>831</v>
      </c>
      <c r="J52" s="548">
        <v>1036</v>
      </c>
      <c r="K52" s="549">
        <v>46</v>
      </c>
      <c r="L52" s="380">
        <v>4.4401544401544397</v>
      </c>
    </row>
    <row r="53" spans="1:12" s="269" customFormat="1" ht="11.25" customHeight="1" x14ac:dyDescent="0.2">
      <c r="A53" s="381"/>
      <c r="B53" s="385"/>
      <c r="C53" s="382" t="s">
        <v>352</v>
      </c>
      <c r="D53" s="385"/>
      <c r="E53" s="383"/>
      <c r="F53" s="548">
        <v>361</v>
      </c>
      <c r="G53" s="548">
        <v>319</v>
      </c>
      <c r="H53" s="548">
        <v>468</v>
      </c>
      <c r="I53" s="548">
        <v>336</v>
      </c>
      <c r="J53" s="550">
        <v>321</v>
      </c>
      <c r="K53" s="549">
        <v>40</v>
      </c>
      <c r="L53" s="380">
        <v>12.461059190031152</v>
      </c>
    </row>
    <row r="54" spans="1:12" s="151" customFormat="1" ht="12.75" customHeight="1" x14ac:dyDescent="0.2">
      <c r="A54" s="381"/>
      <c r="B54" s="384" t="s">
        <v>113</v>
      </c>
      <c r="C54" s="384" t="s">
        <v>116</v>
      </c>
      <c r="D54" s="385"/>
      <c r="E54" s="383"/>
      <c r="F54" s="548">
        <v>2291</v>
      </c>
      <c r="G54" s="548">
        <v>1589</v>
      </c>
      <c r="H54" s="548">
        <v>2237</v>
      </c>
      <c r="I54" s="548">
        <v>1713</v>
      </c>
      <c r="J54" s="548">
        <v>3258</v>
      </c>
      <c r="K54" s="549">
        <v>-967</v>
      </c>
      <c r="L54" s="380">
        <v>-29.680785758133826</v>
      </c>
    </row>
    <row r="55" spans="1:12" ht="11.25" x14ac:dyDescent="0.2">
      <c r="A55" s="381"/>
      <c r="B55" s="385"/>
      <c r="C55" s="382" t="s">
        <v>352</v>
      </c>
      <c r="D55" s="385"/>
      <c r="E55" s="383"/>
      <c r="F55" s="548">
        <v>645</v>
      </c>
      <c r="G55" s="548">
        <v>473</v>
      </c>
      <c r="H55" s="548">
        <v>802</v>
      </c>
      <c r="I55" s="548">
        <v>536</v>
      </c>
      <c r="J55" s="548">
        <v>612</v>
      </c>
      <c r="K55" s="549">
        <v>33</v>
      </c>
      <c r="L55" s="380">
        <v>5.3921568627450984</v>
      </c>
    </row>
    <row r="56" spans="1:12" ht="14.25" customHeight="1" x14ac:dyDescent="0.2">
      <c r="A56" s="381"/>
      <c r="B56" s="385"/>
      <c r="C56" s="384" t="s">
        <v>117</v>
      </c>
      <c r="D56" s="385"/>
      <c r="E56" s="383"/>
      <c r="F56" s="548">
        <v>858</v>
      </c>
      <c r="G56" s="548">
        <v>761</v>
      </c>
      <c r="H56" s="548">
        <v>825</v>
      </c>
      <c r="I56" s="548">
        <v>769</v>
      </c>
      <c r="J56" s="548">
        <v>892</v>
      </c>
      <c r="K56" s="549">
        <v>-34</v>
      </c>
      <c r="L56" s="380">
        <v>-3.811659192825112</v>
      </c>
    </row>
    <row r="57" spans="1:12" ht="18.75" customHeight="1" x14ac:dyDescent="0.2">
      <c r="A57" s="388"/>
      <c r="B57" s="389"/>
      <c r="C57" s="390" t="s">
        <v>352</v>
      </c>
      <c r="D57" s="389"/>
      <c r="E57" s="391"/>
      <c r="F57" s="551">
        <v>353</v>
      </c>
      <c r="G57" s="552">
        <v>363</v>
      </c>
      <c r="H57" s="552">
        <v>362</v>
      </c>
      <c r="I57" s="552">
        <v>345</v>
      </c>
      <c r="J57" s="552">
        <v>329</v>
      </c>
      <c r="K57" s="553">
        <f t="shared" ref="K57" si="0">IF(OR(F57=".",J57=".")=TRUE,".",IF(OR(F57="*",J57="*")=TRUE,"*",IF(AND(F57="-",J57="-")=TRUE,"-",IF(AND(ISNUMBER(J57),ISNUMBER(F57))=TRUE,IF(F57-J57=0,0,F57-J57),IF(ISNUMBER(F57)=TRUE,F57,-J57)))))</f>
        <v>24</v>
      </c>
      <c r="L57" s="392">
        <f t="shared" ref="L57" si="1">IF(K57 =".",".",IF(K57 ="*","*",IF(K57="-","-",IF(K57=0,0,IF(OR(J57="-",J57=".",F57="-",F57=".")=TRUE,"X",IF(J57=0,"0,0",IF(ABS(K57*100/J57)&gt;250,".X",(K57*100/J57))))))))</f>
        <v>7.2948328267477205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3317</v>
      </c>
      <c r="E11" s="114">
        <v>2505</v>
      </c>
      <c r="F11" s="114">
        <v>4119</v>
      </c>
      <c r="G11" s="114">
        <v>2566</v>
      </c>
      <c r="H11" s="140">
        <v>4385</v>
      </c>
      <c r="I11" s="115">
        <v>-1068</v>
      </c>
      <c r="J11" s="116">
        <v>-24.3557582668187</v>
      </c>
    </row>
    <row r="12" spans="1:15" s="110" customFormat="1" ht="24.95" customHeight="1" x14ac:dyDescent="0.2">
      <c r="A12" s="193" t="s">
        <v>132</v>
      </c>
      <c r="B12" s="194" t="s">
        <v>133</v>
      </c>
      <c r="C12" s="113">
        <v>2.5927042508290623</v>
      </c>
      <c r="D12" s="115">
        <v>86</v>
      </c>
      <c r="E12" s="114" t="s">
        <v>513</v>
      </c>
      <c r="F12" s="114">
        <v>98</v>
      </c>
      <c r="G12" s="114">
        <v>78</v>
      </c>
      <c r="H12" s="140">
        <v>71</v>
      </c>
      <c r="I12" s="115">
        <v>15</v>
      </c>
      <c r="J12" s="116">
        <v>21.12676056338028</v>
      </c>
    </row>
    <row r="13" spans="1:15" s="110" customFormat="1" ht="24.95" customHeight="1" x14ac:dyDescent="0.2">
      <c r="A13" s="193" t="s">
        <v>134</v>
      </c>
      <c r="B13" s="199" t="s">
        <v>214</v>
      </c>
      <c r="C13" s="113" t="s">
        <v>513</v>
      </c>
      <c r="D13" s="115" t="s">
        <v>513</v>
      </c>
      <c r="E13" s="114">
        <v>3</v>
      </c>
      <c r="F13" s="114" t="s">
        <v>513</v>
      </c>
      <c r="G13" s="114" t="s">
        <v>513</v>
      </c>
      <c r="H13" s="140" t="s">
        <v>513</v>
      </c>
      <c r="I13" s="115" t="s">
        <v>513</v>
      </c>
      <c r="J13" s="116" t="s">
        <v>513</v>
      </c>
    </row>
    <row r="14" spans="1:15" s="287" customFormat="1" ht="24.95" customHeight="1" x14ac:dyDescent="0.2">
      <c r="A14" s="193" t="s">
        <v>215</v>
      </c>
      <c r="B14" s="199" t="s">
        <v>137</v>
      </c>
      <c r="C14" s="113">
        <v>22.73138378052457</v>
      </c>
      <c r="D14" s="115">
        <v>754</v>
      </c>
      <c r="E14" s="114">
        <v>590</v>
      </c>
      <c r="F14" s="114">
        <v>1134</v>
      </c>
      <c r="G14" s="114">
        <v>669</v>
      </c>
      <c r="H14" s="140">
        <v>1770</v>
      </c>
      <c r="I14" s="115">
        <v>-1016</v>
      </c>
      <c r="J14" s="116">
        <v>-57.401129943502823</v>
      </c>
      <c r="K14" s="110"/>
      <c r="L14" s="110"/>
      <c r="M14" s="110"/>
      <c r="N14" s="110"/>
      <c r="O14" s="110"/>
    </row>
    <row r="15" spans="1:15" s="110" customFormat="1" ht="24.95" customHeight="1" x14ac:dyDescent="0.2">
      <c r="A15" s="193" t="s">
        <v>216</v>
      </c>
      <c r="B15" s="199" t="s">
        <v>217</v>
      </c>
      <c r="C15" s="113">
        <v>8.8332830871269223</v>
      </c>
      <c r="D15" s="115">
        <v>293</v>
      </c>
      <c r="E15" s="114">
        <v>290</v>
      </c>
      <c r="F15" s="114">
        <v>489</v>
      </c>
      <c r="G15" s="114">
        <v>298</v>
      </c>
      <c r="H15" s="140">
        <v>345</v>
      </c>
      <c r="I15" s="115">
        <v>-52</v>
      </c>
      <c r="J15" s="116">
        <v>-15.072463768115941</v>
      </c>
    </row>
    <row r="16" spans="1:15" s="287" customFormat="1" ht="24.95" customHeight="1" x14ac:dyDescent="0.2">
      <c r="A16" s="193" t="s">
        <v>218</v>
      </c>
      <c r="B16" s="199" t="s">
        <v>141</v>
      </c>
      <c r="C16" s="113">
        <v>12.39071450105517</v>
      </c>
      <c r="D16" s="115">
        <v>411</v>
      </c>
      <c r="E16" s="114">
        <v>274</v>
      </c>
      <c r="F16" s="114">
        <v>594</v>
      </c>
      <c r="G16" s="114">
        <v>327</v>
      </c>
      <c r="H16" s="140">
        <v>426</v>
      </c>
      <c r="I16" s="115">
        <v>-15</v>
      </c>
      <c r="J16" s="116">
        <v>-3.5211267605633805</v>
      </c>
      <c r="K16" s="110"/>
      <c r="L16" s="110"/>
      <c r="M16" s="110"/>
      <c r="N16" s="110"/>
      <c r="O16" s="110"/>
    </row>
    <row r="17" spans="1:15" s="110" customFormat="1" ht="24.95" customHeight="1" x14ac:dyDescent="0.2">
      <c r="A17" s="193" t="s">
        <v>142</v>
      </c>
      <c r="B17" s="199" t="s">
        <v>220</v>
      </c>
      <c r="C17" s="113">
        <v>1.5073861923424781</v>
      </c>
      <c r="D17" s="115">
        <v>50</v>
      </c>
      <c r="E17" s="114">
        <v>26</v>
      </c>
      <c r="F17" s="114">
        <v>51</v>
      </c>
      <c r="G17" s="114">
        <v>44</v>
      </c>
      <c r="H17" s="140">
        <v>999</v>
      </c>
      <c r="I17" s="115">
        <v>-949</v>
      </c>
      <c r="J17" s="116">
        <v>-94.994994994994997</v>
      </c>
    </row>
    <row r="18" spans="1:15" s="287" customFormat="1" ht="24.95" customHeight="1" x14ac:dyDescent="0.2">
      <c r="A18" s="201" t="s">
        <v>144</v>
      </c>
      <c r="B18" s="202" t="s">
        <v>145</v>
      </c>
      <c r="C18" s="113" t="s">
        <v>513</v>
      </c>
      <c r="D18" s="115" t="s">
        <v>513</v>
      </c>
      <c r="E18" s="114">
        <v>124</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15.284895990352728</v>
      </c>
      <c r="D19" s="115">
        <v>507</v>
      </c>
      <c r="E19" s="114">
        <v>435</v>
      </c>
      <c r="F19" s="114">
        <v>633</v>
      </c>
      <c r="G19" s="114">
        <v>356</v>
      </c>
      <c r="H19" s="140">
        <v>456</v>
      </c>
      <c r="I19" s="115">
        <v>51</v>
      </c>
      <c r="J19" s="116">
        <v>11.184210526315789</v>
      </c>
    </row>
    <row r="20" spans="1:15" s="287" customFormat="1" ht="24.95" customHeight="1" x14ac:dyDescent="0.2">
      <c r="A20" s="193" t="s">
        <v>148</v>
      </c>
      <c r="B20" s="199" t="s">
        <v>149</v>
      </c>
      <c r="C20" s="113">
        <v>4.5824540247211338</v>
      </c>
      <c r="D20" s="115">
        <v>152</v>
      </c>
      <c r="E20" s="114">
        <v>107</v>
      </c>
      <c r="F20" s="114">
        <v>176</v>
      </c>
      <c r="G20" s="114">
        <v>131</v>
      </c>
      <c r="H20" s="140">
        <v>152</v>
      </c>
      <c r="I20" s="115">
        <v>0</v>
      </c>
      <c r="J20" s="116">
        <v>0</v>
      </c>
      <c r="K20" s="110"/>
      <c r="L20" s="110"/>
      <c r="M20" s="110"/>
      <c r="N20" s="110"/>
      <c r="O20" s="110"/>
    </row>
    <row r="21" spans="1:15" s="110" customFormat="1" ht="24.95" customHeight="1" x14ac:dyDescent="0.2">
      <c r="A21" s="201" t="s">
        <v>150</v>
      </c>
      <c r="B21" s="202" t="s">
        <v>151</v>
      </c>
      <c r="C21" s="113">
        <v>6.2707265601447091</v>
      </c>
      <c r="D21" s="115">
        <v>208</v>
      </c>
      <c r="E21" s="114">
        <v>140</v>
      </c>
      <c r="F21" s="114">
        <v>180</v>
      </c>
      <c r="G21" s="114">
        <v>189</v>
      </c>
      <c r="H21" s="140">
        <v>203</v>
      </c>
      <c r="I21" s="115">
        <v>5</v>
      </c>
      <c r="J21" s="116">
        <v>2.4630541871921183</v>
      </c>
    </row>
    <row r="22" spans="1:15" s="110" customFormat="1" ht="24.95" customHeight="1" x14ac:dyDescent="0.2">
      <c r="A22" s="201" t="s">
        <v>152</v>
      </c>
      <c r="B22" s="199" t="s">
        <v>153</v>
      </c>
      <c r="C22" s="113">
        <v>2.3816701839011154</v>
      </c>
      <c r="D22" s="115">
        <v>79</v>
      </c>
      <c r="E22" s="114">
        <v>85</v>
      </c>
      <c r="F22" s="114">
        <v>149</v>
      </c>
      <c r="G22" s="114">
        <v>76</v>
      </c>
      <c r="H22" s="140">
        <v>88</v>
      </c>
      <c r="I22" s="115">
        <v>-9</v>
      </c>
      <c r="J22" s="116">
        <v>-10.227272727272727</v>
      </c>
    </row>
    <row r="23" spans="1:15" s="110" customFormat="1" ht="24.95" customHeight="1" x14ac:dyDescent="0.2">
      <c r="A23" s="193" t="s">
        <v>154</v>
      </c>
      <c r="B23" s="199" t="s">
        <v>155</v>
      </c>
      <c r="C23" s="113">
        <v>2.200783840820018</v>
      </c>
      <c r="D23" s="115">
        <v>73</v>
      </c>
      <c r="E23" s="114">
        <v>45</v>
      </c>
      <c r="F23" s="114">
        <v>50</v>
      </c>
      <c r="G23" s="114">
        <v>49</v>
      </c>
      <c r="H23" s="140">
        <v>70</v>
      </c>
      <c r="I23" s="115">
        <v>3</v>
      </c>
      <c r="J23" s="116">
        <v>4.2857142857142856</v>
      </c>
    </row>
    <row r="24" spans="1:15" s="110" customFormat="1" ht="24.95" customHeight="1" x14ac:dyDescent="0.2">
      <c r="A24" s="193" t="s">
        <v>156</v>
      </c>
      <c r="B24" s="199" t="s">
        <v>221</v>
      </c>
      <c r="C24" s="113">
        <v>8.682544467892674</v>
      </c>
      <c r="D24" s="115">
        <v>288</v>
      </c>
      <c r="E24" s="114">
        <v>224</v>
      </c>
      <c r="F24" s="114">
        <v>308</v>
      </c>
      <c r="G24" s="114">
        <v>208</v>
      </c>
      <c r="H24" s="140">
        <v>583</v>
      </c>
      <c r="I24" s="115">
        <v>-295</v>
      </c>
      <c r="J24" s="116">
        <v>-50.600343053173241</v>
      </c>
    </row>
    <row r="25" spans="1:15" s="110" customFormat="1" ht="24.95" customHeight="1" x14ac:dyDescent="0.2">
      <c r="A25" s="193" t="s">
        <v>222</v>
      </c>
      <c r="B25" s="204" t="s">
        <v>159</v>
      </c>
      <c r="C25" s="113" t="s">
        <v>513</v>
      </c>
      <c r="D25" s="115" t="s">
        <v>513</v>
      </c>
      <c r="E25" s="114" t="s">
        <v>513</v>
      </c>
      <c r="F25" s="114" t="s">
        <v>513</v>
      </c>
      <c r="G25" s="114" t="s">
        <v>513</v>
      </c>
      <c r="H25" s="140" t="s">
        <v>513</v>
      </c>
      <c r="I25" s="115" t="s">
        <v>513</v>
      </c>
      <c r="J25" s="116" t="s">
        <v>513</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1.8390111546578234</v>
      </c>
      <c r="D27" s="115">
        <v>61</v>
      </c>
      <c r="E27" s="114">
        <v>48</v>
      </c>
      <c r="F27" s="114">
        <v>142</v>
      </c>
      <c r="G27" s="114">
        <v>51</v>
      </c>
      <c r="H27" s="140">
        <v>43</v>
      </c>
      <c r="I27" s="115">
        <v>18</v>
      </c>
      <c r="J27" s="116">
        <v>41.860465116279073</v>
      </c>
    </row>
    <row r="28" spans="1:15" s="110" customFormat="1" ht="24.95" customHeight="1" x14ac:dyDescent="0.2">
      <c r="A28" s="193" t="s">
        <v>163</v>
      </c>
      <c r="B28" s="199" t="s">
        <v>164</v>
      </c>
      <c r="C28" s="113">
        <v>2.8640337654507086</v>
      </c>
      <c r="D28" s="115">
        <v>95</v>
      </c>
      <c r="E28" s="114">
        <v>62</v>
      </c>
      <c r="F28" s="114">
        <v>239</v>
      </c>
      <c r="G28" s="114">
        <v>36</v>
      </c>
      <c r="H28" s="140">
        <v>88</v>
      </c>
      <c r="I28" s="115">
        <v>7</v>
      </c>
      <c r="J28" s="116">
        <v>7.9545454545454541</v>
      </c>
    </row>
    <row r="29" spans="1:15" s="110" customFormat="1" ht="24.95" customHeight="1" x14ac:dyDescent="0.2">
      <c r="A29" s="193">
        <v>86</v>
      </c>
      <c r="B29" s="199" t="s">
        <v>165</v>
      </c>
      <c r="C29" s="113">
        <v>5.5471811878203194</v>
      </c>
      <c r="D29" s="115">
        <v>184</v>
      </c>
      <c r="E29" s="114">
        <v>142</v>
      </c>
      <c r="F29" s="114">
        <v>162</v>
      </c>
      <c r="G29" s="114">
        <v>100</v>
      </c>
      <c r="H29" s="140">
        <v>144</v>
      </c>
      <c r="I29" s="115">
        <v>40</v>
      </c>
      <c r="J29" s="116">
        <v>27.777777777777779</v>
      </c>
    </row>
    <row r="30" spans="1:15" s="110" customFormat="1" ht="24.95" customHeight="1" x14ac:dyDescent="0.2">
      <c r="A30" s="193">
        <v>87.88</v>
      </c>
      <c r="B30" s="204" t="s">
        <v>166</v>
      </c>
      <c r="C30" s="113">
        <v>6.3913174555321071</v>
      </c>
      <c r="D30" s="115">
        <v>212</v>
      </c>
      <c r="E30" s="114">
        <v>146</v>
      </c>
      <c r="F30" s="114">
        <v>278</v>
      </c>
      <c r="G30" s="114">
        <v>127</v>
      </c>
      <c r="H30" s="140">
        <v>138</v>
      </c>
      <c r="I30" s="115">
        <v>74</v>
      </c>
      <c r="J30" s="116">
        <v>53.623188405797102</v>
      </c>
    </row>
    <row r="31" spans="1:15" s="110" customFormat="1" ht="24.95" customHeight="1" x14ac:dyDescent="0.2">
      <c r="A31" s="193" t="s">
        <v>167</v>
      </c>
      <c r="B31" s="199" t="s">
        <v>168</v>
      </c>
      <c r="C31" s="113">
        <v>2.5927042508290623</v>
      </c>
      <c r="D31" s="115">
        <v>86</v>
      </c>
      <c r="E31" s="114">
        <v>86</v>
      </c>
      <c r="F31" s="114">
        <v>144</v>
      </c>
      <c r="G31" s="114">
        <v>92</v>
      </c>
      <c r="H31" s="140">
        <v>113</v>
      </c>
      <c r="I31" s="115">
        <v>-27</v>
      </c>
      <c r="J31" s="116">
        <v>-23.893805309734514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2.5927042508290623</v>
      </c>
      <c r="D34" s="115">
        <v>86</v>
      </c>
      <c r="E34" s="114" t="s">
        <v>513</v>
      </c>
      <c r="F34" s="114">
        <v>98</v>
      </c>
      <c r="G34" s="114">
        <v>78</v>
      </c>
      <c r="H34" s="140">
        <v>71</v>
      </c>
      <c r="I34" s="115">
        <v>15</v>
      </c>
      <c r="J34" s="116">
        <v>21.12676056338028</v>
      </c>
    </row>
    <row r="35" spans="1:10" s="110" customFormat="1" ht="24.95" customHeight="1" x14ac:dyDescent="0.2">
      <c r="A35" s="292" t="s">
        <v>171</v>
      </c>
      <c r="B35" s="293" t="s">
        <v>172</v>
      </c>
      <c r="C35" s="113">
        <v>30.630087428399158</v>
      </c>
      <c r="D35" s="115">
        <v>1016</v>
      </c>
      <c r="E35" s="114">
        <v>717</v>
      </c>
      <c r="F35" s="114">
        <v>1376</v>
      </c>
      <c r="G35" s="114">
        <v>889</v>
      </c>
      <c r="H35" s="140">
        <v>2046</v>
      </c>
      <c r="I35" s="115">
        <v>-1030</v>
      </c>
      <c r="J35" s="116">
        <v>-50.342130987292279</v>
      </c>
    </row>
    <row r="36" spans="1:10" s="110" customFormat="1" ht="24.95" customHeight="1" x14ac:dyDescent="0.2">
      <c r="A36" s="294" t="s">
        <v>173</v>
      </c>
      <c r="B36" s="295" t="s">
        <v>174</v>
      </c>
      <c r="C36" s="125">
        <v>66.777208320771777</v>
      </c>
      <c r="D36" s="143">
        <v>2215</v>
      </c>
      <c r="E36" s="144" t="s">
        <v>513</v>
      </c>
      <c r="F36" s="144">
        <v>2645</v>
      </c>
      <c r="G36" s="144">
        <v>1599</v>
      </c>
      <c r="H36" s="145">
        <v>2268</v>
      </c>
      <c r="I36" s="143">
        <v>-53</v>
      </c>
      <c r="J36" s="146">
        <v>-2.3368606701940036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3317</v>
      </c>
      <c r="F11" s="264">
        <v>2505</v>
      </c>
      <c r="G11" s="264">
        <v>4119</v>
      </c>
      <c r="H11" s="264">
        <v>2566</v>
      </c>
      <c r="I11" s="265">
        <v>4385</v>
      </c>
      <c r="J11" s="263">
        <v>-1068</v>
      </c>
      <c r="K11" s="266">
        <v>-24.3557582668187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24.148326801326501</v>
      </c>
      <c r="E13" s="115">
        <v>801</v>
      </c>
      <c r="F13" s="114">
        <v>644</v>
      </c>
      <c r="G13" s="114">
        <v>882</v>
      </c>
      <c r="H13" s="114">
        <v>623</v>
      </c>
      <c r="I13" s="140">
        <v>1128</v>
      </c>
      <c r="J13" s="115">
        <v>-327</v>
      </c>
      <c r="K13" s="116">
        <v>-28.98936170212766</v>
      </c>
    </row>
    <row r="14" spans="1:15" ht="15.95" customHeight="1" x14ac:dyDescent="0.2">
      <c r="A14" s="306" t="s">
        <v>230</v>
      </c>
      <c r="B14" s="307"/>
      <c r="C14" s="308"/>
      <c r="D14" s="113">
        <v>58.908652396744046</v>
      </c>
      <c r="E14" s="115">
        <v>1954</v>
      </c>
      <c r="F14" s="114">
        <v>1381</v>
      </c>
      <c r="G14" s="114">
        <v>2632</v>
      </c>
      <c r="H14" s="114">
        <v>1498</v>
      </c>
      <c r="I14" s="140">
        <v>2336</v>
      </c>
      <c r="J14" s="115">
        <v>-382</v>
      </c>
      <c r="K14" s="116">
        <v>-16.352739726027398</v>
      </c>
    </row>
    <row r="15" spans="1:15" ht="15.95" customHeight="1" x14ac:dyDescent="0.2">
      <c r="A15" s="306" t="s">
        <v>231</v>
      </c>
      <c r="B15" s="307"/>
      <c r="C15" s="308"/>
      <c r="D15" s="113">
        <v>8.622249020198975</v>
      </c>
      <c r="E15" s="115">
        <v>286</v>
      </c>
      <c r="F15" s="114">
        <v>217</v>
      </c>
      <c r="G15" s="114">
        <v>273</v>
      </c>
      <c r="H15" s="114">
        <v>245</v>
      </c>
      <c r="I15" s="140">
        <v>533</v>
      </c>
      <c r="J15" s="115">
        <v>-247</v>
      </c>
      <c r="K15" s="116">
        <v>-46.341463414634148</v>
      </c>
    </row>
    <row r="16" spans="1:15" ht="15.95" customHeight="1" x14ac:dyDescent="0.2">
      <c r="A16" s="306" t="s">
        <v>232</v>
      </c>
      <c r="B16" s="307"/>
      <c r="C16" s="308"/>
      <c r="D16" s="113">
        <v>7.9288513717214348</v>
      </c>
      <c r="E16" s="115">
        <v>263</v>
      </c>
      <c r="F16" s="114">
        <v>253</v>
      </c>
      <c r="G16" s="114">
        <v>318</v>
      </c>
      <c r="H16" s="114">
        <v>193</v>
      </c>
      <c r="I16" s="140">
        <v>380</v>
      </c>
      <c r="J16" s="115">
        <v>-117</v>
      </c>
      <c r="K16" s="116">
        <v>-30.789473684210527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1.9897497738920711</v>
      </c>
      <c r="E18" s="115">
        <v>66</v>
      </c>
      <c r="F18" s="114">
        <v>99</v>
      </c>
      <c r="G18" s="114">
        <v>93</v>
      </c>
      <c r="H18" s="114">
        <v>83</v>
      </c>
      <c r="I18" s="140">
        <v>53</v>
      </c>
      <c r="J18" s="115">
        <v>13</v>
      </c>
      <c r="K18" s="116">
        <v>24.528301886792452</v>
      </c>
    </row>
    <row r="19" spans="1:11" ht="14.1" customHeight="1" x14ac:dyDescent="0.2">
      <c r="A19" s="306" t="s">
        <v>235</v>
      </c>
      <c r="B19" s="307" t="s">
        <v>236</v>
      </c>
      <c r="C19" s="308"/>
      <c r="D19" s="113">
        <v>1.2360566777208322</v>
      </c>
      <c r="E19" s="115">
        <v>41</v>
      </c>
      <c r="F19" s="114">
        <v>39</v>
      </c>
      <c r="G19" s="114">
        <v>50</v>
      </c>
      <c r="H19" s="114">
        <v>56</v>
      </c>
      <c r="I19" s="140">
        <v>25</v>
      </c>
      <c r="J19" s="115">
        <v>16</v>
      </c>
      <c r="K19" s="116">
        <v>64</v>
      </c>
    </row>
    <row r="20" spans="1:11" ht="14.1" customHeight="1" x14ac:dyDescent="0.2">
      <c r="A20" s="306">
        <v>12</v>
      </c>
      <c r="B20" s="307" t="s">
        <v>237</v>
      </c>
      <c r="C20" s="308"/>
      <c r="D20" s="113">
        <v>2.9846246608381066</v>
      </c>
      <c r="E20" s="115">
        <v>99</v>
      </c>
      <c r="F20" s="114">
        <v>20</v>
      </c>
      <c r="G20" s="114">
        <v>51</v>
      </c>
      <c r="H20" s="114">
        <v>38</v>
      </c>
      <c r="I20" s="140">
        <v>68</v>
      </c>
      <c r="J20" s="115">
        <v>31</v>
      </c>
      <c r="K20" s="116">
        <v>45.588235294117645</v>
      </c>
    </row>
    <row r="21" spans="1:11" ht="14.1" customHeight="1" x14ac:dyDescent="0.2">
      <c r="A21" s="306">
        <v>21</v>
      </c>
      <c r="B21" s="307" t="s">
        <v>238</v>
      </c>
      <c r="C21" s="308"/>
      <c r="D21" s="113">
        <v>0.18088634308109738</v>
      </c>
      <c r="E21" s="115">
        <v>6</v>
      </c>
      <c r="F21" s="114">
        <v>4</v>
      </c>
      <c r="G21" s="114" t="s">
        <v>513</v>
      </c>
      <c r="H21" s="114">
        <v>7</v>
      </c>
      <c r="I21" s="140">
        <v>5</v>
      </c>
      <c r="J21" s="115">
        <v>1</v>
      </c>
      <c r="K21" s="116">
        <v>20</v>
      </c>
    </row>
    <row r="22" spans="1:11" ht="14.1" customHeight="1" x14ac:dyDescent="0.2">
      <c r="A22" s="306">
        <v>22</v>
      </c>
      <c r="B22" s="307" t="s">
        <v>239</v>
      </c>
      <c r="C22" s="308"/>
      <c r="D22" s="113">
        <v>1.9897497738920711</v>
      </c>
      <c r="E22" s="115">
        <v>66</v>
      </c>
      <c r="F22" s="114">
        <v>31</v>
      </c>
      <c r="G22" s="114">
        <v>54</v>
      </c>
      <c r="H22" s="114">
        <v>36</v>
      </c>
      <c r="I22" s="140">
        <v>487</v>
      </c>
      <c r="J22" s="115">
        <v>-421</v>
      </c>
      <c r="K22" s="116">
        <v>-86.447638603696092</v>
      </c>
    </row>
    <row r="23" spans="1:11" ht="14.1" customHeight="1" x14ac:dyDescent="0.2">
      <c r="A23" s="306">
        <v>23</v>
      </c>
      <c r="B23" s="307" t="s">
        <v>240</v>
      </c>
      <c r="C23" s="308"/>
      <c r="D23" s="113">
        <v>0.51251130539644252</v>
      </c>
      <c r="E23" s="115">
        <v>17</v>
      </c>
      <c r="F23" s="114">
        <v>8</v>
      </c>
      <c r="G23" s="114">
        <v>17</v>
      </c>
      <c r="H23" s="114">
        <v>12</v>
      </c>
      <c r="I23" s="140">
        <v>15</v>
      </c>
      <c r="J23" s="115">
        <v>2</v>
      </c>
      <c r="K23" s="116">
        <v>13.333333333333334</v>
      </c>
    </row>
    <row r="24" spans="1:11" ht="14.1" customHeight="1" x14ac:dyDescent="0.2">
      <c r="A24" s="306">
        <v>24</v>
      </c>
      <c r="B24" s="307" t="s">
        <v>241</v>
      </c>
      <c r="C24" s="308"/>
      <c r="D24" s="113">
        <v>1.6279770877298765</v>
      </c>
      <c r="E24" s="115">
        <v>54</v>
      </c>
      <c r="F24" s="114">
        <v>53</v>
      </c>
      <c r="G24" s="114">
        <v>124</v>
      </c>
      <c r="H24" s="114">
        <v>40</v>
      </c>
      <c r="I24" s="140">
        <v>339</v>
      </c>
      <c r="J24" s="115">
        <v>-285</v>
      </c>
      <c r="K24" s="116">
        <v>-84.070796460176993</v>
      </c>
    </row>
    <row r="25" spans="1:11" ht="14.1" customHeight="1" x14ac:dyDescent="0.2">
      <c r="A25" s="306">
        <v>25</v>
      </c>
      <c r="B25" s="307" t="s">
        <v>242</v>
      </c>
      <c r="C25" s="308"/>
      <c r="D25" s="113">
        <v>5.5471811878203194</v>
      </c>
      <c r="E25" s="115">
        <v>184</v>
      </c>
      <c r="F25" s="114">
        <v>108</v>
      </c>
      <c r="G25" s="114">
        <v>272</v>
      </c>
      <c r="H25" s="114">
        <v>103</v>
      </c>
      <c r="I25" s="140">
        <v>141</v>
      </c>
      <c r="J25" s="115">
        <v>43</v>
      </c>
      <c r="K25" s="116">
        <v>30.49645390070922</v>
      </c>
    </row>
    <row r="26" spans="1:11" ht="14.1" customHeight="1" x14ac:dyDescent="0.2">
      <c r="A26" s="306">
        <v>26</v>
      </c>
      <c r="B26" s="307" t="s">
        <v>243</v>
      </c>
      <c r="C26" s="308"/>
      <c r="D26" s="113">
        <v>1.1456135061802835</v>
      </c>
      <c r="E26" s="115">
        <v>38</v>
      </c>
      <c r="F26" s="114">
        <v>29</v>
      </c>
      <c r="G26" s="114">
        <v>80</v>
      </c>
      <c r="H26" s="114">
        <v>44</v>
      </c>
      <c r="I26" s="140">
        <v>76</v>
      </c>
      <c r="J26" s="115">
        <v>-38</v>
      </c>
      <c r="K26" s="116">
        <v>-50</v>
      </c>
    </row>
    <row r="27" spans="1:11" ht="14.1" customHeight="1" x14ac:dyDescent="0.2">
      <c r="A27" s="306">
        <v>27</v>
      </c>
      <c r="B27" s="307" t="s">
        <v>244</v>
      </c>
      <c r="C27" s="308"/>
      <c r="D27" s="113">
        <v>1.5676816400361773</v>
      </c>
      <c r="E27" s="115">
        <v>52</v>
      </c>
      <c r="F27" s="114">
        <v>48</v>
      </c>
      <c r="G27" s="114">
        <v>85</v>
      </c>
      <c r="H27" s="114">
        <v>56</v>
      </c>
      <c r="I27" s="140">
        <v>173</v>
      </c>
      <c r="J27" s="115">
        <v>-121</v>
      </c>
      <c r="K27" s="116">
        <v>-69.942196531791907</v>
      </c>
    </row>
    <row r="28" spans="1:11" ht="14.1" customHeight="1" x14ac:dyDescent="0.2">
      <c r="A28" s="306">
        <v>28</v>
      </c>
      <c r="B28" s="307" t="s">
        <v>245</v>
      </c>
      <c r="C28" s="308"/>
      <c r="D28" s="113">
        <v>0.39192041000904432</v>
      </c>
      <c r="E28" s="115">
        <v>13</v>
      </c>
      <c r="F28" s="114">
        <v>18</v>
      </c>
      <c r="G28" s="114">
        <v>17</v>
      </c>
      <c r="H28" s="114">
        <v>12</v>
      </c>
      <c r="I28" s="140">
        <v>12</v>
      </c>
      <c r="J28" s="115">
        <v>1</v>
      </c>
      <c r="K28" s="116">
        <v>8.3333333333333339</v>
      </c>
    </row>
    <row r="29" spans="1:11" ht="14.1" customHeight="1" x14ac:dyDescent="0.2">
      <c r="A29" s="306">
        <v>29</v>
      </c>
      <c r="B29" s="307" t="s">
        <v>246</v>
      </c>
      <c r="C29" s="308"/>
      <c r="D29" s="113">
        <v>3.4669882423876999</v>
      </c>
      <c r="E29" s="115">
        <v>115</v>
      </c>
      <c r="F29" s="114">
        <v>105</v>
      </c>
      <c r="G29" s="114">
        <v>161</v>
      </c>
      <c r="H29" s="114">
        <v>100</v>
      </c>
      <c r="I29" s="140">
        <v>123</v>
      </c>
      <c r="J29" s="115">
        <v>-8</v>
      </c>
      <c r="K29" s="116">
        <v>-6.5040650406504064</v>
      </c>
    </row>
    <row r="30" spans="1:11" ht="14.1" customHeight="1" x14ac:dyDescent="0.2">
      <c r="A30" s="306" t="s">
        <v>247</v>
      </c>
      <c r="B30" s="307" t="s">
        <v>248</v>
      </c>
      <c r="C30" s="308"/>
      <c r="D30" s="113">
        <v>1.2963521254145312</v>
      </c>
      <c r="E30" s="115">
        <v>43</v>
      </c>
      <c r="F30" s="114">
        <v>43</v>
      </c>
      <c r="G30" s="114" t="s">
        <v>513</v>
      </c>
      <c r="H30" s="114">
        <v>34</v>
      </c>
      <c r="I30" s="140">
        <v>35</v>
      </c>
      <c r="J30" s="115">
        <v>8</v>
      </c>
      <c r="K30" s="116">
        <v>22.857142857142858</v>
      </c>
    </row>
    <row r="31" spans="1:11" ht="14.1" customHeight="1" x14ac:dyDescent="0.2">
      <c r="A31" s="306" t="s">
        <v>249</v>
      </c>
      <c r="B31" s="307" t="s">
        <v>250</v>
      </c>
      <c r="C31" s="308"/>
      <c r="D31" s="113">
        <v>2.1706361169731685</v>
      </c>
      <c r="E31" s="115">
        <v>72</v>
      </c>
      <c r="F31" s="114">
        <v>62</v>
      </c>
      <c r="G31" s="114">
        <v>94</v>
      </c>
      <c r="H31" s="114">
        <v>66</v>
      </c>
      <c r="I31" s="140">
        <v>88</v>
      </c>
      <c r="J31" s="115">
        <v>-16</v>
      </c>
      <c r="K31" s="116">
        <v>-18.181818181818183</v>
      </c>
    </row>
    <row r="32" spans="1:11" ht="14.1" customHeight="1" x14ac:dyDescent="0.2">
      <c r="A32" s="306">
        <v>31</v>
      </c>
      <c r="B32" s="307" t="s">
        <v>251</v>
      </c>
      <c r="C32" s="308"/>
      <c r="D32" s="113">
        <v>0.33162496231534522</v>
      </c>
      <c r="E32" s="115">
        <v>11</v>
      </c>
      <c r="F32" s="114">
        <v>6</v>
      </c>
      <c r="G32" s="114">
        <v>11</v>
      </c>
      <c r="H32" s="114">
        <v>6</v>
      </c>
      <c r="I32" s="140">
        <v>12</v>
      </c>
      <c r="J32" s="115">
        <v>-1</v>
      </c>
      <c r="K32" s="116">
        <v>-8.3333333333333339</v>
      </c>
    </row>
    <row r="33" spans="1:11" ht="14.1" customHeight="1" x14ac:dyDescent="0.2">
      <c r="A33" s="306">
        <v>32</v>
      </c>
      <c r="B33" s="307" t="s">
        <v>252</v>
      </c>
      <c r="C33" s="308"/>
      <c r="D33" s="113">
        <v>3.105215556225505</v>
      </c>
      <c r="E33" s="115">
        <v>103</v>
      </c>
      <c r="F33" s="114">
        <v>55</v>
      </c>
      <c r="G33" s="114">
        <v>62</v>
      </c>
      <c r="H33" s="114">
        <v>77</v>
      </c>
      <c r="I33" s="140">
        <v>89</v>
      </c>
      <c r="J33" s="115">
        <v>14</v>
      </c>
      <c r="K33" s="116">
        <v>15.730337078651685</v>
      </c>
    </row>
    <row r="34" spans="1:11" ht="14.1" customHeight="1" x14ac:dyDescent="0.2">
      <c r="A34" s="306">
        <v>33</v>
      </c>
      <c r="B34" s="307" t="s">
        <v>253</v>
      </c>
      <c r="C34" s="308"/>
      <c r="D34" s="113">
        <v>1.9897497738920711</v>
      </c>
      <c r="E34" s="115">
        <v>66</v>
      </c>
      <c r="F34" s="114">
        <v>22</v>
      </c>
      <c r="G34" s="114">
        <v>62</v>
      </c>
      <c r="H34" s="114">
        <v>69</v>
      </c>
      <c r="I34" s="140">
        <v>87</v>
      </c>
      <c r="J34" s="115">
        <v>-21</v>
      </c>
      <c r="K34" s="116">
        <v>-24.137931034482758</v>
      </c>
    </row>
    <row r="35" spans="1:11" ht="14.1" customHeight="1" x14ac:dyDescent="0.2">
      <c r="A35" s="306">
        <v>34</v>
      </c>
      <c r="B35" s="307" t="s">
        <v>254</v>
      </c>
      <c r="C35" s="308"/>
      <c r="D35" s="113">
        <v>1.6882725354235755</v>
      </c>
      <c r="E35" s="115">
        <v>56</v>
      </c>
      <c r="F35" s="114">
        <v>36</v>
      </c>
      <c r="G35" s="114">
        <v>73</v>
      </c>
      <c r="H35" s="114">
        <v>35</v>
      </c>
      <c r="I35" s="140">
        <v>52</v>
      </c>
      <c r="J35" s="115">
        <v>4</v>
      </c>
      <c r="K35" s="116">
        <v>7.6923076923076925</v>
      </c>
    </row>
    <row r="36" spans="1:11" ht="14.1" customHeight="1" x14ac:dyDescent="0.2">
      <c r="A36" s="306">
        <v>41</v>
      </c>
      <c r="B36" s="307" t="s">
        <v>255</v>
      </c>
      <c r="C36" s="308"/>
      <c r="D36" s="113">
        <v>0.24118179077479651</v>
      </c>
      <c r="E36" s="115">
        <v>8</v>
      </c>
      <c r="F36" s="114">
        <v>6</v>
      </c>
      <c r="G36" s="114">
        <v>41</v>
      </c>
      <c r="H36" s="114">
        <v>10</v>
      </c>
      <c r="I36" s="140">
        <v>123</v>
      </c>
      <c r="J36" s="115">
        <v>-115</v>
      </c>
      <c r="K36" s="116">
        <v>-93.495934959349597</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2.2309315646668675</v>
      </c>
      <c r="E38" s="115">
        <v>74</v>
      </c>
      <c r="F38" s="114">
        <v>77</v>
      </c>
      <c r="G38" s="114">
        <v>141</v>
      </c>
      <c r="H38" s="114">
        <v>92</v>
      </c>
      <c r="I38" s="140">
        <v>125</v>
      </c>
      <c r="J38" s="115">
        <v>-51</v>
      </c>
      <c r="K38" s="116">
        <v>-40.799999999999997</v>
      </c>
    </row>
    <row r="39" spans="1:11" ht="14.1" customHeight="1" x14ac:dyDescent="0.2">
      <c r="A39" s="306">
        <v>51</v>
      </c>
      <c r="B39" s="307" t="s">
        <v>258</v>
      </c>
      <c r="C39" s="308"/>
      <c r="D39" s="113">
        <v>7.0244196563159482</v>
      </c>
      <c r="E39" s="115">
        <v>233</v>
      </c>
      <c r="F39" s="114">
        <v>194</v>
      </c>
      <c r="G39" s="114">
        <v>246</v>
      </c>
      <c r="H39" s="114">
        <v>187</v>
      </c>
      <c r="I39" s="140">
        <v>254</v>
      </c>
      <c r="J39" s="115">
        <v>-21</v>
      </c>
      <c r="K39" s="116">
        <v>-8.2677165354330704</v>
      </c>
    </row>
    <row r="40" spans="1:11" ht="14.1" customHeight="1" x14ac:dyDescent="0.2">
      <c r="A40" s="306" t="s">
        <v>259</v>
      </c>
      <c r="B40" s="307" t="s">
        <v>260</v>
      </c>
      <c r="C40" s="308"/>
      <c r="D40" s="113">
        <v>6.5722037986132049</v>
      </c>
      <c r="E40" s="115">
        <v>218</v>
      </c>
      <c r="F40" s="114">
        <v>186</v>
      </c>
      <c r="G40" s="114">
        <v>223</v>
      </c>
      <c r="H40" s="114">
        <v>178</v>
      </c>
      <c r="I40" s="140">
        <v>229</v>
      </c>
      <c r="J40" s="115">
        <v>-11</v>
      </c>
      <c r="K40" s="116">
        <v>-4.8034934497816595</v>
      </c>
    </row>
    <row r="41" spans="1:11" ht="14.1" customHeight="1" x14ac:dyDescent="0.2">
      <c r="A41" s="306"/>
      <c r="B41" s="307" t="s">
        <v>261</v>
      </c>
      <c r="C41" s="308"/>
      <c r="D41" s="113">
        <v>5.9692493216762132</v>
      </c>
      <c r="E41" s="115">
        <v>198</v>
      </c>
      <c r="F41" s="114">
        <v>173</v>
      </c>
      <c r="G41" s="114">
        <v>201</v>
      </c>
      <c r="H41" s="114">
        <v>160</v>
      </c>
      <c r="I41" s="140">
        <v>212</v>
      </c>
      <c r="J41" s="115">
        <v>-14</v>
      </c>
      <c r="K41" s="116">
        <v>-6.6037735849056602</v>
      </c>
    </row>
    <row r="42" spans="1:11" ht="14.1" customHeight="1" x14ac:dyDescent="0.2">
      <c r="A42" s="306">
        <v>52</v>
      </c>
      <c r="B42" s="307" t="s">
        <v>262</v>
      </c>
      <c r="C42" s="308"/>
      <c r="D42" s="113">
        <v>3.165511003919204</v>
      </c>
      <c r="E42" s="115">
        <v>105</v>
      </c>
      <c r="F42" s="114">
        <v>75</v>
      </c>
      <c r="G42" s="114">
        <v>105</v>
      </c>
      <c r="H42" s="114">
        <v>103</v>
      </c>
      <c r="I42" s="140">
        <v>131</v>
      </c>
      <c r="J42" s="115">
        <v>-26</v>
      </c>
      <c r="K42" s="116">
        <v>-19.847328244274809</v>
      </c>
    </row>
    <row r="43" spans="1:11" ht="14.1" customHeight="1" x14ac:dyDescent="0.2">
      <c r="A43" s="306" t="s">
        <v>263</v>
      </c>
      <c r="B43" s="307" t="s">
        <v>264</v>
      </c>
      <c r="C43" s="308"/>
      <c r="D43" s="113">
        <v>2.8338860416038587</v>
      </c>
      <c r="E43" s="115">
        <v>94</v>
      </c>
      <c r="F43" s="114">
        <v>74</v>
      </c>
      <c r="G43" s="114">
        <v>100</v>
      </c>
      <c r="H43" s="114">
        <v>98</v>
      </c>
      <c r="I43" s="140">
        <v>125</v>
      </c>
      <c r="J43" s="115">
        <v>-31</v>
      </c>
      <c r="K43" s="116">
        <v>-24.8</v>
      </c>
    </row>
    <row r="44" spans="1:11" ht="14.1" customHeight="1" x14ac:dyDescent="0.2">
      <c r="A44" s="306">
        <v>53</v>
      </c>
      <c r="B44" s="307" t="s">
        <v>265</v>
      </c>
      <c r="C44" s="308"/>
      <c r="D44" s="113">
        <v>0.27132951462164606</v>
      </c>
      <c r="E44" s="115">
        <v>9</v>
      </c>
      <c r="F44" s="114">
        <v>9</v>
      </c>
      <c r="G44" s="114">
        <v>11</v>
      </c>
      <c r="H44" s="114">
        <v>11</v>
      </c>
      <c r="I44" s="140">
        <v>10</v>
      </c>
      <c r="J44" s="115">
        <v>-1</v>
      </c>
      <c r="K44" s="116">
        <v>-10</v>
      </c>
    </row>
    <row r="45" spans="1:11" ht="14.1" customHeight="1" x14ac:dyDescent="0.2">
      <c r="A45" s="306" t="s">
        <v>266</v>
      </c>
      <c r="B45" s="307" t="s">
        <v>267</v>
      </c>
      <c r="C45" s="308"/>
      <c r="D45" s="113">
        <v>0.24118179077479651</v>
      </c>
      <c r="E45" s="115">
        <v>8</v>
      </c>
      <c r="F45" s="114">
        <v>8</v>
      </c>
      <c r="G45" s="114">
        <v>10</v>
      </c>
      <c r="H45" s="114">
        <v>11</v>
      </c>
      <c r="I45" s="140">
        <v>9</v>
      </c>
      <c r="J45" s="115">
        <v>-1</v>
      </c>
      <c r="K45" s="116">
        <v>-11.111111111111111</v>
      </c>
    </row>
    <row r="46" spans="1:11" ht="14.1" customHeight="1" x14ac:dyDescent="0.2">
      <c r="A46" s="306">
        <v>54</v>
      </c>
      <c r="B46" s="307" t="s">
        <v>268</v>
      </c>
      <c r="C46" s="308"/>
      <c r="D46" s="113">
        <v>2.9544769369912571</v>
      </c>
      <c r="E46" s="115">
        <v>98</v>
      </c>
      <c r="F46" s="114">
        <v>76</v>
      </c>
      <c r="G46" s="114">
        <v>129</v>
      </c>
      <c r="H46" s="114">
        <v>102</v>
      </c>
      <c r="I46" s="140">
        <v>116</v>
      </c>
      <c r="J46" s="115">
        <v>-18</v>
      </c>
      <c r="K46" s="116">
        <v>-15.517241379310345</v>
      </c>
    </row>
    <row r="47" spans="1:11" ht="14.1" customHeight="1" x14ac:dyDescent="0.2">
      <c r="A47" s="306">
        <v>61</v>
      </c>
      <c r="B47" s="307" t="s">
        <v>269</v>
      </c>
      <c r="C47" s="308"/>
      <c r="D47" s="113">
        <v>1.5978293638830268</v>
      </c>
      <c r="E47" s="115">
        <v>53</v>
      </c>
      <c r="F47" s="114">
        <v>51</v>
      </c>
      <c r="G47" s="114">
        <v>73</v>
      </c>
      <c r="H47" s="114">
        <v>46</v>
      </c>
      <c r="I47" s="140">
        <v>141</v>
      </c>
      <c r="J47" s="115">
        <v>-88</v>
      </c>
      <c r="K47" s="116">
        <v>-62.411347517730498</v>
      </c>
    </row>
    <row r="48" spans="1:11" ht="14.1" customHeight="1" x14ac:dyDescent="0.2">
      <c r="A48" s="306">
        <v>62</v>
      </c>
      <c r="B48" s="307" t="s">
        <v>270</v>
      </c>
      <c r="C48" s="308"/>
      <c r="D48" s="113">
        <v>10.009044317154055</v>
      </c>
      <c r="E48" s="115">
        <v>332</v>
      </c>
      <c r="F48" s="114">
        <v>324</v>
      </c>
      <c r="G48" s="114">
        <v>388</v>
      </c>
      <c r="H48" s="114">
        <v>245</v>
      </c>
      <c r="I48" s="140">
        <v>282</v>
      </c>
      <c r="J48" s="115">
        <v>50</v>
      </c>
      <c r="K48" s="116">
        <v>17.730496453900709</v>
      </c>
    </row>
    <row r="49" spans="1:11" ht="14.1" customHeight="1" x14ac:dyDescent="0.2">
      <c r="A49" s="306">
        <v>63</v>
      </c>
      <c r="B49" s="307" t="s">
        <v>271</v>
      </c>
      <c r="C49" s="308"/>
      <c r="D49" s="113">
        <v>3.9493518239372927</v>
      </c>
      <c r="E49" s="115">
        <v>131</v>
      </c>
      <c r="F49" s="114">
        <v>90</v>
      </c>
      <c r="G49" s="114">
        <v>104</v>
      </c>
      <c r="H49" s="114">
        <v>119</v>
      </c>
      <c r="I49" s="140">
        <v>120</v>
      </c>
      <c r="J49" s="115">
        <v>11</v>
      </c>
      <c r="K49" s="116">
        <v>9.1666666666666661</v>
      </c>
    </row>
    <row r="50" spans="1:11" ht="14.1" customHeight="1" x14ac:dyDescent="0.2">
      <c r="A50" s="306" t="s">
        <v>272</v>
      </c>
      <c r="B50" s="307" t="s">
        <v>273</v>
      </c>
      <c r="C50" s="308"/>
      <c r="D50" s="113">
        <v>0.84413626771178774</v>
      </c>
      <c r="E50" s="115">
        <v>28</v>
      </c>
      <c r="F50" s="114">
        <v>13</v>
      </c>
      <c r="G50" s="114">
        <v>25</v>
      </c>
      <c r="H50" s="114">
        <v>23</v>
      </c>
      <c r="I50" s="140">
        <v>15</v>
      </c>
      <c r="J50" s="115">
        <v>13</v>
      </c>
      <c r="K50" s="116">
        <v>86.666666666666671</v>
      </c>
    </row>
    <row r="51" spans="1:11" ht="14.1" customHeight="1" x14ac:dyDescent="0.2">
      <c r="A51" s="306" t="s">
        <v>274</v>
      </c>
      <c r="B51" s="307" t="s">
        <v>275</v>
      </c>
      <c r="C51" s="308"/>
      <c r="D51" s="113">
        <v>2.5625565269822128</v>
      </c>
      <c r="E51" s="115">
        <v>85</v>
      </c>
      <c r="F51" s="114">
        <v>74</v>
      </c>
      <c r="G51" s="114">
        <v>69</v>
      </c>
      <c r="H51" s="114">
        <v>87</v>
      </c>
      <c r="I51" s="140">
        <v>89</v>
      </c>
      <c r="J51" s="115">
        <v>-4</v>
      </c>
      <c r="K51" s="116">
        <v>-4.4943820224719104</v>
      </c>
    </row>
    <row r="52" spans="1:11" ht="14.1" customHeight="1" x14ac:dyDescent="0.2">
      <c r="A52" s="306">
        <v>71</v>
      </c>
      <c r="B52" s="307" t="s">
        <v>276</v>
      </c>
      <c r="C52" s="308"/>
      <c r="D52" s="113">
        <v>19.535725052758515</v>
      </c>
      <c r="E52" s="115">
        <v>648</v>
      </c>
      <c r="F52" s="114">
        <v>475</v>
      </c>
      <c r="G52" s="114">
        <v>756</v>
      </c>
      <c r="H52" s="114">
        <v>525</v>
      </c>
      <c r="I52" s="140">
        <v>771</v>
      </c>
      <c r="J52" s="115">
        <v>-123</v>
      </c>
      <c r="K52" s="116">
        <v>-15.953307392996109</v>
      </c>
    </row>
    <row r="53" spans="1:11" ht="14.1" customHeight="1" x14ac:dyDescent="0.2">
      <c r="A53" s="306" t="s">
        <v>277</v>
      </c>
      <c r="B53" s="307" t="s">
        <v>278</v>
      </c>
      <c r="C53" s="308"/>
      <c r="D53" s="113">
        <v>7.4163400663249925</v>
      </c>
      <c r="E53" s="115">
        <v>246</v>
      </c>
      <c r="F53" s="114">
        <v>215</v>
      </c>
      <c r="G53" s="114">
        <v>414</v>
      </c>
      <c r="H53" s="114">
        <v>206</v>
      </c>
      <c r="I53" s="140">
        <v>402</v>
      </c>
      <c r="J53" s="115">
        <v>-156</v>
      </c>
      <c r="K53" s="116">
        <v>-38.805970149253731</v>
      </c>
    </row>
    <row r="54" spans="1:11" ht="14.1" customHeight="1" x14ac:dyDescent="0.2">
      <c r="A54" s="306" t="s">
        <v>279</v>
      </c>
      <c r="B54" s="307" t="s">
        <v>280</v>
      </c>
      <c r="C54" s="308"/>
      <c r="D54" s="113">
        <v>10.883328308712692</v>
      </c>
      <c r="E54" s="115">
        <v>361</v>
      </c>
      <c r="F54" s="114">
        <v>230</v>
      </c>
      <c r="G54" s="114">
        <v>313</v>
      </c>
      <c r="H54" s="114">
        <v>280</v>
      </c>
      <c r="I54" s="140">
        <v>320</v>
      </c>
      <c r="J54" s="115">
        <v>41</v>
      </c>
      <c r="K54" s="116">
        <v>12.8125</v>
      </c>
    </row>
    <row r="55" spans="1:11" ht="14.1" customHeight="1" x14ac:dyDescent="0.2">
      <c r="A55" s="306">
        <v>72</v>
      </c>
      <c r="B55" s="307" t="s">
        <v>281</v>
      </c>
      <c r="C55" s="308"/>
      <c r="D55" s="113">
        <v>1.3867952969550799</v>
      </c>
      <c r="E55" s="115">
        <v>46</v>
      </c>
      <c r="F55" s="114">
        <v>42</v>
      </c>
      <c r="G55" s="114">
        <v>60</v>
      </c>
      <c r="H55" s="114">
        <v>54</v>
      </c>
      <c r="I55" s="140">
        <v>66</v>
      </c>
      <c r="J55" s="115">
        <v>-20</v>
      </c>
      <c r="K55" s="116">
        <v>-30.303030303030305</v>
      </c>
    </row>
    <row r="56" spans="1:11" ht="14.1" customHeight="1" x14ac:dyDescent="0.2">
      <c r="A56" s="306" t="s">
        <v>282</v>
      </c>
      <c r="B56" s="307" t="s">
        <v>283</v>
      </c>
      <c r="C56" s="308"/>
      <c r="D56" s="113">
        <v>0.39192041000904432</v>
      </c>
      <c r="E56" s="115">
        <v>13</v>
      </c>
      <c r="F56" s="114">
        <v>15</v>
      </c>
      <c r="G56" s="114">
        <v>19</v>
      </c>
      <c r="H56" s="114">
        <v>12</v>
      </c>
      <c r="I56" s="140">
        <v>12</v>
      </c>
      <c r="J56" s="115">
        <v>1</v>
      </c>
      <c r="K56" s="116">
        <v>8.3333333333333339</v>
      </c>
    </row>
    <row r="57" spans="1:11" ht="14.1" customHeight="1" x14ac:dyDescent="0.2">
      <c r="A57" s="306" t="s">
        <v>284</v>
      </c>
      <c r="B57" s="307" t="s">
        <v>285</v>
      </c>
      <c r="C57" s="308"/>
      <c r="D57" s="113">
        <v>0.78384082001808864</v>
      </c>
      <c r="E57" s="115">
        <v>26</v>
      </c>
      <c r="F57" s="114">
        <v>18</v>
      </c>
      <c r="G57" s="114">
        <v>25</v>
      </c>
      <c r="H57" s="114">
        <v>35</v>
      </c>
      <c r="I57" s="140">
        <v>37</v>
      </c>
      <c r="J57" s="115">
        <v>-11</v>
      </c>
      <c r="K57" s="116">
        <v>-29.72972972972973</v>
      </c>
    </row>
    <row r="58" spans="1:11" ht="14.1" customHeight="1" x14ac:dyDescent="0.2">
      <c r="A58" s="306">
        <v>73</v>
      </c>
      <c r="B58" s="307" t="s">
        <v>286</v>
      </c>
      <c r="C58" s="308"/>
      <c r="D58" s="113">
        <v>1.025022610792885</v>
      </c>
      <c r="E58" s="115">
        <v>34</v>
      </c>
      <c r="F58" s="114">
        <v>27</v>
      </c>
      <c r="G58" s="114">
        <v>52</v>
      </c>
      <c r="H58" s="114">
        <v>24</v>
      </c>
      <c r="I58" s="140">
        <v>27</v>
      </c>
      <c r="J58" s="115">
        <v>7</v>
      </c>
      <c r="K58" s="116">
        <v>25.925925925925927</v>
      </c>
    </row>
    <row r="59" spans="1:11" ht="14.1" customHeight="1" x14ac:dyDescent="0.2">
      <c r="A59" s="306" t="s">
        <v>287</v>
      </c>
      <c r="B59" s="307" t="s">
        <v>288</v>
      </c>
      <c r="C59" s="308"/>
      <c r="D59" s="113">
        <v>0.69339764847753993</v>
      </c>
      <c r="E59" s="115">
        <v>23</v>
      </c>
      <c r="F59" s="114">
        <v>23</v>
      </c>
      <c r="G59" s="114">
        <v>44</v>
      </c>
      <c r="H59" s="114">
        <v>19</v>
      </c>
      <c r="I59" s="140">
        <v>18</v>
      </c>
      <c r="J59" s="115">
        <v>5</v>
      </c>
      <c r="K59" s="116">
        <v>27.777777777777779</v>
      </c>
    </row>
    <row r="60" spans="1:11" ht="14.1" customHeight="1" x14ac:dyDescent="0.2">
      <c r="A60" s="306">
        <v>81</v>
      </c>
      <c r="B60" s="307" t="s">
        <v>289</v>
      </c>
      <c r="C60" s="308"/>
      <c r="D60" s="113">
        <v>7.4766355140186915</v>
      </c>
      <c r="E60" s="115">
        <v>248</v>
      </c>
      <c r="F60" s="114">
        <v>156</v>
      </c>
      <c r="G60" s="114">
        <v>186</v>
      </c>
      <c r="H60" s="114">
        <v>114</v>
      </c>
      <c r="I60" s="140">
        <v>181</v>
      </c>
      <c r="J60" s="115">
        <v>67</v>
      </c>
      <c r="K60" s="116">
        <v>37.016574585635361</v>
      </c>
    </row>
    <row r="61" spans="1:11" ht="14.1" customHeight="1" x14ac:dyDescent="0.2">
      <c r="A61" s="306" t="s">
        <v>290</v>
      </c>
      <c r="B61" s="307" t="s">
        <v>291</v>
      </c>
      <c r="C61" s="308"/>
      <c r="D61" s="113">
        <v>3.105215556225505</v>
      </c>
      <c r="E61" s="115">
        <v>103</v>
      </c>
      <c r="F61" s="114">
        <v>54</v>
      </c>
      <c r="G61" s="114">
        <v>96</v>
      </c>
      <c r="H61" s="114">
        <v>42</v>
      </c>
      <c r="I61" s="140">
        <v>69</v>
      </c>
      <c r="J61" s="115">
        <v>34</v>
      </c>
      <c r="K61" s="116">
        <v>49.275362318840578</v>
      </c>
    </row>
    <row r="62" spans="1:11" ht="14.1" customHeight="1" x14ac:dyDescent="0.2">
      <c r="A62" s="306" t="s">
        <v>292</v>
      </c>
      <c r="B62" s="307" t="s">
        <v>293</v>
      </c>
      <c r="C62" s="308"/>
      <c r="D62" s="113">
        <v>1.9596020500452216</v>
      </c>
      <c r="E62" s="115">
        <v>65</v>
      </c>
      <c r="F62" s="114">
        <v>38</v>
      </c>
      <c r="G62" s="114">
        <v>38</v>
      </c>
      <c r="H62" s="114">
        <v>28</v>
      </c>
      <c r="I62" s="140">
        <v>36</v>
      </c>
      <c r="J62" s="115">
        <v>29</v>
      </c>
      <c r="K62" s="116">
        <v>80.555555555555557</v>
      </c>
    </row>
    <row r="63" spans="1:11" ht="14.1" customHeight="1" x14ac:dyDescent="0.2">
      <c r="A63" s="306"/>
      <c r="B63" s="307" t="s">
        <v>294</v>
      </c>
      <c r="C63" s="308"/>
      <c r="D63" s="113">
        <v>1.8390111546578234</v>
      </c>
      <c r="E63" s="115">
        <v>61</v>
      </c>
      <c r="F63" s="114">
        <v>37</v>
      </c>
      <c r="G63" s="114">
        <v>35</v>
      </c>
      <c r="H63" s="114">
        <v>26</v>
      </c>
      <c r="I63" s="140">
        <v>32</v>
      </c>
      <c r="J63" s="115">
        <v>29</v>
      </c>
      <c r="K63" s="116">
        <v>90.625</v>
      </c>
    </row>
    <row r="64" spans="1:11" ht="14.1" customHeight="1" x14ac:dyDescent="0.2">
      <c r="A64" s="306" t="s">
        <v>295</v>
      </c>
      <c r="B64" s="307" t="s">
        <v>296</v>
      </c>
      <c r="C64" s="308"/>
      <c r="D64" s="113">
        <v>0.87428399155863734</v>
      </c>
      <c r="E64" s="115">
        <v>29</v>
      </c>
      <c r="F64" s="114">
        <v>14</v>
      </c>
      <c r="G64" s="114">
        <v>16</v>
      </c>
      <c r="H64" s="114">
        <v>9</v>
      </c>
      <c r="I64" s="140">
        <v>11</v>
      </c>
      <c r="J64" s="115">
        <v>18</v>
      </c>
      <c r="K64" s="116">
        <v>163.63636363636363</v>
      </c>
    </row>
    <row r="65" spans="1:11" ht="14.1" customHeight="1" x14ac:dyDescent="0.2">
      <c r="A65" s="306" t="s">
        <v>297</v>
      </c>
      <c r="B65" s="307" t="s">
        <v>298</v>
      </c>
      <c r="C65" s="308"/>
      <c r="D65" s="113">
        <v>1.025022610792885</v>
      </c>
      <c r="E65" s="115">
        <v>34</v>
      </c>
      <c r="F65" s="114">
        <v>34</v>
      </c>
      <c r="G65" s="114">
        <v>16</v>
      </c>
      <c r="H65" s="114">
        <v>19</v>
      </c>
      <c r="I65" s="140">
        <v>36</v>
      </c>
      <c r="J65" s="115">
        <v>-2</v>
      </c>
      <c r="K65" s="116">
        <v>-5.5555555555555554</v>
      </c>
    </row>
    <row r="66" spans="1:11" ht="14.1" customHeight="1" x14ac:dyDescent="0.2">
      <c r="A66" s="306">
        <v>82</v>
      </c>
      <c r="B66" s="307" t="s">
        <v>299</v>
      </c>
      <c r="C66" s="308"/>
      <c r="D66" s="113">
        <v>3.225806451612903</v>
      </c>
      <c r="E66" s="115">
        <v>107</v>
      </c>
      <c r="F66" s="114">
        <v>73</v>
      </c>
      <c r="G66" s="114">
        <v>133</v>
      </c>
      <c r="H66" s="114">
        <v>71</v>
      </c>
      <c r="I66" s="140">
        <v>87</v>
      </c>
      <c r="J66" s="115">
        <v>20</v>
      </c>
      <c r="K66" s="116">
        <v>22.988505747126435</v>
      </c>
    </row>
    <row r="67" spans="1:11" ht="14.1" customHeight="1" x14ac:dyDescent="0.2">
      <c r="A67" s="306" t="s">
        <v>300</v>
      </c>
      <c r="B67" s="307" t="s">
        <v>301</v>
      </c>
      <c r="C67" s="308"/>
      <c r="D67" s="113">
        <v>2.5324088031353633</v>
      </c>
      <c r="E67" s="115">
        <v>84</v>
      </c>
      <c r="F67" s="114">
        <v>55</v>
      </c>
      <c r="G67" s="114">
        <v>87</v>
      </c>
      <c r="H67" s="114">
        <v>46</v>
      </c>
      <c r="I67" s="140">
        <v>53</v>
      </c>
      <c r="J67" s="115">
        <v>31</v>
      </c>
      <c r="K67" s="116">
        <v>58.490566037735846</v>
      </c>
    </row>
    <row r="68" spans="1:11" ht="14.1" customHeight="1" x14ac:dyDescent="0.2">
      <c r="A68" s="306" t="s">
        <v>302</v>
      </c>
      <c r="B68" s="307" t="s">
        <v>303</v>
      </c>
      <c r="C68" s="308"/>
      <c r="D68" s="113">
        <v>0.45221585770274342</v>
      </c>
      <c r="E68" s="115">
        <v>15</v>
      </c>
      <c r="F68" s="114">
        <v>11</v>
      </c>
      <c r="G68" s="114">
        <v>36</v>
      </c>
      <c r="H68" s="114">
        <v>19</v>
      </c>
      <c r="I68" s="140">
        <v>26</v>
      </c>
      <c r="J68" s="115">
        <v>-11</v>
      </c>
      <c r="K68" s="116">
        <v>-42.307692307692307</v>
      </c>
    </row>
    <row r="69" spans="1:11" ht="14.1" customHeight="1" x14ac:dyDescent="0.2">
      <c r="A69" s="306">
        <v>83</v>
      </c>
      <c r="B69" s="307" t="s">
        <v>304</v>
      </c>
      <c r="C69" s="308"/>
      <c r="D69" s="113">
        <v>5.2457039493518236</v>
      </c>
      <c r="E69" s="115">
        <v>174</v>
      </c>
      <c r="F69" s="114">
        <v>124</v>
      </c>
      <c r="G69" s="114">
        <v>380</v>
      </c>
      <c r="H69" s="114">
        <v>68</v>
      </c>
      <c r="I69" s="140">
        <v>117</v>
      </c>
      <c r="J69" s="115">
        <v>57</v>
      </c>
      <c r="K69" s="116">
        <v>48.717948717948715</v>
      </c>
    </row>
    <row r="70" spans="1:11" ht="14.1" customHeight="1" x14ac:dyDescent="0.2">
      <c r="A70" s="306" t="s">
        <v>305</v>
      </c>
      <c r="B70" s="307" t="s">
        <v>306</v>
      </c>
      <c r="C70" s="308"/>
      <c r="D70" s="113">
        <v>4.0699427193246906</v>
      </c>
      <c r="E70" s="115">
        <v>135</v>
      </c>
      <c r="F70" s="114">
        <v>101</v>
      </c>
      <c r="G70" s="114">
        <v>356</v>
      </c>
      <c r="H70" s="114">
        <v>60</v>
      </c>
      <c r="I70" s="140">
        <v>108</v>
      </c>
      <c r="J70" s="115">
        <v>27</v>
      </c>
      <c r="K70" s="116">
        <v>25</v>
      </c>
    </row>
    <row r="71" spans="1:11" ht="14.1" customHeight="1" x14ac:dyDescent="0.2">
      <c r="A71" s="306"/>
      <c r="B71" s="307" t="s">
        <v>307</v>
      </c>
      <c r="C71" s="308"/>
      <c r="D71" s="113">
        <v>3.3463973470003014</v>
      </c>
      <c r="E71" s="115">
        <v>111</v>
      </c>
      <c r="F71" s="114">
        <v>71</v>
      </c>
      <c r="G71" s="114">
        <v>281</v>
      </c>
      <c r="H71" s="114">
        <v>43</v>
      </c>
      <c r="I71" s="140">
        <v>85</v>
      </c>
      <c r="J71" s="115">
        <v>26</v>
      </c>
      <c r="K71" s="116">
        <v>30.588235294117649</v>
      </c>
    </row>
    <row r="72" spans="1:11" ht="14.1" customHeight="1" x14ac:dyDescent="0.2">
      <c r="A72" s="306">
        <v>84</v>
      </c>
      <c r="B72" s="307" t="s">
        <v>308</v>
      </c>
      <c r="C72" s="308"/>
      <c r="D72" s="113">
        <v>0.75369309617123903</v>
      </c>
      <c r="E72" s="115">
        <v>25</v>
      </c>
      <c r="F72" s="114">
        <v>11</v>
      </c>
      <c r="G72" s="114">
        <v>71</v>
      </c>
      <c r="H72" s="114">
        <v>19</v>
      </c>
      <c r="I72" s="140">
        <v>26</v>
      </c>
      <c r="J72" s="115">
        <v>-1</v>
      </c>
      <c r="K72" s="116">
        <v>-3.8461538461538463</v>
      </c>
    </row>
    <row r="73" spans="1:11" ht="14.1" customHeight="1" x14ac:dyDescent="0.2">
      <c r="A73" s="306" t="s">
        <v>309</v>
      </c>
      <c r="B73" s="307" t="s">
        <v>310</v>
      </c>
      <c r="C73" s="308"/>
      <c r="D73" s="113">
        <v>0.30147723846849561</v>
      </c>
      <c r="E73" s="115">
        <v>10</v>
      </c>
      <c r="F73" s="114" t="s">
        <v>513</v>
      </c>
      <c r="G73" s="114">
        <v>39</v>
      </c>
      <c r="H73" s="114" t="s">
        <v>513</v>
      </c>
      <c r="I73" s="140">
        <v>10</v>
      </c>
      <c r="J73" s="115">
        <v>0</v>
      </c>
      <c r="K73" s="116">
        <v>0</v>
      </c>
    </row>
    <row r="74" spans="1:11" ht="14.1" customHeight="1" x14ac:dyDescent="0.2">
      <c r="A74" s="306" t="s">
        <v>311</v>
      </c>
      <c r="B74" s="307" t="s">
        <v>312</v>
      </c>
      <c r="C74" s="308"/>
      <c r="D74" s="113">
        <v>0.12059089538739826</v>
      </c>
      <c r="E74" s="115">
        <v>4</v>
      </c>
      <c r="F74" s="114" t="s">
        <v>513</v>
      </c>
      <c r="G74" s="114">
        <v>12</v>
      </c>
      <c r="H74" s="114">
        <v>3</v>
      </c>
      <c r="I74" s="140" t="s">
        <v>513</v>
      </c>
      <c r="J74" s="115" t="s">
        <v>513</v>
      </c>
      <c r="K74" s="116" t="s">
        <v>513</v>
      </c>
    </row>
    <row r="75" spans="1:11" ht="14.1" customHeight="1" x14ac:dyDescent="0.2">
      <c r="A75" s="306" t="s">
        <v>313</v>
      </c>
      <c r="B75" s="307" t="s">
        <v>314</v>
      </c>
      <c r="C75" s="308"/>
      <c r="D75" s="113" t="s">
        <v>513</v>
      </c>
      <c r="E75" s="115" t="s">
        <v>513</v>
      </c>
      <c r="F75" s="114" t="s">
        <v>513</v>
      </c>
      <c r="G75" s="114">
        <v>6</v>
      </c>
      <c r="H75" s="114">
        <v>5</v>
      </c>
      <c r="I75" s="140" t="s">
        <v>513</v>
      </c>
      <c r="J75" s="115" t="s">
        <v>513</v>
      </c>
      <c r="K75" s="116" t="s">
        <v>513</v>
      </c>
    </row>
    <row r="76" spans="1:11" ht="14.1" customHeight="1" x14ac:dyDescent="0.2">
      <c r="A76" s="306">
        <v>91</v>
      </c>
      <c r="B76" s="307" t="s">
        <v>315</v>
      </c>
      <c r="C76" s="308"/>
      <c r="D76" s="113">
        <v>0</v>
      </c>
      <c r="E76" s="115">
        <v>0</v>
      </c>
      <c r="F76" s="114" t="s">
        <v>513</v>
      </c>
      <c r="G76" s="114">
        <v>15</v>
      </c>
      <c r="H76" s="114" t="s">
        <v>513</v>
      </c>
      <c r="I76" s="140" t="s">
        <v>513</v>
      </c>
      <c r="J76" s="115" t="s">
        <v>513</v>
      </c>
      <c r="K76" s="116" t="s">
        <v>513</v>
      </c>
    </row>
    <row r="77" spans="1:11" ht="14.1" customHeight="1" x14ac:dyDescent="0.2">
      <c r="A77" s="306">
        <v>92</v>
      </c>
      <c r="B77" s="307" t="s">
        <v>316</v>
      </c>
      <c r="C77" s="308"/>
      <c r="D77" s="113">
        <v>0.51251130539644252</v>
      </c>
      <c r="E77" s="115">
        <v>17</v>
      </c>
      <c r="F77" s="114">
        <v>13</v>
      </c>
      <c r="G77" s="114">
        <v>16</v>
      </c>
      <c r="H77" s="114">
        <v>24</v>
      </c>
      <c r="I77" s="140">
        <v>50</v>
      </c>
      <c r="J77" s="115">
        <v>-33</v>
      </c>
      <c r="K77" s="116">
        <v>-66</v>
      </c>
    </row>
    <row r="78" spans="1:11" ht="14.1" customHeight="1" x14ac:dyDescent="0.2">
      <c r="A78" s="306">
        <v>93</v>
      </c>
      <c r="B78" s="307" t="s">
        <v>317</v>
      </c>
      <c r="C78" s="308"/>
      <c r="D78" s="113">
        <v>0.15073861923424781</v>
      </c>
      <c r="E78" s="115">
        <v>5</v>
      </c>
      <c r="F78" s="114">
        <v>4</v>
      </c>
      <c r="G78" s="114">
        <v>10</v>
      </c>
      <c r="H78" s="114" t="s">
        <v>513</v>
      </c>
      <c r="I78" s="140">
        <v>9</v>
      </c>
      <c r="J78" s="115">
        <v>-4</v>
      </c>
      <c r="K78" s="116">
        <v>-44.444444444444443</v>
      </c>
    </row>
    <row r="79" spans="1:11" ht="14.1" customHeight="1" x14ac:dyDescent="0.2">
      <c r="A79" s="306">
        <v>94</v>
      </c>
      <c r="B79" s="307" t="s">
        <v>318</v>
      </c>
      <c r="C79" s="308"/>
      <c r="D79" s="113">
        <v>0.24118179077479651</v>
      </c>
      <c r="E79" s="115">
        <v>8</v>
      </c>
      <c r="F79" s="114">
        <v>22</v>
      </c>
      <c r="G79" s="114">
        <v>22</v>
      </c>
      <c r="H79" s="114">
        <v>22</v>
      </c>
      <c r="I79" s="140">
        <v>4</v>
      </c>
      <c r="J79" s="115">
        <v>4</v>
      </c>
      <c r="K79" s="116">
        <v>100</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0.39192041000904432</v>
      </c>
      <c r="E81" s="143">
        <v>13</v>
      </c>
      <c r="F81" s="144">
        <v>10</v>
      </c>
      <c r="G81" s="144">
        <v>14</v>
      </c>
      <c r="H81" s="144">
        <v>7</v>
      </c>
      <c r="I81" s="145">
        <v>8</v>
      </c>
      <c r="J81" s="143">
        <v>5</v>
      </c>
      <c r="K81" s="146">
        <v>62.5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3474</v>
      </c>
      <c r="E11" s="114">
        <v>2987</v>
      </c>
      <c r="F11" s="114">
        <v>3799</v>
      </c>
      <c r="G11" s="114">
        <v>2616</v>
      </c>
      <c r="H11" s="140">
        <v>4441</v>
      </c>
      <c r="I11" s="115">
        <v>-967</v>
      </c>
      <c r="J11" s="116">
        <v>-21.774375140734069</v>
      </c>
    </row>
    <row r="12" spans="1:15" s="110" customFormat="1" ht="24.95" customHeight="1" x14ac:dyDescent="0.2">
      <c r="A12" s="193" t="s">
        <v>132</v>
      </c>
      <c r="B12" s="194" t="s">
        <v>133</v>
      </c>
      <c r="C12" s="113">
        <v>1.0938399539435808</v>
      </c>
      <c r="D12" s="115">
        <v>38</v>
      </c>
      <c r="E12" s="114" t="s">
        <v>513</v>
      </c>
      <c r="F12" s="114">
        <v>90</v>
      </c>
      <c r="G12" s="114">
        <v>83</v>
      </c>
      <c r="H12" s="140">
        <v>25</v>
      </c>
      <c r="I12" s="115">
        <v>13</v>
      </c>
      <c r="J12" s="116">
        <v>52</v>
      </c>
    </row>
    <row r="13" spans="1:15" s="110" customFormat="1" ht="24.95" customHeight="1" x14ac:dyDescent="0.2">
      <c r="A13" s="193" t="s">
        <v>134</v>
      </c>
      <c r="B13" s="199" t="s">
        <v>214</v>
      </c>
      <c r="C13" s="113" t="s">
        <v>513</v>
      </c>
      <c r="D13" s="115" t="s">
        <v>513</v>
      </c>
      <c r="E13" s="114">
        <v>7</v>
      </c>
      <c r="F13" s="114" t="s">
        <v>513</v>
      </c>
      <c r="G13" s="114" t="s">
        <v>513</v>
      </c>
      <c r="H13" s="140" t="s">
        <v>513</v>
      </c>
      <c r="I13" s="115" t="s">
        <v>513</v>
      </c>
      <c r="J13" s="116" t="s">
        <v>513</v>
      </c>
    </row>
    <row r="14" spans="1:15" s="287" customFormat="1" ht="24.95" customHeight="1" x14ac:dyDescent="0.2">
      <c r="A14" s="193" t="s">
        <v>215</v>
      </c>
      <c r="B14" s="199" t="s">
        <v>137</v>
      </c>
      <c r="C14" s="113">
        <v>31.37593552101324</v>
      </c>
      <c r="D14" s="115">
        <v>1090</v>
      </c>
      <c r="E14" s="114">
        <v>865</v>
      </c>
      <c r="F14" s="114">
        <v>1188</v>
      </c>
      <c r="G14" s="114">
        <v>811</v>
      </c>
      <c r="H14" s="140">
        <v>2274</v>
      </c>
      <c r="I14" s="115">
        <v>-1184</v>
      </c>
      <c r="J14" s="116">
        <v>-52.066842568161832</v>
      </c>
      <c r="K14" s="110"/>
      <c r="L14" s="110"/>
      <c r="M14" s="110"/>
      <c r="N14" s="110"/>
      <c r="O14" s="110"/>
    </row>
    <row r="15" spans="1:15" s="110" customFormat="1" ht="24.95" customHeight="1" x14ac:dyDescent="0.2">
      <c r="A15" s="193" t="s">
        <v>216</v>
      </c>
      <c r="B15" s="199" t="s">
        <v>217</v>
      </c>
      <c r="C15" s="113">
        <v>11.974668969487622</v>
      </c>
      <c r="D15" s="115">
        <v>416</v>
      </c>
      <c r="E15" s="114">
        <v>293</v>
      </c>
      <c r="F15" s="114">
        <v>535</v>
      </c>
      <c r="G15" s="114">
        <v>351</v>
      </c>
      <c r="H15" s="140">
        <v>403</v>
      </c>
      <c r="I15" s="115">
        <v>13</v>
      </c>
      <c r="J15" s="116">
        <v>3.225806451612903</v>
      </c>
    </row>
    <row r="16" spans="1:15" s="287" customFormat="1" ht="24.95" customHeight="1" x14ac:dyDescent="0.2">
      <c r="A16" s="193" t="s">
        <v>218</v>
      </c>
      <c r="B16" s="199" t="s">
        <v>141</v>
      </c>
      <c r="C16" s="113">
        <v>17.386298215313758</v>
      </c>
      <c r="D16" s="115">
        <v>604</v>
      </c>
      <c r="E16" s="114">
        <v>518</v>
      </c>
      <c r="F16" s="114">
        <v>576</v>
      </c>
      <c r="G16" s="114">
        <v>400</v>
      </c>
      <c r="H16" s="140">
        <v>559</v>
      </c>
      <c r="I16" s="115">
        <v>45</v>
      </c>
      <c r="J16" s="116">
        <v>8.0500894454382834</v>
      </c>
      <c r="K16" s="110"/>
      <c r="L16" s="110"/>
      <c r="M16" s="110"/>
      <c r="N16" s="110"/>
      <c r="O16" s="110"/>
    </row>
    <row r="17" spans="1:15" s="110" customFormat="1" ht="24.95" customHeight="1" x14ac:dyDescent="0.2">
      <c r="A17" s="193" t="s">
        <v>142</v>
      </c>
      <c r="B17" s="199" t="s">
        <v>220</v>
      </c>
      <c r="C17" s="113">
        <v>2.0149683362118593</v>
      </c>
      <c r="D17" s="115">
        <v>70</v>
      </c>
      <c r="E17" s="114">
        <v>54</v>
      </c>
      <c r="F17" s="114">
        <v>77</v>
      </c>
      <c r="G17" s="114">
        <v>60</v>
      </c>
      <c r="H17" s="140">
        <v>1312</v>
      </c>
      <c r="I17" s="115">
        <v>-1242</v>
      </c>
      <c r="J17" s="116">
        <v>-94.66463414634147</v>
      </c>
    </row>
    <row r="18" spans="1:15" s="287" customFormat="1" ht="24.95" customHeight="1" x14ac:dyDescent="0.2">
      <c r="A18" s="201" t="s">
        <v>144</v>
      </c>
      <c r="B18" s="202" t="s">
        <v>145</v>
      </c>
      <c r="C18" s="113" t="s">
        <v>513</v>
      </c>
      <c r="D18" s="115" t="s">
        <v>513</v>
      </c>
      <c r="E18" s="114">
        <v>241</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14.478986758779504</v>
      </c>
      <c r="D19" s="115">
        <v>503</v>
      </c>
      <c r="E19" s="114">
        <v>477</v>
      </c>
      <c r="F19" s="114">
        <v>582</v>
      </c>
      <c r="G19" s="114">
        <v>386</v>
      </c>
      <c r="H19" s="140">
        <v>484</v>
      </c>
      <c r="I19" s="115">
        <v>19</v>
      </c>
      <c r="J19" s="116">
        <v>3.9256198347107438</v>
      </c>
    </row>
    <row r="20" spans="1:15" s="287" customFormat="1" ht="24.95" customHeight="1" x14ac:dyDescent="0.2">
      <c r="A20" s="193" t="s">
        <v>148</v>
      </c>
      <c r="B20" s="199" t="s">
        <v>149</v>
      </c>
      <c r="C20" s="113">
        <v>4.0587219343696024</v>
      </c>
      <c r="D20" s="115">
        <v>141</v>
      </c>
      <c r="E20" s="114">
        <v>129</v>
      </c>
      <c r="F20" s="114">
        <v>147</v>
      </c>
      <c r="G20" s="114">
        <v>127</v>
      </c>
      <c r="H20" s="140">
        <v>149</v>
      </c>
      <c r="I20" s="115">
        <v>-8</v>
      </c>
      <c r="J20" s="116">
        <v>-5.3691275167785237</v>
      </c>
      <c r="K20" s="110"/>
      <c r="L20" s="110"/>
      <c r="M20" s="110"/>
      <c r="N20" s="110"/>
      <c r="O20" s="110"/>
    </row>
    <row r="21" spans="1:15" s="110" customFormat="1" ht="24.95" customHeight="1" x14ac:dyDescent="0.2">
      <c r="A21" s="201" t="s">
        <v>150</v>
      </c>
      <c r="B21" s="202" t="s">
        <v>151</v>
      </c>
      <c r="C21" s="113">
        <v>6.0449050086355784</v>
      </c>
      <c r="D21" s="115">
        <v>210</v>
      </c>
      <c r="E21" s="114">
        <v>169</v>
      </c>
      <c r="F21" s="114">
        <v>183</v>
      </c>
      <c r="G21" s="114">
        <v>181</v>
      </c>
      <c r="H21" s="140">
        <v>192</v>
      </c>
      <c r="I21" s="115">
        <v>18</v>
      </c>
      <c r="J21" s="116">
        <v>9.375</v>
      </c>
    </row>
    <row r="22" spans="1:15" s="110" customFormat="1" ht="24.95" customHeight="1" x14ac:dyDescent="0.2">
      <c r="A22" s="201" t="s">
        <v>152</v>
      </c>
      <c r="B22" s="199" t="s">
        <v>153</v>
      </c>
      <c r="C22" s="113">
        <v>1.5256188831318365</v>
      </c>
      <c r="D22" s="115">
        <v>53</v>
      </c>
      <c r="E22" s="114">
        <v>55</v>
      </c>
      <c r="F22" s="114">
        <v>78</v>
      </c>
      <c r="G22" s="114">
        <v>50</v>
      </c>
      <c r="H22" s="140">
        <v>77</v>
      </c>
      <c r="I22" s="115">
        <v>-24</v>
      </c>
      <c r="J22" s="116">
        <v>-31.168831168831169</v>
      </c>
    </row>
    <row r="23" spans="1:15" s="110" customFormat="1" ht="24.95" customHeight="1" x14ac:dyDescent="0.2">
      <c r="A23" s="193" t="s">
        <v>154</v>
      </c>
      <c r="B23" s="199" t="s">
        <v>155</v>
      </c>
      <c r="C23" s="113">
        <v>3.4542314335060449</v>
      </c>
      <c r="D23" s="115">
        <v>120</v>
      </c>
      <c r="E23" s="114">
        <v>44</v>
      </c>
      <c r="F23" s="114">
        <v>72</v>
      </c>
      <c r="G23" s="114">
        <v>76</v>
      </c>
      <c r="H23" s="140">
        <v>69</v>
      </c>
      <c r="I23" s="115">
        <v>51</v>
      </c>
      <c r="J23" s="116">
        <v>73.913043478260875</v>
      </c>
    </row>
    <row r="24" spans="1:15" s="110" customFormat="1" ht="24.95" customHeight="1" x14ac:dyDescent="0.2">
      <c r="A24" s="193" t="s">
        <v>156</v>
      </c>
      <c r="B24" s="199" t="s">
        <v>221</v>
      </c>
      <c r="C24" s="113">
        <v>7.5129533678756477</v>
      </c>
      <c r="D24" s="115">
        <v>261</v>
      </c>
      <c r="E24" s="114">
        <v>224</v>
      </c>
      <c r="F24" s="114">
        <v>302</v>
      </c>
      <c r="G24" s="114">
        <v>206</v>
      </c>
      <c r="H24" s="140">
        <v>311</v>
      </c>
      <c r="I24" s="115">
        <v>-50</v>
      </c>
      <c r="J24" s="116">
        <v>-16.077170418006432</v>
      </c>
    </row>
    <row r="25" spans="1:15" s="110" customFormat="1" ht="24.95" customHeight="1" x14ac:dyDescent="0.2">
      <c r="A25" s="193" t="s">
        <v>222</v>
      </c>
      <c r="B25" s="204" t="s">
        <v>159</v>
      </c>
      <c r="C25" s="113" t="s">
        <v>513</v>
      </c>
      <c r="D25" s="115" t="s">
        <v>513</v>
      </c>
      <c r="E25" s="114" t="s">
        <v>513</v>
      </c>
      <c r="F25" s="114" t="s">
        <v>513</v>
      </c>
      <c r="G25" s="114" t="s">
        <v>513</v>
      </c>
      <c r="H25" s="140" t="s">
        <v>513</v>
      </c>
      <c r="I25" s="115" t="s">
        <v>513</v>
      </c>
      <c r="J25" s="116" t="s">
        <v>513</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1.4968336211859528</v>
      </c>
      <c r="D27" s="115">
        <v>52</v>
      </c>
      <c r="E27" s="114">
        <v>40</v>
      </c>
      <c r="F27" s="114">
        <v>96</v>
      </c>
      <c r="G27" s="114">
        <v>33</v>
      </c>
      <c r="H27" s="140">
        <v>40</v>
      </c>
      <c r="I27" s="115">
        <v>12</v>
      </c>
      <c r="J27" s="116">
        <v>30</v>
      </c>
    </row>
    <row r="28" spans="1:15" s="110" customFormat="1" ht="24.95" customHeight="1" x14ac:dyDescent="0.2">
      <c r="A28" s="193" t="s">
        <v>163</v>
      </c>
      <c r="B28" s="199" t="s">
        <v>164</v>
      </c>
      <c r="C28" s="113">
        <v>2.5043177892918824</v>
      </c>
      <c r="D28" s="115">
        <v>87</v>
      </c>
      <c r="E28" s="114">
        <v>51</v>
      </c>
      <c r="F28" s="114">
        <v>232</v>
      </c>
      <c r="G28" s="114">
        <v>48</v>
      </c>
      <c r="H28" s="140">
        <v>61</v>
      </c>
      <c r="I28" s="115">
        <v>26</v>
      </c>
      <c r="J28" s="116">
        <v>42.622950819672134</v>
      </c>
    </row>
    <row r="29" spans="1:15" s="110" customFormat="1" ht="24.95" customHeight="1" x14ac:dyDescent="0.2">
      <c r="A29" s="193">
        <v>86</v>
      </c>
      <c r="B29" s="199" t="s">
        <v>165</v>
      </c>
      <c r="C29" s="113">
        <v>5.3252734599884857</v>
      </c>
      <c r="D29" s="115">
        <v>185</v>
      </c>
      <c r="E29" s="114">
        <v>140</v>
      </c>
      <c r="F29" s="114">
        <v>133</v>
      </c>
      <c r="G29" s="114">
        <v>115</v>
      </c>
      <c r="H29" s="140">
        <v>122</v>
      </c>
      <c r="I29" s="115">
        <v>63</v>
      </c>
      <c r="J29" s="116">
        <v>51.639344262295083</v>
      </c>
    </row>
    <row r="30" spans="1:15" s="110" customFormat="1" ht="24.95" customHeight="1" x14ac:dyDescent="0.2">
      <c r="A30" s="193">
        <v>87.88</v>
      </c>
      <c r="B30" s="204" t="s">
        <v>166</v>
      </c>
      <c r="C30" s="113">
        <v>5.8434081750143925</v>
      </c>
      <c r="D30" s="115">
        <v>203</v>
      </c>
      <c r="E30" s="114">
        <v>112</v>
      </c>
      <c r="F30" s="114">
        <v>222</v>
      </c>
      <c r="G30" s="114">
        <v>132</v>
      </c>
      <c r="H30" s="140">
        <v>150</v>
      </c>
      <c r="I30" s="115">
        <v>53</v>
      </c>
      <c r="J30" s="116">
        <v>35.333333333333336</v>
      </c>
    </row>
    <row r="31" spans="1:15" s="110" customFormat="1" ht="24.95" customHeight="1" x14ac:dyDescent="0.2">
      <c r="A31" s="193" t="s">
        <v>167</v>
      </c>
      <c r="B31" s="199" t="s">
        <v>168</v>
      </c>
      <c r="C31" s="113">
        <v>3.2815198618307426</v>
      </c>
      <c r="D31" s="115">
        <v>114</v>
      </c>
      <c r="E31" s="114">
        <v>102</v>
      </c>
      <c r="F31" s="114">
        <v>122</v>
      </c>
      <c r="G31" s="114">
        <v>96</v>
      </c>
      <c r="H31" s="140">
        <v>93</v>
      </c>
      <c r="I31" s="115">
        <v>21</v>
      </c>
      <c r="J31" s="116">
        <v>22.580645161290324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1.0938399539435808</v>
      </c>
      <c r="D34" s="115">
        <v>38</v>
      </c>
      <c r="E34" s="114" t="s">
        <v>513</v>
      </c>
      <c r="F34" s="114">
        <v>90</v>
      </c>
      <c r="G34" s="114">
        <v>83</v>
      </c>
      <c r="H34" s="140">
        <v>25</v>
      </c>
      <c r="I34" s="115">
        <v>13</v>
      </c>
      <c r="J34" s="116">
        <v>52</v>
      </c>
    </row>
    <row r="35" spans="1:10" s="110" customFormat="1" ht="24.95" customHeight="1" x14ac:dyDescent="0.2">
      <c r="A35" s="292" t="s">
        <v>171</v>
      </c>
      <c r="B35" s="293" t="s">
        <v>172</v>
      </c>
      <c r="C35" s="113">
        <v>37.88140472078296</v>
      </c>
      <c r="D35" s="115">
        <v>1316</v>
      </c>
      <c r="E35" s="114">
        <v>1113</v>
      </c>
      <c r="F35" s="114">
        <v>1380</v>
      </c>
      <c r="G35" s="114">
        <v>942</v>
      </c>
      <c r="H35" s="140">
        <v>2509</v>
      </c>
      <c r="I35" s="115">
        <v>-1193</v>
      </c>
      <c r="J35" s="116">
        <v>-47.548824232762058</v>
      </c>
    </row>
    <row r="36" spans="1:10" s="110" customFormat="1" ht="24.95" customHeight="1" x14ac:dyDescent="0.2">
      <c r="A36" s="294" t="s">
        <v>173</v>
      </c>
      <c r="B36" s="295" t="s">
        <v>174</v>
      </c>
      <c r="C36" s="125">
        <v>61.02475532527346</v>
      </c>
      <c r="D36" s="143">
        <v>2120</v>
      </c>
      <c r="E36" s="144" t="s">
        <v>513</v>
      </c>
      <c r="F36" s="144">
        <v>2329</v>
      </c>
      <c r="G36" s="144">
        <v>1591</v>
      </c>
      <c r="H36" s="145">
        <v>1907</v>
      </c>
      <c r="I36" s="143">
        <v>213</v>
      </c>
      <c r="J36" s="146">
        <v>11.169375983219718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3474</v>
      </c>
      <c r="F11" s="264">
        <v>2987</v>
      </c>
      <c r="G11" s="264">
        <v>3799</v>
      </c>
      <c r="H11" s="264">
        <v>2616</v>
      </c>
      <c r="I11" s="265">
        <v>4441</v>
      </c>
      <c r="J11" s="263">
        <v>-967</v>
      </c>
      <c r="K11" s="266">
        <v>-21.774375140734069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20.092112838226829</v>
      </c>
      <c r="E13" s="115">
        <v>698</v>
      </c>
      <c r="F13" s="114">
        <v>712</v>
      </c>
      <c r="G13" s="114">
        <v>760</v>
      </c>
      <c r="H13" s="114">
        <v>628</v>
      </c>
      <c r="I13" s="140">
        <v>1021</v>
      </c>
      <c r="J13" s="115">
        <v>-323</v>
      </c>
      <c r="K13" s="116">
        <v>-31.635651322233105</v>
      </c>
    </row>
    <row r="14" spans="1:17" ht="15.95" customHeight="1" x14ac:dyDescent="0.2">
      <c r="A14" s="306" t="s">
        <v>230</v>
      </c>
      <c r="B14" s="307"/>
      <c r="C14" s="308"/>
      <c r="D14" s="113">
        <v>62.895797351755903</v>
      </c>
      <c r="E14" s="115">
        <v>2185</v>
      </c>
      <c r="F14" s="114">
        <v>1780</v>
      </c>
      <c r="G14" s="114">
        <v>2437</v>
      </c>
      <c r="H14" s="114">
        <v>1537</v>
      </c>
      <c r="I14" s="140">
        <v>2492</v>
      </c>
      <c r="J14" s="115">
        <v>-307</v>
      </c>
      <c r="K14" s="116">
        <v>-12.319422150882826</v>
      </c>
    </row>
    <row r="15" spans="1:17" ht="15.95" customHeight="1" x14ac:dyDescent="0.2">
      <c r="A15" s="306" t="s">
        <v>231</v>
      </c>
      <c r="B15" s="307"/>
      <c r="C15" s="308"/>
      <c r="D15" s="113">
        <v>8.7507196315486464</v>
      </c>
      <c r="E15" s="115">
        <v>304</v>
      </c>
      <c r="F15" s="114">
        <v>217</v>
      </c>
      <c r="G15" s="114">
        <v>272</v>
      </c>
      <c r="H15" s="114">
        <v>247</v>
      </c>
      <c r="I15" s="140">
        <v>497</v>
      </c>
      <c r="J15" s="115">
        <v>-193</v>
      </c>
      <c r="K15" s="116">
        <v>-38.832997987927563</v>
      </c>
    </row>
    <row r="16" spans="1:17" ht="15.95" customHeight="1" x14ac:dyDescent="0.2">
      <c r="A16" s="306" t="s">
        <v>232</v>
      </c>
      <c r="B16" s="307"/>
      <c r="C16" s="308"/>
      <c r="D16" s="113">
        <v>7.8583765112262522</v>
      </c>
      <c r="E16" s="115">
        <v>273</v>
      </c>
      <c r="F16" s="114">
        <v>264</v>
      </c>
      <c r="G16" s="114">
        <v>316</v>
      </c>
      <c r="H16" s="114">
        <v>193</v>
      </c>
      <c r="I16" s="140">
        <v>421</v>
      </c>
      <c r="J16" s="115">
        <v>-148</v>
      </c>
      <c r="K16" s="116">
        <v>-35.154394299287411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1.2953367875647668</v>
      </c>
      <c r="E18" s="115">
        <v>45</v>
      </c>
      <c r="F18" s="114">
        <v>138</v>
      </c>
      <c r="G18" s="114">
        <v>78</v>
      </c>
      <c r="H18" s="114">
        <v>92</v>
      </c>
      <c r="I18" s="140">
        <v>33</v>
      </c>
      <c r="J18" s="115">
        <v>12</v>
      </c>
      <c r="K18" s="116">
        <v>36.363636363636367</v>
      </c>
    </row>
    <row r="19" spans="1:11" ht="14.1" customHeight="1" x14ac:dyDescent="0.2">
      <c r="A19" s="306" t="s">
        <v>235</v>
      </c>
      <c r="B19" s="307" t="s">
        <v>236</v>
      </c>
      <c r="C19" s="308"/>
      <c r="D19" s="113">
        <v>0.69084628670120896</v>
      </c>
      <c r="E19" s="115">
        <v>24</v>
      </c>
      <c r="F19" s="114">
        <v>61</v>
      </c>
      <c r="G19" s="114">
        <v>56</v>
      </c>
      <c r="H19" s="114">
        <v>47</v>
      </c>
      <c r="I19" s="140">
        <v>20</v>
      </c>
      <c r="J19" s="115">
        <v>4</v>
      </c>
      <c r="K19" s="116">
        <v>20</v>
      </c>
    </row>
    <row r="20" spans="1:11" ht="14.1" customHeight="1" x14ac:dyDescent="0.2">
      <c r="A20" s="306">
        <v>12</v>
      </c>
      <c r="B20" s="307" t="s">
        <v>237</v>
      </c>
      <c r="C20" s="308"/>
      <c r="D20" s="113">
        <v>1.6119746689694876</v>
      </c>
      <c r="E20" s="115">
        <v>56</v>
      </c>
      <c r="F20" s="114">
        <v>70</v>
      </c>
      <c r="G20" s="114">
        <v>43</v>
      </c>
      <c r="H20" s="114">
        <v>27</v>
      </c>
      <c r="I20" s="140">
        <v>18</v>
      </c>
      <c r="J20" s="115">
        <v>38</v>
      </c>
      <c r="K20" s="116">
        <v>211.11111111111111</v>
      </c>
    </row>
    <row r="21" spans="1:11" ht="14.1" customHeight="1" x14ac:dyDescent="0.2">
      <c r="A21" s="306">
        <v>21</v>
      </c>
      <c r="B21" s="307" t="s">
        <v>238</v>
      </c>
      <c r="C21" s="308"/>
      <c r="D21" s="113">
        <v>0.17271157167530224</v>
      </c>
      <c r="E21" s="115">
        <v>6</v>
      </c>
      <c r="F21" s="114">
        <v>10</v>
      </c>
      <c r="G21" s="114">
        <v>6</v>
      </c>
      <c r="H21" s="114" t="s">
        <v>513</v>
      </c>
      <c r="I21" s="140">
        <v>3</v>
      </c>
      <c r="J21" s="115">
        <v>3</v>
      </c>
      <c r="K21" s="116">
        <v>100</v>
      </c>
    </row>
    <row r="22" spans="1:11" ht="14.1" customHeight="1" x14ac:dyDescent="0.2">
      <c r="A22" s="306">
        <v>22</v>
      </c>
      <c r="B22" s="307" t="s">
        <v>239</v>
      </c>
      <c r="C22" s="308"/>
      <c r="D22" s="113">
        <v>1.9286125503742084</v>
      </c>
      <c r="E22" s="115">
        <v>67</v>
      </c>
      <c r="F22" s="114">
        <v>45</v>
      </c>
      <c r="G22" s="114">
        <v>73</v>
      </c>
      <c r="H22" s="114">
        <v>55</v>
      </c>
      <c r="I22" s="140">
        <v>471</v>
      </c>
      <c r="J22" s="115">
        <v>-404</v>
      </c>
      <c r="K22" s="116">
        <v>-85.774946921443743</v>
      </c>
    </row>
    <row r="23" spans="1:11" ht="14.1" customHeight="1" x14ac:dyDescent="0.2">
      <c r="A23" s="306">
        <v>23</v>
      </c>
      <c r="B23" s="307" t="s">
        <v>240</v>
      </c>
      <c r="C23" s="308"/>
      <c r="D23" s="113">
        <v>0.31663788140472077</v>
      </c>
      <c r="E23" s="115">
        <v>11</v>
      </c>
      <c r="F23" s="114">
        <v>9</v>
      </c>
      <c r="G23" s="114">
        <v>14</v>
      </c>
      <c r="H23" s="114">
        <v>6</v>
      </c>
      <c r="I23" s="140">
        <v>17</v>
      </c>
      <c r="J23" s="115">
        <v>-6</v>
      </c>
      <c r="K23" s="116">
        <v>-35.294117647058826</v>
      </c>
    </row>
    <row r="24" spans="1:11" ht="14.1" customHeight="1" x14ac:dyDescent="0.2">
      <c r="A24" s="306">
        <v>24</v>
      </c>
      <c r="B24" s="307" t="s">
        <v>241</v>
      </c>
      <c r="C24" s="308"/>
      <c r="D24" s="113">
        <v>3.4830166954519286</v>
      </c>
      <c r="E24" s="115">
        <v>121</v>
      </c>
      <c r="F24" s="114">
        <v>128</v>
      </c>
      <c r="G24" s="114">
        <v>151</v>
      </c>
      <c r="H24" s="114">
        <v>79</v>
      </c>
      <c r="I24" s="140">
        <v>353</v>
      </c>
      <c r="J24" s="115">
        <v>-232</v>
      </c>
      <c r="K24" s="116">
        <v>-65.722379603399432</v>
      </c>
    </row>
    <row r="25" spans="1:11" ht="14.1" customHeight="1" x14ac:dyDescent="0.2">
      <c r="A25" s="306">
        <v>25</v>
      </c>
      <c r="B25" s="307" t="s">
        <v>242</v>
      </c>
      <c r="C25" s="308"/>
      <c r="D25" s="113">
        <v>6.7357512953367875</v>
      </c>
      <c r="E25" s="115">
        <v>234</v>
      </c>
      <c r="F25" s="114">
        <v>143</v>
      </c>
      <c r="G25" s="114">
        <v>149</v>
      </c>
      <c r="H25" s="114">
        <v>116</v>
      </c>
      <c r="I25" s="140">
        <v>163</v>
      </c>
      <c r="J25" s="115">
        <v>71</v>
      </c>
      <c r="K25" s="116">
        <v>43.558282208588956</v>
      </c>
    </row>
    <row r="26" spans="1:11" ht="14.1" customHeight="1" x14ac:dyDescent="0.2">
      <c r="A26" s="306">
        <v>26</v>
      </c>
      <c r="B26" s="307" t="s">
        <v>243</v>
      </c>
      <c r="C26" s="308"/>
      <c r="D26" s="113">
        <v>1.6407599309153713</v>
      </c>
      <c r="E26" s="115">
        <v>57</v>
      </c>
      <c r="F26" s="114">
        <v>41</v>
      </c>
      <c r="G26" s="114">
        <v>49</v>
      </c>
      <c r="H26" s="114">
        <v>39</v>
      </c>
      <c r="I26" s="140">
        <v>71</v>
      </c>
      <c r="J26" s="115">
        <v>-14</v>
      </c>
      <c r="K26" s="116">
        <v>-19.718309859154928</v>
      </c>
    </row>
    <row r="27" spans="1:11" ht="14.1" customHeight="1" x14ac:dyDescent="0.2">
      <c r="A27" s="306">
        <v>27</v>
      </c>
      <c r="B27" s="307" t="s">
        <v>244</v>
      </c>
      <c r="C27" s="308"/>
      <c r="D27" s="113">
        <v>2.849740932642487</v>
      </c>
      <c r="E27" s="115">
        <v>99</v>
      </c>
      <c r="F27" s="114">
        <v>66</v>
      </c>
      <c r="G27" s="114">
        <v>107</v>
      </c>
      <c r="H27" s="114">
        <v>90</v>
      </c>
      <c r="I27" s="140">
        <v>216</v>
      </c>
      <c r="J27" s="115">
        <v>-117</v>
      </c>
      <c r="K27" s="116">
        <v>-54.166666666666664</v>
      </c>
    </row>
    <row r="28" spans="1:11" ht="14.1" customHeight="1" x14ac:dyDescent="0.2">
      <c r="A28" s="306">
        <v>28</v>
      </c>
      <c r="B28" s="307" t="s">
        <v>245</v>
      </c>
      <c r="C28" s="308"/>
      <c r="D28" s="113">
        <v>0.43177892918825561</v>
      </c>
      <c r="E28" s="115">
        <v>15</v>
      </c>
      <c r="F28" s="114">
        <v>14</v>
      </c>
      <c r="G28" s="114">
        <v>18</v>
      </c>
      <c r="H28" s="114">
        <v>13</v>
      </c>
      <c r="I28" s="140">
        <v>13</v>
      </c>
      <c r="J28" s="115">
        <v>2</v>
      </c>
      <c r="K28" s="116">
        <v>15.384615384615385</v>
      </c>
    </row>
    <row r="29" spans="1:11" ht="14.1" customHeight="1" x14ac:dyDescent="0.2">
      <c r="A29" s="306">
        <v>29</v>
      </c>
      <c r="B29" s="307" t="s">
        <v>246</v>
      </c>
      <c r="C29" s="308"/>
      <c r="D29" s="113">
        <v>4.0587219343696024</v>
      </c>
      <c r="E29" s="115">
        <v>141</v>
      </c>
      <c r="F29" s="114">
        <v>112</v>
      </c>
      <c r="G29" s="114">
        <v>122</v>
      </c>
      <c r="H29" s="114">
        <v>113</v>
      </c>
      <c r="I29" s="140">
        <v>134</v>
      </c>
      <c r="J29" s="115">
        <v>7</v>
      </c>
      <c r="K29" s="116">
        <v>5.2238805970149258</v>
      </c>
    </row>
    <row r="30" spans="1:11" ht="14.1" customHeight="1" x14ac:dyDescent="0.2">
      <c r="A30" s="306" t="s">
        <v>247</v>
      </c>
      <c r="B30" s="307" t="s">
        <v>248</v>
      </c>
      <c r="C30" s="308"/>
      <c r="D30" s="113" t="s">
        <v>513</v>
      </c>
      <c r="E30" s="115" t="s">
        <v>513</v>
      </c>
      <c r="F30" s="114">
        <v>47</v>
      </c>
      <c r="G30" s="114">
        <v>52</v>
      </c>
      <c r="H30" s="114">
        <v>47</v>
      </c>
      <c r="I30" s="140">
        <v>34</v>
      </c>
      <c r="J30" s="115" t="s">
        <v>513</v>
      </c>
      <c r="K30" s="116" t="s">
        <v>513</v>
      </c>
    </row>
    <row r="31" spans="1:11" ht="14.1" customHeight="1" x14ac:dyDescent="0.2">
      <c r="A31" s="306" t="s">
        <v>249</v>
      </c>
      <c r="B31" s="307" t="s">
        <v>250</v>
      </c>
      <c r="C31" s="308"/>
      <c r="D31" s="113">
        <v>2.5043177892918824</v>
      </c>
      <c r="E31" s="115">
        <v>87</v>
      </c>
      <c r="F31" s="114">
        <v>65</v>
      </c>
      <c r="G31" s="114">
        <v>70</v>
      </c>
      <c r="H31" s="114">
        <v>66</v>
      </c>
      <c r="I31" s="140">
        <v>100</v>
      </c>
      <c r="J31" s="115">
        <v>-13</v>
      </c>
      <c r="K31" s="116">
        <v>-13</v>
      </c>
    </row>
    <row r="32" spans="1:11" ht="14.1" customHeight="1" x14ac:dyDescent="0.2">
      <c r="A32" s="306">
        <v>31</v>
      </c>
      <c r="B32" s="307" t="s">
        <v>251</v>
      </c>
      <c r="C32" s="308"/>
      <c r="D32" s="113">
        <v>0.17271157167530224</v>
      </c>
      <c r="E32" s="115">
        <v>6</v>
      </c>
      <c r="F32" s="114">
        <v>8</v>
      </c>
      <c r="G32" s="114">
        <v>9</v>
      </c>
      <c r="H32" s="114">
        <v>5</v>
      </c>
      <c r="I32" s="140">
        <v>16</v>
      </c>
      <c r="J32" s="115">
        <v>-10</v>
      </c>
      <c r="K32" s="116">
        <v>-62.5</v>
      </c>
    </row>
    <row r="33" spans="1:11" ht="14.1" customHeight="1" x14ac:dyDescent="0.2">
      <c r="A33" s="306">
        <v>32</v>
      </c>
      <c r="B33" s="307" t="s">
        <v>252</v>
      </c>
      <c r="C33" s="308"/>
      <c r="D33" s="113">
        <v>2.0149683362118593</v>
      </c>
      <c r="E33" s="115">
        <v>70</v>
      </c>
      <c r="F33" s="114">
        <v>86</v>
      </c>
      <c r="G33" s="114">
        <v>59</v>
      </c>
      <c r="H33" s="114">
        <v>49</v>
      </c>
      <c r="I33" s="140">
        <v>65</v>
      </c>
      <c r="J33" s="115">
        <v>5</v>
      </c>
      <c r="K33" s="116">
        <v>7.6923076923076925</v>
      </c>
    </row>
    <row r="34" spans="1:11" ht="14.1" customHeight="1" x14ac:dyDescent="0.2">
      <c r="A34" s="306">
        <v>33</v>
      </c>
      <c r="B34" s="307" t="s">
        <v>253</v>
      </c>
      <c r="C34" s="308"/>
      <c r="D34" s="113">
        <v>1.7559009786989062</v>
      </c>
      <c r="E34" s="115">
        <v>61</v>
      </c>
      <c r="F34" s="114">
        <v>89</v>
      </c>
      <c r="G34" s="114">
        <v>59</v>
      </c>
      <c r="H34" s="114">
        <v>21</v>
      </c>
      <c r="I34" s="140">
        <v>61</v>
      </c>
      <c r="J34" s="115">
        <v>0</v>
      </c>
      <c r="K34" s="116">
        <v>0</v>
      </c>
    </row>
    <row r="35" spans="1:11" ht="14.1" customHeight="1" x14ac:dyDescent="0.2">
      <c r="A35" s="306">
        <v>34</v>
      </c>
      <c r="B35" s="307" t="s">
        <v>254</v>
      </c>
      <c r="C35" s="308"/>
      <c r="D35" s="113">
        <v>1.8998272884283247</v>
      </c>
      <c r="E35" s="115">
        <v>66</v>
      </c>
      <c r="F35" s="114">
        <v>48</v>
      </c>
      <c r="G35" s="114">
        <v>50</v>
      </c>
      <c r="H35" s="114">
        <v>36</v>
      </c>
      <c r="I35" s="140">
        <v>54</v>
      </c>
      <c r="J35" s="115">
        <v>12</v>
      </c>
      <c r="K35" s="116">
        <v>22.222222222222221</v>
      </c>
    </row>
    <row r="36" spans="1:11" ht="14.1" customHeight="1" x14ac:dyDescent="0.2">
      <c r="A36" s="306">
        <v>41</v>
      </c>
      <c r="B36" s="307" t="s">
        <v>255</v>
      </c>
      <c r="C36" s="308"/>
      <c r="D36" s="113">
        <v>0.34542314335060448</v>
      </c>
      <c r="E36" s="115">
        <v>12</v>
      </c>
      <c r="F36" s="114">
        <v>6</v>
      </c>
      <c r="G36" s="114">
        <v>38</v>
      </c>
      <c r="H36" s="114">
        <v>13</v>
      </c>
      <c r="I36" s="140">
        <v>127</v>
      </c>
      <c r="J36" s="115">
        <v>-115</v>
      </c>
      <c r="K36" s="116">
        <v>-90.551181102362207</v>
      </c>
    </row>
    <row r="37" spans="1:11" ht="14.1" customHeight="1" x14ac:dyDescent="0.2">
      <c r="A37" s="306">
        <v>42</v>
      </c>
      <c r="B37" s="307" t="s">
        <v>256</v>
      </c>
      <c r="C37" s="308"/>
      <c r="D37" s="113">
        <v>0</v>
      </c>
      <c r="E37" s="115">
        <v>0</v>
      </c>
      <c r="F37" s="114" t="s">
        <v>513</v>
      </c>
      <c r="G37" s="114" t="s">
        <v>513</v>
      </c>
      <c r="H37" s="114" t="s">
        <v>513</v>
      </c>
      <c r="I37" s="140" t="s">
        <v>513</v>
      </c>
      <c r="J37" s="115" t="s">
        <v>513</v>
      </c>
      <c r="K37" s="116" t="s">
        <v>513</v>
      </c>
    </row>
    <row r="38" spans="1:11" ht="14.1" customHeight="1" x14ac:dyDescent="0.2">
      <c r="A38" s="306">
        <v>43</v>
      </c>
      <c r="B38" s="307" t="s">
        <v>257</v>
      </c>
      <c r="C38" s="308"/>
      <c r="D38" s="113">
        <v>2.4179620034542313</v>
      </c>
      <c r="E38" s="115">
        <v>84</v>
      </c>
      <c r="F38" s="114">
        <v>68</v>
      </c>
      <c r="G38" s="114">
        <v>85</v>
      </c>
      <c r="H38" s="114">
        <v>77</v>
      </c>
      <c r="I38" s="140">
        <v>118</v>
      </c>
      <c r="J38" s="115">
        <v>-34</v>
      </c>
      <c r="K38" s="116">
        <v>-28.8135593220339</v>
      </c>
    </row>
    <row r="39" spans="1:11" ht="14.1" customHeight="1" x14ac:dyDescent="0.2">
      <c r="A39" s="306">
        <v>51</v>
      </c>
      <c r="B39" s="307" t="s">
        <v>258</v>
      </c>
      <c r="C39" s="308"/>
      <c r="D39" s="113">
        <v>6.0449050086355784</v>
      </c>
      <c r="E39" s="115">
        <v>210</v>
      </c>
      <c r="F39" s="114">
        <v>202</v>
      </c>
      <c r="G39" s="114">
        <v>226</v>
      </c>
      <c r="H39" s="114">
        <v>221</v>
      </c>
      <c r="I39" s="140">
        <v>262</v>
      </c>
      <c r="J39" s="115">
        <v>-52</v>
      </c>
      <c r="K39" s="116">
        <v>-19.847328244274809</v>
      </c>
    </row>
    <row r="40" spans="1:11" ht="14.1" customHeight="1" x14ac:dyDescent="0.2">
      <c r="A40" s="306" t="s">
        <v>259</v>
      </c>
      <c r="B40" s="307" t="s">
        <v>260</v>
      </c>
      <c r="C40" s="308"/>
      <c r="D40" s="113">
        <v>5.5267702936096716</v>
      </c>
      <c r="E40" s="115">
        <v>192</v>
      </c>
      <c r="F40" s="114">
        <v>188</v>
      </c>
      <c r="G40" s="114">
        <v>216</v>
      </c>
      <c r="H40" s="114">
        <v>214</v>
      </c>
      <c r="I40" s="140">
        <v>238</v>
      </c>
      <c r="J40" s="115">
        <v>-46</v>
      </c>
      <c r="K40" s="116">
        <v>-19.327731092436974</v>
      </c>
    </row>
    <row r="41" spans="1:11" ht="14.1" customHeight="1" x14ac:dyDescent="0.2">
      <c r="A41" s="306"/>
      <c r="B41" s="307" t="s">
        <v>261</v>
      </c>
      <c r="C41" s="308"/>
      <c r="D41" s="113">
        <v>5.0374208405296486</v>
      </c>
      <c r="E41" s="115">
        <v>175</v>
      </c>
      <c r="F41" s="114">
        <v>172</v>
      </c>
      <c r="G41" s="114">
        <v>195</v>
      </c>
      <c r="H41" s="114">
        <v>194</v>
      </c>
      <c r="I41" s="140">
        <v>219</v>
      </c>
      <c r="J41" s="115">
        <v>-44</v>
      </c>
      <c r="K41" s="116">
        <v>-20.091324200913242</v>
      </c>
    </row>
    <row r="42" spans="1:11" ht="14.1" customHeight="1" x14ac:dyDescent="0.2">
      <c r="A42" s="306">
        <v>52</v>
      </c>
      <c r="B42" s="307" t="s">
        <v>262</v>
      </c>
      <c r="C42" s="308"/>
      <c r="D42" s="113">
        <v>2.849740932642487</v>
      </c>
      <c r="E42" s="115">
        <v>99</v>
      </c>
      <c r="F42" s="114">
        <v>103</v>
      </c>
      <c r="G42" s="114">
        <v>100</v>
      </c>
      <c r="H42" s="114">
        <v>80</v>
      </c>
      <c r="I42" s="140">
        <v>116</v>
      </c>
      <c r="J42" s="115">
        <v>-17</v>
      </c>
      <c r="K42" s="116">
        <v>-14.655172413793103</v>
      </c>
    </row>
    <row r="43" spans="1:11" ht="14.1" customHeight="1" x14ac:dyDescent="0.2">
      <c r="A43" s="306" t="s">
        <v>263</v>
      </c>
      <c r="B43" s="307" t="s">
        <v>264</v>
      </c>
      <c r="C43" s="308"/>
      <c r="D43" s="113">
        <v>2.6194588370754173</v>
      </c>
      <c r="E43" s="115">
        <v>91</v>
      </c>
      <c r="F43" s="114">
        <v>99</v>
      </c>
      <c r="G43" s="114">
        <v>95</v>
      </c>
      <c r="H43" s="114">
        <v>78</v>
      </c>
      <c r="I43" s="140">
        <v>106</v>
      </c>
      <c r="J43" s="115">
        <v>-15</v>
      </c>
      <c r="K43" s="116">
        <v>-14.150943396226415</v>
      </c>
    </row>
    <row r="44" spans="1:11" ht="14.1" customHeight="1" x14ac:dyDescent="0.2">
      <c r="A44" s="306">
        <v>53</v>
      </c>
      <c r="B44" s="307" t="s">
        <v>265</v>
      </c>
      <c r="C44" s="308"/>
      <c r="D44" s="113">
        <v>0.28785261945883706</v>
      </c>
      <c r="E44" s="115">
        <v>10</v>
      </c>
      <c r="F44" s="114">
        <v>9</v>
      </c>
      <c r="G44" s="114">
        <v>12</v>
      </c>
      <c r="H44" s="114" t="s">
        <v>513</v>
      </c>
      <c r="I44" s="140">
        <v>11</v>
      </c>
      <c r="J44" s="115">
        <v>-1</v>
      </c>
      <c r="K44" s="116">
        <v>-9.0909090909090917</v>
      </c>
    </row>
    <row r="45" spans="1:11" ht="14.1" customHeight="1" x14ac:dyDescent="0.2">
      <c r="A45" s="306" t="s">
        <v>266</v>
      </c>
      <c r="B45" s="307" t="s">
        <v>267</v>
      </c>
      <c r="C45" s="308"/>
      <c r="D45" s="113">
        <v>0.25906735751295334</v>
      </c>
      <c r="E45" s="115">
        <v>9</v>
      </c>
      <c r="F45" s="114">
        <v>9</v>
      </c>
      <c r="G45" s="114">
        <v>11</v>
      </c>
      <c r="H45" s="114">
        <v>3</v>
      </c>
      <c r="I45" s="140">
        <v>11</v>
      </c>
      <c r="J45" s="115">
        <v>-2</v>
      </c>
      <c r="K45" s="116">
        <v>-18.181818181818183</v>
      </c>
    </row>
    <row r="46" spans="1:11" ht="14.1" customHeight="1" x14ac:dyDescent="0.2">
      <c r="A46" s="306">
        <v>54</v>
      </c>
      <c r="B46" s="307" t="s">
        <v>268</v>
      </c>
      <c r="C46" s="308"/>
      <c r="D46" s="113">
        <v>2.9360967184801381</v>
      </c>
      <c r="E46" s="115">
        <v>102</v>
      </c>
      <c r="F46" s="114">
        <v>84</v>
      </c>
      <c r="G46" s="114">
        <v>85</v>
      </c>
      <c r="H46" s="114">
        <v>78</v>
      </c>
      <c r="I46" s="140">
        <v>106</v>
      </c>
      <c r="J46" s="115">
        <v>-4</v>
      </c>
      <c r="K46" s="116">
        <v>-3.7735849056603774</v>
      </c>
    </row>
    <row r="47" spans="1:11" ht="14.1" customHeight="1" x14ac:dyDescent="0.2">
      <c r="A47" s="306">
        <v>61</v>
      </c>
      <c r="B47" s="307" t="s">
        <v>269</v>
      </c>
      <c r="C47" s="308"/>
      <c r="D47" s="113">
        <v>1.7559009786989062</v>
      </c>
      <c r="E47" s="115">
        <v>61</v>
      </c>
      <c r="F47" s="114">
        <v>60</v>
      </c>
      <c r="G47" s="114">
        <v>72</v>
      </c>
      <c r="H47" s="114">
        <v>63</v>
      </c>
      <c r="I47" s="140">
        <v>126</v>
      </c>
      <c r="J47" s="115">
        <v>-65</v>
      </c>
      <c r="K47" s="116">
        <v>-51.587301587301589</v>
      </c>
    </row>
    <row r="48" spans="1:11" ht="14.1" customHeight="1" x14ac:dyDescent="0.2">
      <c r="A48" s="306">
        <v>62</v>
      </c>
      <c r="B48" s="307" t="s">
        <v>270</v>
      </c>
      <c r="C48" s="308"/>
      <c r="D48" s="113">
        <v>8.8658606793321812</v>
      </c>
      <c r="E48" s="115">
        <v>308</v>
      </c>
      <c r="F48" s="114">
        <v>334</v>
      </c>
      <c r="G48" s="114">
        <v>399</v>
      </c>
      <c r="H48" s="114">
        <v>275</v>
      </c>
      <c r="I48" s="140">
        <v>342</v>
      </c>
      <c r="J48" s="115">
        <v>-34</v>
      </c>
      <c r="K48" s="116">
        <v>-9.9415204678362574</v>
      </c>
    </row>
    <row r="49" spans="1:11" ht="14.1" customHeight="1" x14ac:dyDescent="0.2">
      <c r="A49" s="306">
        <v>63</v>
      </c>
      <c r="B49" s="307" t="s">
        <v>271</v>
      </c>
      <c r="C49" s="308"/>
      <c r="D49" s="113">
        <v>3.5981577432354634</v>
      </c>
      <c r="E49" s="115">
        <v>125</v>
      </c>
      <c r="F49" s="114">
        <v>87</v>
      </c>
      <c r="G49" s="114">
        <v>121</v>
      </c>
      <c r="H49" s="114">
        <v>111</v>
      </c>
      <c r="I49" s="140">
        <v>98</v>
      </c>
      <c r="J49" s="115">
        <v>27</v>
      </c>
      <c r="K49" s="116">
        <v>27.551020408163264</v>
      </c>
    </row>
    <row r="50" spans="1:11" ht="14.1" customHeight="1" x14ac:dyDescent="0.2">
      <c r="A50" s="306" t="s">
        <v>272</v>
      </c>
      <c r="B50" s="307" t="s">
        <v>273</v>
      </c>
      <c r="C50" s="308"/>
      <c r="D50" s="113">
        <v>0.92112838226827864</v>
      </c>
      <c r="E50" s="115">
        <v>32</v>
      </c>
      <c r="F50" s="114">
        <v>19</v>
      </c>
      <c r="G50" s="114">
        <v>23</v>
      </c>
      <c r="H50" s="114">
        <v>21</v>
      </c>
      <c r="I50" s="140">
        <v>19</v>
      </c>
      <c r="J50" s="115">
        <v>13</v>
      </c>
      <c r="K50" s="116">
        <v>68.421052631578945</v>
      </c>
    </row>
    <row r="51" spans="1:11" ht="14.1" customHeight="1" x14ac:dyDescent="0.2">
      <c r="A51" s="306" t="s">
        <v>274</v>
      </c>
      <c r="B51" s="307" t="s">
        <v>275</v>
      </c>
      <c r="C51" s="308"/>
      <c r="D51" s="113">
        <v>2.3891767415083476</v>
      </c>
      <c r="E51" s="115">
        <v>83</v>
      </c>
      <c r="F51" s="114">
        <v>59</v>
      </c>
      <c r="G51" s="114">
        <v>87</v>
      </c>
      <c r="H51" s="114">
        <v>83</v>
      </c>
      <c r="I51" s="140">
        <v>68</v>
      </c>
      <c r="J51" s="115">
        <v>15</v>
      </c>
      <c r="K51" s="116">
        <v>22.058823529411764</v>
      </c>
    </row>
    <row r="52" spans="1:11" ht="14.1" customHeight="1" x14ac:dyDescent="0.2">
      <c r="A52" s="306">
        <v>71</v>
      </c>
      <c r="B52" s="307" t="s">
        <v>276</v>
      </c>
      <c r="C52" s="308"/>
      <c r="D52" s="113">
        <v>21.358664363845712</v>
      </c>
      <c r="E52" s="115">
        <v>742</v>
      </c>
      <c r="F52" s="114">
        <v>552</v>
      </c>
      <c r="G52" s="114">
        <v>858</v>
      </c>
      <c r="H52" s="114">
        <v>495</v>
      </c>
      <c r="I52" s="140">
        <v>896</v>
      </c>
      <c r="J52" s="115">
        <v>-154</v>
      </c>
      <c r="K52" s="116">
        <v>-17.1875</v>
      </c>
    </row>
    <row r="53" spans="1:11" ht="14.1" customHeight="1" x14ac:dyDescent="0.2">
      <c r="A53" s="306" t="s">
        <v>277</v>
      </c>
      <c r="B53" s="307" t="s">
        <v>278</v>
      </c>
      <c r="C53" s="308"/>
      <c r="D53" s="113">
        <v>9.6718480138169252</v>
      </c>
      <c r="E53" s="115">
        <v>336</v>
      </c>
      <c r="F53" s="114">
        <v>233</v>
      </c>
      <c r="G53" s="114">
        <v>445</v>
      </c>
      <c r="H53" s="114">
        <v>226</v>
      </c>
      <c r="I53" s="140">
        <v>475</v>
      </c>
      <c r="J53" s="115">
        <v>-139</v>
      </c>
      <c r="K53" s="116">
        <v>-29.263157894736842</v>
      </c>
    </row>
    <row r="54" spans="1:11" ht="14.1" customHeight="1" x14ac:dyDescent="0.2">
      <c r="A54" s="306" t="s">
        <v>279</v>
      </c>
      <c r="B54" s="307" t="s">
        <v>280</v>
      </c>
      <c r="C54" s="308"/>
      <c r="D54" s="113">
        <v>10.708117443868739</v>
      </c>
      <c r="E54" s="115">
        <v>372</v>
      </c>
      <c r="F54" s="114">
        <v>290</v>
      </c>
      <c r="G54" s="114">
        <v>385</v>
      </c>
      <c r="H54" s="114">
        <v>249</v>
      </c>
      <c r="I54" s="140">
        <v>367</v>
      </c>
      <c r="J54" s="115">
        <v>5</v>
      </c>
      <c r="K54" s="116">
        <v>1.3623978201634876</v>
      </c>
    </row>
    <row r="55" spans="1:11" ht="14.1" customHeight="1" x14ac:dyDescent="0.2">
      <c r="A55" s="306">
        <v>72</v>
      </c>
      <c r="B55" s="307" t="s">
        <v>281</v>
      </c>
      <c r="C55" s="308"/>
      <c r="D55" s="113">
        <v>1.669545192861255</v>
      </c>
      <c r="E55" s="115">
        <v>58</v>
      </c>
      <c r="F55" s="114">
        <v>48</v>
      </c>
      <c r="G55" s="114">
        <v>49</v>
      </c>
      <c r="H55" s="114">
        <v>51</v>
      </c>
      <c r="I55" s="140">
        <v>72</v>
      </c>
      <c r="J55" s="115">
        <v>-14</v>
      </c>
      <c r="K55" s="116">
        <v>-19.444444444444443</v>
      </c>
    </row>
    <row r="56" spans="1:11" ht="14.1" customHeight="1" x14ac:dyDescent="0.2">
      <c r="A56" s="306" t="s">
        <v>282</v>
      </c>
      <c r="B56" s="307" t="s">
        <v>283</v>
      </c>
      <c r="C56" s="308"/>
      <c r="D56" s="113">
        <v>0.69084628670120896</v>
      </c>
      <c r="E56" s="115">
        <v>24</v>
      </c>
      <c r="F56" s="114">
        <v>19</v>
      </c>
      <c r="G56" s="114">
        <v>17</v>
      </c>
      <c r="H56" s="114" t="s">
        <v>513</v>
      </c>
      <c r="I56" s="140">
        <v>20</v>
      </c>
      <c r="J56" s="115">
        <v>4</v>
      </c>
      <c r="K56" s="116">
        <v>20</v>
      </c>
    </row>
    <row r="57" spans="1:11" ht="14.1" customHeight="1" x14ac:dyDescent="0.2">
      <c r="A57" s="306" t="s">
        <v>284</v>
      </c>
      <c r="B57" s="307" t="s">
        <v>285</v>
      </c>
      <c r="C57" s="308"/>
      <c r="D57" s="113">
        <v>0.69084628670120896</v>
      </c>
      <c r="E57" s="115">
        <v>24</v>
      </c>
      <c r="F57" s="114">
        <v>21</v>
      </c>
      <c r="G57" s="114">
        <v>24</v>
      </c>
      <c r="H57" s="114">
        <v>32</v>
      </c>
      <c r="I57" s="140">
        <v>33</v>
      </c>
      <c r="J57" s="115">
        <v>-9</v>
      </c>
      <c r="K57" s="116">
        <v>-27.272727272727273</v>
      </c>
    </row>
    <row r="58" spans="1:11" ht="14.1" customHeight="1" x14ac:dyDescent="0.2">
      <c r="A58" s="306">
        <v>73</v>
      </c>
      <c r="B58" s="307" t="s">
        <v>286</v>
      </c>
      <c r="C58" s="308"/>
      <c r="D58" s="113">
        <v>0.94991364421416236</v>
      </c>
      <c r="E58" s="115">
        <v>33</v>
      </c>
      <c r="F58" s="114">
        <v>23</v>
      </c>
      <c r="G58" s="114">
        <v>27</v>
      </c>
      <c r="H58" s="114">
        <v>16</v>
      </c>
      <c r="I58" s="140">
        <v>26</v>
      </c>
      <c r="J58" s="115">
        <v>7</v>
      </c>
      <c r="K58" s="116">
        <v>26.923076923076923</v>
      </c>
    </row>
    <row r="59" spans="1:11" ht="14.1" customHeight="1" x14ac:dyDescent="0.2">
      <c r="A59" s="306" t="s">
        <v>287</v>
      </c>
      <c r="B59" s="307" t="s">
        <v>288</v>
      </c>
      <c r="C59" s="308"/>
      <c r="D59" s="113">
        <v>0.66206102475532524</v>
      </c>
      <c r="E59" s="115">
        <v>23</v>
      </c>
      <c r="F59" s="114">
        <v>17</v>
      </c>
      <c r="G59" s="114">
        <v>18</v>
      </c>
      <c r="H59" s="114">
        <v>11</v>
      </c>
      <c r="I59" s="140">
        <v>12</v>
      </c>
      <c r="J59" s="115">
        <v>11</v>
      </c>
      <c r="K59" s="116">
        <v>91.666666666666671</v>
      </c>
    </row>
    <row r="60" spans="1:11" ht="14.1" customHeight="1" x14ac:dyDescent="0.2">
      <c r="A60" s="306">
        <v>81</v>
      </c>
      <c r="B60" s="307" t="s">
        <v>289</v>
      </c>
      <c r="C60" s="308"/>
      <c r="D60" s="113">
        <v>5.8721934369602762</v>
      </c>
      <c r="E60" s="115">
        <v>204</v>
      </c>
      <c r="F60" s="114">
        <v>135</v>
      </c>
      <c r="G60" s="114">
        <v>166</v>
      </c>
      <c r="H60" s="114">
        <v>138</v>
      </c>
      <c r="I60" s="140">
        <v>158</v>
      </c>
      <c r="J60" s="115">
        <v>46</v>
      </c>
      <c r="K60" s="116">
        <v>29.11392405063291</v>
      </c>
    </row>
    <row r="61" spans="1:11" ht="14.1" customHeight="1" x14ac:dyDescent="0.2">
      <c r="A61" s="306" t="s">
        <v>290</v>
      </c>
      <c r="B61" s="307" t="s">
        <v>291</v>
      </c>
      <c r="C61" s="308"/>
      <c r="D61" s="113">
        <v>2.7633851468048358</v>
      </c>
      <c r="E61" s="115">
        <v>96</v>
      </c>
      <c r="F61" s="114">
        <v>56</v>
      </c>
      <c r="G61" s="114">
        <v>75</v>
      </c>
      <c r="H61" s="114">
        <v>53</v>
      </c>
      <c r="I61" s="140">
        <v>59</v>
      </c>
      <c r="J61" s="115">
        <v>37</v>
      </c>
      <c r="K61" s="116">
        <v>62.711864406779661</v>
      </c>
    </row>
    <row r="62" spans="1:11" ht="14.1" customHeight="1" x14ac:dyDescent="0.2">
      <c r="A62" s="306" t="s">
        <v>292</v>
      </c>
      <c r="B62" s="307" t="s">
        <v>293</v>
      </c>
      <c r="C62" s="308"/>
      <c r="D62" s="113">
        <v>0.89234312032239493</v>
      </c>
      <c r="E62" s="115">
        <v>31</v>
      </c>
      <c r="F62" s="114">
        <v>19</v>
      </c>
      <c r="G62" s="114">
        <v>33</v>
      </c>
      <c r="H62" s="114">
        <v>29</v>
      </c>
      <c r="I62" s="140">
        <v>27</v>
      </c>
      <c r="J62" s="115">
        <v>4</v>
      </c>
      <c r="K62" s="116">
        <v>14.814814814814815</v>
      </c>
    </row>
    <row r="63" spans="1:11" ht="14.1" customHeight="1" x14ac:dyDescent="0.2">
      <c r="A63" s="306"/>
      <c r="B63" s="307" t="s">
        <v>294</v>
      </c>
      <c r="C63" s="308"/>
      <c r="D63" s="113">
        <v>0.89234312032239493</v>
      </c>
      <c r="E63" s="115">
        <v>31</v>
      </c>
      <c r="F63" s="114">
        <v>16</v>
      </c>
      <c r="G63" s="114">
        <v>28</v>
      </c>
      <c r="H63" s="114">
        <v>27</v>
      </c>
      <c r="I63" s="140">
        <v>24</v>
      </c>
      <c r="J63" s="115">
        <v>7</v>
      </c>
      <c r="K63" s="116">
        <v>29.166666666666668</v>
      </c>
    </row>
    <row r="64" spans="1:11" ht="14.1" customHeight="1" x14ac:dyDescent="0.2">
      <c r="A64" s="306" t="s">
        <v>295</v>
      </c>
      <c r="B64" s="307" t="s">
        <v>296</v>
      </c>
      <c r="C64" s="308"/>
      <c r="D64" s="113">
        <v>0.66206102475532524</v>
      </c>
      <c r="E64" s="115">
        <v>23</v>
      </c>
      <c r="F64" s="114">
        <v>16</v>
      </c>
      <c r="G64" s="114">
        <v>15</v>
      </c>
      <c r="H64" s="114">
        <v>9</v>
      </c>
      <c r="I64" s="140">
        <v>7</v>
      </c>
      <c r="J64" s="115">
        <v>16</v>
      </c>
      <c r="K64" s="116">
        <v>228.57142857142858</v>
      </c>
    </row>
    <row r="65" spans="1:11" ht="14.1" customHeight="1" x14ac:dyDescent="0.2">
      <c r="A65" s="306" t="s">
        <v>297</v>
      </c>
      <c r="B65" s="307" t="s">
        <v>298</v>
      </c>
      <c r="C65" s="308"/>
      <c r="D65" s="113">
        <v>0.94991364421416236</v>
      </c>
      <c r="E65" s="115">
        <v>33</v>
      </c>
      <c r="F65" s="114">
        <v>24</v>
      </c>
      <c r="G65" s="114">
        <v>21</v>
      </c>
      <c r="H65" s="114">
        <v>26</v>
      </c>
      <c r="I65" s="140">
        <v>35</v>
      </c>
      <c r="J65" s="115">
        <v>-2</v>
      </c>
      <c r="K65" s="116">
        <v>-5.7142857142857144</v>
      </c>
    </row>
    <row r="66" spans="1:11" ht="14.1" customHeight="1" x14ac:dyDescent="0.2">
      <c r="A66" s="306">
        <v>82</v>
      </c>
      <c r="B66" s="307" t="s">
        <v>299</v>
      </c>
      <c r="C66" s="308"/>
      <c r="D66" s="113">
        <v>3.3678756476683938</v>
      </c>
      <c r="E66" s="115">
        <v>117</v>
      </c>
      <c r="F66" s="114">
        <v>70</v>
      </c>
      <c r="G66" s="114">
        <v>117</v>
      </c>
      <c r="H66" s="114">
        <v>85</v>
      </c>
      <c r="I66" s="140">
        <v>85</v>
      </c>
      <c r="J66" s="115">
        <v>32</v>
      </c>
      <c r="K66" s="116">
        <v>37.647058823529413</v>
      </c>
    </row>
    <row r="67" spans="1:11" ht="14.1" customHeight="1" x14ac:dyDescent="0.2">
      <c r="A67" s="306" t="s">
        <v>300</v>
      </c>
      <c r="B67" s="307" t="s">
        <v>301</v>
      </c>
      <c r="C67" s="308"/>
      <c r="D67" s="113">
        <v>2.5043177892918824</v>
      </c>
      <c r="E67" s="115">
        <v>87</v>
      </c>
      <c r="F67" s="114">
        <v>44</v>
      </c>
      <c r="G67" s="114">
        <v>80</v>
      </c>
      <c r="H67" s="114">
        <v>57</v>
      </c>
      <c r="I67" s="140">
        <v>58</v>
      </c>
      <c r="J67" s="115">
        <v>29</v>
      </c>
      <c r="K67" s="116">
        <v>50</v>
      </c>
    </row>
    <row r="68" spans="1:11" ht="14.1" customHeight="1" x14ac:dyDescent="0.2">
      <c r="A68" s="306" t="s">
        <v>302</v>
      </c>
      <c r="B68" s="307" t="s">
        <v>303</v>
      </c>
      <c r="C68" s="308"/>
      <c r="D68" s="113">
        <v>0.5469199769717904</v>
      </c>
      <c r="E68" s="115">
        <v>19</v>
      </c>
      <c r="F68" s="114">
        <v>23</v>
      </c>
      <c r="G68" s="114">
        <v>30</v>
      </c>
      <c r="H68" s="114">
        <v>21</v>
      </c>
      <c r="I68" s="140">
        <v>19</v>
      </c>
      <c r="J68" s="115">
        <v>0</v>
      </c>
      <c r="K68" s="116">
        <v>0</v>
      </c>
    </row>
    <row r="69" spans="1:11" ht="14.1" customHeight="1" x14ac:dyDescent="0.2">
      <c r="A69" s="306">
        <v>83</v>
      </c>
      <c r="B69" s="307" t="s">
        <v>304</v>
      </c>
      <c r="C69" s="308"/>
      <c r="D69" s="113">
        <v>4.6632124352331603</v>
      </c>
      <c r="E69" s="115">
        <v>162</v>
      </c>
      <c r="F69" s="114">
        <v>112</v>
      </c>
      <c r="G69" s="114">
        <v>297</v>
      </c>
      <c r="H69" s="114">
        <v>87</v>
      </c>
      <c r="I69" s="140">
        <v>103</v>
      </c>
      <c r="J69" s="115">
        <v>59</v>
      </c>
      <c r="K69" s="116">
        <v>57.28155339805825</v>
      </c>
    </row>
    <row r="70" spans="1:11" ht="14.1" customHeight="1" x14ac:dyDescent="0.2">
      <c r="A70" s="306" t="s">
        <v>305</v>
      </c>
      <c r="B70" s="307" t="s">
        <v>306</v>
      </c>
      <c r="C70" s="308"/>
      <c r="D70" s="113">
        <v>4.001151410477835</v>
      </c>
      <c r="E70" s="115">
        <v>139</v>
      </c>
      <c r="F70" s="114">
        <v>89</v>
      </c>
      <c r="G70" s="114">
        <v>286</v>
      </c>
      <c r="H70" s="114">
        <v>74</v>
      </c>
      <c r="I70" s="140">
        <v>83</v>
      </c>
      <c r="J70" s="115">
        <v>56</v>
      </c>
      <c r="K70" s="116">
        <v>67.46987951807229</v>
      </c>
    </row>
    <row r="71" spans="1:11" ht="14.1" customHeight="1" x14ac:dyDescent="0.2">
      <c r="A71" s="306"/>
      <c r="B71" s="307" t="s">
        <v>307</v>
      </c>
      <c r="C71" s="308"/>
      <c r="D71" s="113">
        <v>2.8209556706966032</v>
      </c>
      <c r="E71" s="115">
        <v>98</v>
      </c>
      <c r="F71" s="114">
        <v>57</v>
      </c>
      <c r="G71" s="114">
        <v>227</v>
      </c>
      <c r="H71" s="114">
        <v>56</v>
      </c>
      <c r="I71" s="140">
        <v>57</v>
      </c>
      <c r="J71" s="115">
        <v>41</v>
      </c>
      <c r="K71" s="116">
        <v>71.929824561403507</v>
      </c>
    </row>
    <row r="72" spans="1:11" ht="14.1" customHeight="1" x14ac:dyDescent="0.2">
      <c r="A72" s="306">
        <v>84</v>
      </c>
      <c r="B72" s="307" t="s">
        <v>308</v>
      </c>
      <c r="C72" s="308"/>
      <c r="D72" s="113">
        <v>0.83477259643062751</v>
      </c>
      <c r="E72" s="115">
        <v>29</v>
      </c>
      <c r="F72" s="114">
        <v>12</v>
      </c>
      <c r="G72" s="114">
        <v>95</v>
      </c>
      <c r="H72" s="114">
        <v>25</v>
      </c>
      <c r="I72" s="140">
        <v>21</v>
      </c>
      <c r="J72" s="115">
        <v>8</v>
      </c>
      <c r="K72" s="116">
        <v>38.095238095238095</v>
      </c>
    </row>
    <row r="73" spans="1:11" ht="14.1" customHeight="1" x14ac:dyDescent="0.2">
      <c r="A73" s="306" t="s">
        <v>309</v>
      </c>
      <c r="B73" s="307" t="s">
        <v>310</v>
      </c>
      <c r="C73" s="308"/>
      <c r="D73" s="113">
        <v>0.23028209556706966</v>
      </c>
      <c r="E73" s="115">
        <v>8</v>
      </c>
      <c r="F73" s="114" t="s">
        <v>513</v>
      </c>
      <c r="G73" s="114">
        <v>53</v>
      </c>
      <c r="H73" s="114">
        <v>5</v>
      </c>
      <c r="I73" s="140">
        <v>7</v>
      </c>
      <c r="J73" s="115">
        <v>1</v>
      </c>
      <c r="K73" s="116">
        <v>14.285714285714286</v>
      </c>
    </row>
    <row r="74" spans="1:11" ht="14.1" customHeight="1" x14ac:dyDescent="0.2">
      <c r="A74" s="306" t="s">
        <v>311</v>
      </c>
      <c r="B74" s="307" t="s">
        <v>312</v>
      </c>
      <c r="C74" s="308"/>
      <c r="D74" s="113">
        <v>0.11514104778353483</v>
      </c>
      <c r="E74" s="115">
        <v>4</v>
      </c>
      <c r="F74" s="114" t="s">
        <v>513</v>
      </c>
      <c r="G74" s="114">
        <v>17</v>
      </c>
      <c r="H74" s="114" t="s">
        <v>513</v>
      </c>
      <c r="I74" s="140">
        <v>4</v>
      </c>
      <c r="J74" s="115">
        <v>0</v>
      </c>
      <c r="K74" s="116">
        <v>0</v>
      </c>
    </row>
    <row r="75" spans="1:11" ht="14.1" customHeight="1" x14ac:dyDescent="0.2">
      <c r="A75" s="306" t="s">
        <v>313</v>
      </c>
      <c r="B75" s="307" t="s">
        <v>314</v>
      </c>
      <c r="C75" s="308"/>
      <c r="D75" s="113">
        <v>8.6355785837651119E-2</v>
      </c>
      <c r="E75" s="115">
        <v>3</v>
      </c>
      <c r="F75" s="114">
        <v>3</v>
      </c>
      <c r="G75" s="114">
        <v>9</v>
      </c>
      <c r="H75" s="114">
        <v>3</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v>0</v>
      </c>
      <c r="I76" s="140" t="s">
        <v>513</v>
      </c>
      <c r="J76" s="115" t="s">
        <v>513</v>
      </c>
      <c r="K76" s="116" t="s">
        <v>513</v>
      </c>
    </row>
    <row r="77" spans="1:11" ht="14.1" customHeight="1" x14ac:dyDescent="0.2">
      <c r="A77" s="306">
        <v>92</v>
      </c>
      <c r="B77" s="307" t="s">
        <v>316</v>
      </c>
      <c r="C77" s="308"/>
      <c r="D77" s="113">
        <v>0.94991364421416236</v>
      </c>
      <c r="E77" s="115">
        <v>33</v>
      </c>
      <c r="F77" s="114">
        <v>21</v>
      </c>
      <c r="G77" s="114">
        <v>20</v>
      </c>
      <c r="H77" s="114">
        <v>20</v>
      </c>
      <c r="I77" s="140">
        <v>49</v>
      </c>
      <c r="J77" s="115">
        <v>-16</v>
      </c>
      <c r="K77" s="116">
        <v>-32.653061224489797</v>
      </c>
    </row>
    <row r="78" spans="1:11" ht="14.1" customHeight="1" x14ac:dyDescent="0.2">
      <c r="A78" s="306">
        <v>93</v>
      </c>
      <c r="B78" s="307" t="s">
        <v>317</v>
      </c>
      <c r="C78" s="308"/>
      <c r="D78" s="113">
        <v>8.6355785837651119E-2</v>
      </c>
      <c r="E78" s="115">
        <v>3</v>
      </c>
      <c r="F78" s="114">
        <v>6</v>
      </c>
      <c r="G78" s="114">
        <v>10</v>
      </c>
      <c r="H78" s="114">
        <v>8</v>
      </c>
      <c r="I78" s="140">
        <v>13</v>
      </c>
      <c r="J78" s="115">
        <v>-10</v>
      </c>
      <c r="K78" s="116">
        <v>-76.92307692307692</v>
      </c>
    </row>
    <row r="79" spans="1:11" ht="14.1" customHeight="1" x14ac:dyDescent="0.2">
      <c r="A79" s="306">
        <v>94</v>
      </c>
      <c r="B79" s="307" t="s">
        <v>318</v>
      </c>
      <c r="C79" s="308"/>
      <c r="D79" s="113">
        <v>0.25906735751295334</v>
      </c>
      <c r="E79" s="115">
        <v>9</v>
      </c>
      <c r="F79" s="114">
        <v>29</v>
      </c>
      <c r="G79" s="114">
        <v>18</v>
      </c>
      <c r="H79" s="114">
        <v>15</v>
      </c>
      <c r="I79" s="140">
        <v>11</v>
      </c>
      <c r="J79" s="115">
        <v>-2</v>
      </c>
      <c r="K79" s="116">
        <v>-18.181818181818183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0.4029936672423719</v>
      </c>
      <c r="E81" s="143">
        <v>14</v>
      </c>
      <c r="F81" s="144">
        <v>14</v>
      </c>
      <c r="G81" s="144">
        <v>14</v>
      </c>
      <c r="H81" s="144">
        <v>11</v>
      </c>
      <c r="I81" s="145">
        <v>10</v>
      </c>
      <c r="J81" s="143">
        <v>4</v>
      </c>
      <c r="K81" s="146">
        <v>40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39159</v>
      </c>
      <c r="C10" s="114">
        <v>22292</v>
      </c>
      <c r="D10" s="114">
        <v>16867</v>
      </c>
      <c r="E10" s="114">
        <v>31122</v>
      </c>
      <c r="F10" s="114">
        <v>7625</v>
      </c>
      <c r="G10" s="114">
        <v>5288</v>
      </c>
      <c r="H10" s="114">
        <v>8185</v>
      </c>
      <c r="I10" s="115">
        <v>8637</v>
      </c>
      <c r="J10" s="114">
        <v>5778</v>
      </c>
      <c r="K10" s="114">
        <v>2859</v>
      </c>
      <c r="L10" s="423">
        <v>2332</v>
      </c>
      <c r="M10" s="424">
        <v>2515</v>
      </c>
    </row>
    <row r="11" spans="1:13" ht="11.1" customHeight="1" x14ac:dyDescent="0.2">
      <c r="A11" s="422" t="s">
        <v>387</v>
      </c>
      <c r="B11" s="115">
        <v>39633</v>
      </c>
      <c r="C11" s="114">
        <v>22680</v>
      </c>
      <c r="D11" s="114">
        <v>16953</v>
      </c>
      <c r="E11" s="114">
        <v>31584</v>
      </c>
      <c r="F11" s="114">
        <v>7638</v>
      </c>
      <c r="G11" s="114">
        <v>5221</v>
      </c>
      <c r="H11" s="114">
        <v>8406</v>
      </c>
      <c r="I11" s="115">
        <v>8759</v>
      </c>
      <c r="J11" s="114">
        <v>5832</v>
      </c>
      <c r="K11" s="114">
        <v>2927</v>
      </c>
      <c r="L11" s="423">
        <v>1874</v>
      </c>
      <c r="M11" s="424">
        <v>1493</v>
      </c>
    </row>
    <row r="12" spans="1:13" ht="11.1" customHeight="1" x14ac:dyDescent="0.2">
      <c r="A12" s="422" t="s">
        <v>388</v>
      </c>
      <c r="B12" s="115">
        <v>40108</v>
      </c>
      <c r="C12" s="114">
        <v>22963</v>
      </c>
      <c r="D12" s="114">
        <v>17145</v>
      </c>
      <c r="E12" s="114">
        <v>32012</v>
      </c>
      <c r="F12" s="114">
        <v>7671</v>
      </c>
      <c r="G12" s="114">
        <v>5499</v>
      </c>
      <c r="H12" s="114">
        <v>8542</v>
      </c>
      <c r="I12" s="115">
        <v>8785</v>
      </c>
      <c r="J12" s="114">
        <v>5776</v>
      </c>
      <c r="K12" s="114">
        <v>3009</v>
      </c>
      <c r="L12" s="423">
        <v>3196</v>
      </c>
      <c r="M12" s="424">
        <v>2763</v>
      </c>
    </row>
    <row r="13" spans="1:13" s="110" customFormat="1" ht="11.1" customHeight="1" x14ac:dyDescent="0.2">
      <c r="A13" s="422" t="s">
        <v>389</v>
      </c>
      <c r="B13" s="115">
        <v>39924</v>
      </c>
      <c r="C13" s="114">
        <v>22828</v>
      </c>
      <c r="D13" s="114">
        <v>17096</v>
      </c>
      <c r="E13" s="114">
        <v>31761</v>
      </c>
      <c r="F13" s="114">
        <v>7733</v>
      </c>
      <c r="G13" s="114">
        <v>5277</v>
      </c>
      <c r="H13" s="114">
        <v>8624</v>
      </c>
      <c r="I13" s="115">
        <v>9015</v>
      </c>
      <c r="J13" s="114">
        <v>5877</v>
      </c>
      <c r="K13" s="114">
        <v>3138</v>
      </c>
      <c r="L13" s="423">
        <v>2160</v>
      </c>
      <c r="M13" s="424">
        <v>2197</v>
      </c>
    </row>
    <row r="14" spans="1:13" ht="15" customHeight="1" x14ac:dyDescent="0.2">
      <c r="A14" s="422" t="s">
        <v>390</v>
      </c>
      <c r="B14" s="115">
        <v>40342</v>
      </c>
      <c r="C14" s="114">
        <v>23146</v>
      </c>
      <c r="D14" s="114">
        <v>17196</v>
      </c>
      <c r="E14" s="114">
        <v>31563</v>
      </c>
      <c r="F14" s="114">
        <v>8432</v>
      </c>
      <c r="G14" s="114">
        <v>5176</v>
      </c>
      <c r="H14" s="114">
        <v>8828</v>
      </c>
      <c r="I14" s="115">
        <v>8867</v>
      </c>
      <c r="J14" s="114">
        <v>5771</v>
      </c>
      <c r="K14" s="114">
        <v>3096</v>
      </c>
      <c r="L14" s="423">
        <v>2828</v>
      </c>
      <c r="M14" s="424">
        <v>2514</v>
      </c>
    </row>
    <row r="15" spans="1:13" ht="11.1" customHeight="1" x14ac:dyDescent="0.2">
      <c r="A15" s="422" t="s">
        <v>387</v>
      </c>
      <c r="B15" s="115">
        <v>41121</v>
      </c>
      <c r="C15" s="114">
        <v>23780</v>
      </c>
      <c r="D15" s="114">
        <v>17341</v>
      </c>
      <c r="E15" s="114">
        <v>32160</v>
      </c>
      <c r="F15" s="114">
        <v>8617</v>
      </c>
      <c r="G15" s="114">
        <v>5231</v>
      </c>
      <c r="H15" s="114">
        <v>9101</v>
      </c>
      <c r="I15" s="115">
        <v>8960</v>
      </c>
      <c r="J15" s="114">
        <v>5804</v>
      </c>
      <c r="K15" s="114">
        <v>3156</v>
      </c>
      <c r="L15" s="423">
        <v>2776</v>
      </c>
      <c r="M15" s="424">
        <v>2069</v>
      </c>
    </row>
    <row r="16" spans="1:13" ht="11.1" customHeight="1" x14ac:dyDescent="0.2">
      <c r="A16" s="422" t="s">
        <v>388</v>
      </c>
      <c r="B16" s="115">
        <v>42008</v>
      </c>
      <c r="C16" s="114">
        <v>24346</v>
      </c>
      <c r="D16" s="114">
        <v>17662</v>
      </c>
      <c r="E16" s="114">
        <v>33180</v>
      </c>
      <c r="F16" s="114">
        <v>8806</v>
      </c>
      <c r="G16" s="114">
        <v>5736</v>
      </c>
      <c r="H16" s="114">
        <v>9308</v>
      </c>
      <c r="I16" s="115">
        <v>8793</v>
      </c>
      <c r="J16" s="114">
        <v>5606</v>
      </c>
      <c r="K16" s="114">
        <v>3187</v>
      </c>
      <c r="L16" s="423">
        <v>3907</v>
      </c>
      <c r="M16" s="424">
        <v>3038</v>
      </c>
    </row>
    <row r="17" spans="1:13" s="110" customFormat="1" ht="11.1" customHeight="1" x14ac:dyDescent="0.2">
      <c r="A17" s="422" t="s">
        <v>389</v>
      </c>
      <c r="B17" s="115">
        <v>42082</v>
      </c>
      <c r="C17" s="114">
        <v>24189</v>
      </c>
      <c r="D17" s="114">
        <v>17893</v>
      </c>
      <c r="E17" s="114">
        <v>33248</v>
      </c>
      <c r="F17" s="114">
        <v>8813</v>
      </c>
      <c r="G17" s="114">
        <v>5563</v>
      </c>
      <c r="H17" s="114">
        <v>9404</v>
      </c>
      <c r="I17" s="115">
        <v>8873</v>
      </c>
      <c r="J17" s="114">
        <v>5643</v>
      </c>
      <c r="K17" s="114">
        <v>3230</v>
      </c>
      <c r="L17" s="423">
        <v>2132</v>
      </c>
      <c r="M17" s="424">
        <v>2285</v>
      </c>
    </row>
    <row r="18" spans="1:13" ht="15" customHeight="1" x14ac:dyDescent="0.2">
      <c r="A18" s="422" t="s">
        <v>391</v>
      </c>
      <c r="B18" s="115">
        <v>42664</v>
      </c>
      <c r="C18" s="114">
        <v>24476</v>
      </c>
      <c r="D18" s="114">
        <v>18188</v>
      </c>
      <c r="E18" s="114">
        <v>33483</v>
      </c>
      <c r="F18" s="114">
        <v>9145</v>
      </c>
      <c r="G18" s="114">
        <v>5558</v>
      </c>
      <c r="H18" s="114">
        <v>9661</v>
      </c>
      <c r="I18" s="115">
        <v>8859</v>
      </c>
      <c r="J18" s="114">
        <v>5585</v>
      </c>
      <c r="K18" s="114">
        <v>3274</v>
      </c>
      <c r="L18" s="423">
        <v>3298</v>
      </c>
      <c r="M18" s="424">
        <v>2838</v>
      </c>
    </row>
    <row r="19" spans="1:13" ht="11.1" customHeight="1" x14ac:dyDescent="0.2">
      <c r="A19" s="422" t="s">
        <v>387</v>
      </c>
      <c r="B19" s="115">
        <v>42999</v>
      </c>
      <c r="C19" s="114">
        <v>24708</v>
      </c>
      <c r="D19" s="114">
        <v>18291</v>
      </c>
      <c r="E19" s="114">
        <v>33611</v>
      </c>
      <c r="F19" s="114">
        <v>9352</v>
      </c>
      <c r="G19" s="114">
        <v>5489</v>
      </c>
      <c r="H19" s="114">
        <v>9858</v>
      </c>
      <c r="I19" s="115">
        <v>9019</v>
      </c>
      <c r="J19" s="114">
        <v>5691</v>
      </c>
      <c r="K19" s="114">
        <v>3328</v>
      </c>
      <c r="L19" s="423">
        <v>2172</v>
      </c>
      <c r="M19" s="424">
        <v>1841</v>
      </c>
    </row>
    <row r="20" spans="1:13" ht="11.1" customHeight="1" x14ac:dyDescent="0.2">
      <c r="A20" s="422" t="s">
        <v>388</v>
      </c>
      <c r="B20" s="115">
        <v>43732</v>
      </c>
      <c r="C20" s="114">
        <v>25121</v>
      </c>
      <c r="D20" s="114">
        <v>18611</v>
      </c>
      <c r="E20" s="114">
        <v>34295</v>
      </c>
      <c r="F20" s="114">
        <v>9424</v>
      </c>
      <c r="G20" s="114">
        <v>5818</v>
      </c>
      <c r="H20" s="114">
        <v>10089</v>
      </c>
      <c r="I20" s="115">
        <v>9038</v>
      </c>
      <c r="J20" s="114">
        <v>5629</v>
      </c>
      <c r="K20" s="114">
        <v>3409</v>
      </c>
      <c r="L20" s="423">
        <v>3534</v>
      </c>
      <c r="M20" s="424">
        <v>2869</v>
      </c>
    </row>
    <row r="21" spans="1:13" s="110" customFormat="1" ht="11.1" customHeight="1" x14ac:dyDescent="0.2">
      <c r="A21" s="422" t="s">
        <v>389</v>
      </c>
      <c r="B21" s="115">
        <v>43456</v>
      </c>
      <c r="C21" s="114">
        <v>24807</v>
      </c>
      <c r="D21" s="114">
        <v>18649</v>
      </c>
      <c r="E21" s="114">
        <v>34072</v>
      </c>
      <c r="F21" s="114">
        <v>9378</v>
      </c>
      <c r="G21" s="114">
        <v>5588</v>
      </c>
      <c r="H21" s="114">
        <v>10170</v>
      </c>
      <c r="I21" s="115">
        <v>9048</v>
      </c>
      <c r="J21" s="114">
        <v>5655</v>
      </c>
      <c r="K21" s="114">
        <v>3393</v>
      </c>
      <c r="L21" s="423">
        <v>1881</v>
      </c>
      <c r="M21" s="424">
        <v>2276</v>
      </c>
    </row>
    <row r="22" spans="1:13" ht="15" customHeight="1" x14ac:dyDescent="0.2">
      <c r="A22" s="422" t="s">
        <v>392</v>
      </c>
      <c r="B22" s="115">
        <v>43483</v>
      </c>
      <c r="C22" s="114">
        <v>24822</v>
      </c>
      <c r="D22" s="114">
        <v>18661</v>
      </c>
      <c r="E22" s="114">
        <v>34017</v>
      </c>
      <c r="F22" s="114">
        <v>9430</v>
      </c>
      <c r="G22" s="114">
        <v>5353</v>
      </c>
      <c r="H22" s="114">
        <v>10350</v>
      </c>
      <c r="I22" s="115">
        <v>8953</v>
      </c>
      <c r="J22" s="114">
        <v>5633</v>
      </c>
      <c r="K22" s="114">
        <v>3320</v>
      </c>
      <c r="L22" s="423">
        <v>2322</v>
      </c>
      <c r="M22" s="424">
        <v>2346</v>
      </c>
    </row>
    <row r="23" spans="1:13" ht="11.1" customHeight="1" x14ac:dyDescent="0.2">
      <c r="A23" s="422" t="s">
        <v>387</v>
      </c>
      <c r="B23" s="115">
        <v>43898</v>
      </c>
      <c r="C23" s="114">
        <v>25063</v>
      </c>
      <c r="D23" s="114">
        <v>18835</v>
      </c>
      <c r="E23" s="114">
        <v>34276</v>
      </c>
      <c r="F23" s="114">
        <v>9571</v>
      </c>
      <c r="G23" s="114">
        <v>5285</v>
      </c>
      <c r="H23" s="114">
        <v>10635</v>
      </c>
      <c r="I23" s="115">
        <v>9086</v>
      </c>
      <c r="J23" s="114">
        <v>5699</v>
      </c>
      <c r="K23" s="114">
        <v>3387</v>
      </c>
      <c r="L23" s="423">
        <v>2245</v>
      </c>
      <c r="M23" s="424">
        <v>1898</v>
      </c>
    </row>
    <row r="24" spans="1:13" ht="11.1" customHeight="1" x14ac:dyDescent="0.2">
      <c r="A24" s="422" t="s">
        <v>388</v>
      </c>
      <c r="B24" s="115">
        <v>44340</v>
      </c>
      <c r="C24" s="114">
        <v>25286</v>
      </c>
      <c r="D24" s="114">
        <v>19054</v>
      </c>
      <c r="E24" s="114">
        <v>34294</v>
      </c>
      <c r="F24" s="114">
        <v>9631</v>
      </c>
      <c r="G24" s="114">
        <v>5565</v>
      </c>
      <c r="H24" s="114">
        <v>10826</v>
      </c>
      <c r="I24" s="115">
        <v>9099</v>
      </c>
      <c r="J24" s="114">
        <v>5588</v>
      </c>
      <c r="K24" s="114">
        <v>3511</v>
      </c>
      <c r="L24" s="423">
        <v>3353</v>
      </c>
      <c r="M24" s="424">
        <v>3039</v>
      </c>
    </row>
    <row r="25" spans="1:13" s="110" customFormat="1" ht="11.1" customHeight="1" x14ac:dyDescent="0.2">
      <c r="A25" s="422" t="s">
        <v>389</v>
      </c>
      <c r="B25" s="115">
        <v>43817</v>
      </c>
      <c r="C25" s="114">
        <v>24852</v>
      </c>
      <c r="D25" s="114">
        <v>18965</v>
      </c>
      <c r="E25" s="114">
        <v>33757</v>
      </c>
      <c r="F25" s="114">
        <v>9649</v>
      </c>
      <c r="G25" s="114">
        <v>5313</v>
      </c>
      <c r="H25" s="114">
        <v>10924</v>
      </c>
      <c r="I25" s="115">
        <v>9114</v>
      </c>
      <c r="J25" s="114">
        <v>5661</v>
      </c>
      <c r="K25" s="114">
        <v>3453</v>
      </c>
      <c r="L25" s="423">
        <v>1910</v>
      </c>
      <c r="M25" s="424">
        <v>2386</v>
      </c>
    </row>
    <row r="26" spans="1:13" ht="15" customHeight="1" x14ac:dyDescent="0.2">
      <c r="A26" s="422" t="s">
        <v>393</v>
      </c>
      <c r="B26" s="115">
        <v>44262</v>
      </c>
      <c r="C26" s="114">
        <v>25135</v>
      </c>
      <c r="D26" s="114">
        <v>19127</v>
      </c>
      <c r="E26" s="114">
        <v>34038</v>
      </c>
      <c r="F26" s="114">
        <v>9809</v>
      </c>
      <c r="G26" s="114">
        <v>5199</v>
      </c>
      <c r="H26" s="114">
        <v>11218</v>
      </c>
      <c r="I26" s="115">
        <v>8969</v>
      </c>
      <c r="J26" s="114">
        <v>5519</v>
      </c>
      <c r="K26" s="114">
        <v>3450</v>
      </c>
      <c r="L26" s="423">
        <v>3107</v>
      </c>
      <c r="M26" s="424">
        <v>2669</v>
      </c>
    </row>
    <row r="27" spans="1:13" ht="11.1" customHeight="1" x14ac:dyDescent="0.2">
      <c r="A27" s="422" t="s">
        <v>387</v>
      </c>
      <c r="B27" s="115">
        <v>44959</v>
      </c>
      <c r="C27" s="114">
        <v>25652</v>
      </c>
      <c r="D27" s="114">
        <v>19307</v>
      </c>
      <c r="E27" s="114">
        <v>34543</v>
      </c>
      <c r="F27" s="114">
        <v>9998</v>
      </c>
      <c r="G27" s="114">
        <v>5161</v>
      </c>
      <c r="H27" s="114">
        <v>11571</v>
      </c>
      <c r="I27" s="115">
        <v>9108</v>
      </c>
      <c r="J27" s="114">
        <v>5597</v>
      </c>
      <c r="K27" s="114">
        <v>3511</v>
      </c>
      <c r="L27" s="423">
        <v>2345</v>
      </c>
      <c r="M27" s="424">
        <v>1908</v>
      </c>
    </row>
    <row r="28" spans="1:13" ht="11.1" customHeight="1" x14ac:dyDescent="0.2">
      <c r="A28" s="422" t="s">
        <v>388</v>
      </c>
      <c r="B28" s="115">
        <v>45746</v>
      </c>
      <c r="C28" s="114">
        <v>26092</v>
      </c>
      <c r="D28" s="114">
        <v>19654</v>
      </c>
      <c r="E28" s="114">
        <v>35585</v>
      </c>
      <c r="F28" s="114">
        <v>10134</v>
      </c>
      <c r="G28" s="114">
        <v>5618</v>
      </c>
      <c r="H28" s="114">
        <v>11711</v>
      </c>
      <c r="I28" s="115">
        <v>9106</v>
      </c>
      <c r="J28" s="114">
        <v>5507</v>
      </c>
      <c r="K28" s="114">
        <v>3599</v>
      </c>
      <c r="L28" s="423">
        <v>3668</v>
      </c>
      <c r="M28" s="424">
        <v>2987</v>
      </c>
    </row>
    <row r="29" spans="1:13" s="110" customFormat="1" ht="11.1" customHeight="1" x14ac:dyDescent="0.2">
      <c r="A29" s="422" t="s">
        <v>389</v>
      </c>
      <c r="B29" s="115">
        <v>45615</v>
      </c>
      <c r="C29" s="114">
        <v>25846</v>
      </c>
      <c r="D29" s="114">
        <v>19769</v>
      </c>
      <c r="E29" s="114">
        <v>35363</v>
      </c>
      <c r="F29" s="114">
        <v>10246</v>
      </c>
      <c r="G29" s="114">
        <v>5404</v>
      </c>
      <c r="H29" s="114">
        <v>11844</v>
      </c>
      <c r="I29" s="115">
        <v>9161</v>
      </c>
      <c r="J29" s="114">
        <v>5620</v>
      </c>
      <c r="K29" s="114">
        <v>3541</v>
      </c>
      <c r="L29" s="423">
        <v>2520</v>
      </c>
      <c r="M29" s="424">
        <v>2724</v>
      </c>
    </row>
    <row r="30" spans="1:13" ht="15" customHeight="1" x14ac:dyDescent="0.2">
      <c r="A30" s="422" t="s">
        <v>394</v>
      </c>
      <c r="B30" s="115">
        <v>46152</v>
      </c>
      <c r="C30" s="114">
        <v>26239</v>
      </c>
      <c r="D30" s="114">
        <v>19913</v>
      </c>
      <c r="E30" s="114">
        <v>35670</v>
      </c>
      <c r="F30" s="114">
        <v>10478</v>
      </c>
      <c r="G30" s="114">
        <v>5320</v>
      </c>
      <c r="H30" s="114">
        <v>12033</v>
      </c>
      <c r="I30" s="115">
        <v>9051</v>
      </c>
      <c r="J30" s="114">
        <v>5532</v>
      </c>
      <c r="K30" s="114">
        <v>3519</v>
      </c>
      <c r="L30" s="423">
        <v>3263</v>
      </c>
      <c r="M30" s="424">
        <v>2771</v>
      </c>
    </row>
    <row r="31" spans="1:13" ht="11.1" customHeight="1" x14ac:dyDescent="0.2">
      <c r="A31" s="422" t="s">
        <v>387</v>
      </c>
      <c r="B31" s="115">
        <v>46598</v>
      </c>
      <c r="C31" s="114">
        <v>26568</v>
      </c>
      <c r="D31" s="114">
        <v>20030</v>
      </c>
      <c r="E31" s="114">
        <v>35956</v>
      </c>
      <c r="F31" s="114">
        <v>10640</v>
      </c>
      <c r="G31" s="114">
        <v>5250</v>
      </c>
      <c r="H31" s="114">
        <v>12243</v>
      </c>
      <c r="I31" s="115">
        <v>9263</v>
      </c>
      <c r="J31" s="114">
        <v>5670</v>
      </c>
      <c r="K31" s="114">
        <v>3593</v>
      </c>
      <c r="L31" s="423">
        <v>2401</v>
      </c>
      <c r="M31" s="424">
        <v>2017</v>
      </c>
    </row>
    <row r="32" spans="1:13" ht="11.1" customHeight="1" x14ac:dyDescent="0.2">
      <c r="A32" s="422" t="s">
        <v>388</v>
      </c>
      <c r="B32" s="115">
        <v>47589</v>
      </c>
      <c r="C32" s="114">
        <v>27115</v>
      </c>
      <c r="D32" s="114">
        <v>20474</v>
      </c>
      <c r="E32" s="114">
        <v>36726</v>
      </c>
      <c r="F32" s="114">
        <v>10862</v>
      </c>
      <c r="G32" s="114">
        <v>5724</v>
      </c>
      <c r="H32" s="114">
        <v>12481</v>
      </c>
      <c r="I32" s="115">
        <v>9210</v>
      </c>
      <c r="J32" s="114">
        <v>5558</v>
      </c>
      <c r="K32" s="114">
        <v>3652</v>
      </c>
      <c r="L32" s="423">
        <v>3871</v>
      </c>
      <c r="M32" s="424">
        <v>3113</v>
      </c>
    </row>
    <row r="33" spans="1:13" s="110" customFormat="1" ht="11.1" customHeight="1" x14ac:dyDescent="0.2">
      <c r="A33" s="422" t="s">
        <v>389</v>
      </c>
      <c r="B33" s="115">
        <v>47655</v>
      </c>
      <c r="C33" s="114">
        <v>27007</v>
      </c>
      <c r="D33" s="114">
        <v>20648</v>
      </c>
      <c r="E33" s="114">
        <v>36604</v>
      </c>
      <c r="F33" s="114">
        <v>11051</v>
      </c>
      <c r="G33" s="114">
        <v>5547</v>
      </c>
      <c r="H33" s="114">
        <v>12590</v>
      </c>
      <c r="I33" s="115">
        <v>9257</v>
      </c>
      <c r="J33" s="114">
        <v>5662</v>
      </c>
      <c r="K33" s="114">
        <v>3595</v>
      </c>
      <c r="L33" s="423">
        <v>2332</v>
      </c>
      <c r="M33" s="424">
        <v>2455</v>
      </c>
    </row>
    <row r="34" spans="1:13" ht="15" customHeight="1" x14ac:dyDescent="0.2">
      <c r="A34" s="422" t="s">
        <v>395</v>
      </c>
      <c r="B34" s="115">
        <v>48131</v>
      </c>
      <c r="C34" s="114">
        <v>27338</v>
      </c>
      <c r="D34" s="114">
        <v>20793</v>
      </c>
      <c r="E34" s="114">
        <v>36995</v>
      </c>
      <c r="F34" s="114">
        <v>11136</v>
      </c>
      <c r="G34" s="114">
        <v>5428</v>
      </c>
      <c r="H34" s="114">
        <v>12814</v>
      </c>
      <c r="I34" s="115">
        <v>9088</v>
      </c>
      <c r="J34" s="114">
        <v>5519</v>
      </c>
      <c r="K34" s="114">
        <v>3569</v>
      </c>
      <c r="L34" s="423">
        <v>3311</v>
      </c>
      <c r="M34" s="424">
        <v>2769</v>
      </c>
    </row>
    <row r="35" spans="1:13" ht="11.1" customHeight="1" x14ac:dyDescent="0.2">
      <c r="A35" s="422" t="s">
        <v>387</v>
      </c>
      <c r="B35" s="115">
        <v>48692</v>
      </c>
      <c r="C35" s="114">
        <v>27721</v>
      </c>
      <c r="D35" s="114">
        <v>20971</v>
      </c>
      <c r="E35" s="114">
        <v>37405</v>
      </c>
      <c r="F35" s="114">
        <v>11287</v>
      </c>
      <c r="G35" s="114">
        <v>5364</v>
      </c>
      <c r="H35" s="114">
        <v>13119</v>
      </c>
      <c r="I35" s="115">
        <v>9245</v>
      </c>
      <c r="J35" s="114">
        <v>5604</v>
      </c>
      <c r="K35" s="114">
        <v>3641</v>
      </c>
      <c r="L35" s="423">
        <v>2611</v>
      </c>
      <c r="M35" s="424">
        <v>2122</v>
      </c>
    </row>
    <row r="36" spans="1:13" ht="11.1" customHeight="1" x14ac:dyDescent="0.2">
      <c r="A36" s="422" t="s">
        <v>388</v>
      </c>
      <c r="B36" s="115">
        <v>49955</v>
      </c>
      <c r="C36" s="114">
        <v>28439</v>
      </c>
      <c r="D36" s="114">
        <v>21516</v>
      </c>
      <c r="E36" s="114">
        <v>38461</v>
      </c>
      <c r="F36" s="114">
        <v>11494</v>
      </c>
      <c r="G36" s="114">
        <v>5805</v>
      </c>
      <c r="H36" s="114">
        <v>13348</v>
      </c>
      <c r="I36" s="115">
        <v>9253</v>
      </c>
      <c r="J36" s="114">
        <v>5499</v>
      </c>
      <c r="K36" s="114">
        <v>3754</v>
      </c>
      <c r="L36" s="423">
        <v>4088</v>
      </c>
      <c r="M36" s="424">
        <v>3149</v>
      </c>
    </row>
    <row r="37" spans="1:13" s="110" customFormat="1" ht="11.1" customHeight="1" x14ac:dyDescent="0.2">
      <c r="A37" s="422" t="s">
        <v>389</v>
      </c>
      <c r="B37" s="115">
        <v>50015</v>
      </c>
      <c r="C37" s="114">
        <v>28424</v>
      </c>
      <c r="D37" s="114">
        <v>21591</v>
      </c>
      <c r="E37" s="114">
        <v>38417</v>
      </c>
      <c r="F37" s="114">
        <v>11598</v>
      </c>
      <c r="G37" s="114">
        <v>5646</v>
      </c>
      <c r="H37" s="114">
        <v>13452</v>
      </c>
      <c r="I37" s="115">
        <v>9324</v>
      </c>
      <c r="J37" s="114">
        <v>5605</v>
      </c>
      <c r="K37" s="114">
        <v>3719</v>
      </c>
      <c r="L37" s="423">
        <v>2876</v>
      </c>
      <c r="M37" s="424">
        <v>2869</v>
      </c>
    </row>
    <row r="38" spans="1:13" ht="15" customHeight="1" x14ac:dyDescent="0.2">
      <c r="A38" s="425" t="s">
        <v>396</v>
      </c>
      <c r="B38" s="115">
        <v>50557</v>
      </c>
      <c r="C38" s="114">
        <v>28798</v>
      </c>
      <c r="D38" s="114">
        <v>21759</v>
      </c>
      <c r="E38" s="114">
        <v>38832</v>
      </c>
      <c r="F38" s="114">
        <v>11725</v>
      </c>
      <c r="G38" s="114">
        <v>5543</v>
      </c>
      <c r="H38" s="114">
        <v>13686</v>
      </c>
      <c r="I38" s="115">
        <v>9145</v>
      </c>
      <c r="J38" s="114">
        <v>5470</v>
      </c>
      <c r="K38" s="114">
        <v>3675</v>
      </c>
      <c r="L38" s="423">
        <v>3634</v>
      </c>
      <c r="M38" s="424">
        <v>3157</v>
      </c>
    </row>
    <row r="39" spans="1:13" ht="11.1" customHeight="1" x14ac:dyDescent="0.2">
      <c r="A39" s="422" t="s">
        <v>387</v>
      </c>
      <c r="B39" s="115">
        <v>50938</v>
      </c>
      <c r="C39" s="114">
        <v>29029</v>
      </c>
      <c r="D39" s="114">
        <v>21909</v>
      </c>
      <c r="E39" s="114">
        <v>39152</v>
      </c>
      <c r="F39" s="114">
        <v>11786</v>
      </c>
      <c r="G39" s="114">
        <v>5398</v>
      </c>
      <c r="H39" s="114">
        <v>13927</v>
      </c>
      <c r="I39" s="115">
        <v>9386</v>
      </c>
      <c r="J39" s="114">
        <v>5550</v>
      </c>
      <c r="K39" s="114">
        <v>3836</v>
      </c>
      <c r="L39" s="423">
        <v>3001</v>
      </c>
      <c r="M39" s="424">
        <v>2327</v>
      </c>
    </row>
    <row r="40" spans="1:13" ht="11.1" customHeight="1" x14ac:dyDescent="0.2">
      <c r="A40" s="425" t="s">
        <v>388</v>
      </c>
      <c r="B40" s="115">
        <v>51804</v>
      </c>
      <c r="C40" s="114">
        <v>29485</v>
      </c>
      <c r="D40" s="114">
        <v>22319</v>
      </c>
      <c r="E40" s="114">
        <v>39924</v>
      </c>
      <c r="F40" s="114">
        <v>11880</v>
      </c>
      <c r="G40" s="114">
        <v>5835</v>
      </c>
      <c r="H40" s="114">
        <v>14134</v>
      </c>
      <c r="I40" s="115">
        <v>9332</v>
      </c>
      <c r="J40" s="114">
        <v>5456</v>
      </c>
      <c r="K40" s="114">
        <v>3876</v>
      </c>
      <c r="L40" s="423">
        <v>4392</v>
      </c>
      <c r="M40" s="424">
        <v>3641</v>
      </c>
    </row>
    <row r="41" spans="1:13" s="110" customFormat="1" ht="11.1" customHeight="1" x14ac:dyDescent="0.2">
      <c r="A41" s="422" t="s">
        <v>389</v>
      </c>
      <c r="B41" s="115">
        <v>51843</v>
      </c>
      <c r="C41" s="114">
        <v>29393</v>
      </c>
      <c r="D41" s="114">
        <v>22450</v>
      </c>
      <c r="E41" s="114">
        <v>39883</v>
      </c>
      <c r="F41" s="114">
        <v>11960</v>
      </c>
      <c r="G41" s="114">
        <v>5710</v>
      </c>
      <c r="H41" s="114">
        <v>14281</v>
      </c>
      <c r="I41" s="115">
        <v>9401</v>
      </c>
      <c r="J41" s="114">
        <v>5538</v>
      </c>
      <c r="K41" s="114">
        <v>3863</v>
      </c>
      <c r="L41" s="423">
        <v>2714</v>
      </c>
      <c r="M41" s="424">
        <v>2722</v>
      </c>
    </row>
    <row r="42" spans="1:13" ht="15" customHeight="1" x14ac:dyDescent="0.2">
      <c r="A42" s="422" t="s">
        <v>397</v>
      </c>
      <c r="B42" s="115">
        <v>52094</v>
      </c>
      <c r="C42" s="114">
        <v>29545</v>
      </c>
      <c r="D42" s="114">
        <v>22549</v>
      </c>
      <c r="E42" s="114">
        <v>40056</v>
      </c>
      <c r="F42" s="114">
        <v>12038</v>
      </c>
      <c r="G42" s="114">
        <v>5544</v>
      </c>
      <c r="H42" s="114">
        <v>14474</v>
      </c>
      <c r="I42" s="115">
        <v>9375</v>
      </c>
      <c r="J42" s="114">
        <v>5464</v>
      </c>
      <c r="K42" s="114">
        <v>3911</v>
      </c>
      <c r="L42" s="423">
        <v>3489</v>
      </c>
      <c r="M42" s="424">
        <v>3255</v>
      </c>
    </row>
    <row r="43" spans="1:13" ht="11.1" customHeight="1" x14ac:dyDescent="0.2">
      <c r="A43" s="422" t="s">
        <v>387</v>
      </c>
      <c r="B43" s="115">
        <v>52755</v>
      </c>
      <c r="C43" s="114">
        <v>29980</v>
      </c>
      <c r="D43" s="114">
        <v>22775</v>
      </c>
      <c r="E43" s="114">
        <v>40475</v>
      </c>
      <c r="F43" s="114">
        <v>12280</v>
      </c>
      <c r="G43" s="114">
        <v>5513</v>
      </c>
      <c r="H43" s="114">
        <v>14673</v>
      </c>
      <c r="I43" s="115">
        <v>9574</v>
      </c>
      <c r="J43" s="114">
        <v>5513</v>
      </c>
      <c r="K43" s="114">
        <v>4061</v>
      </c>
      <c r="L43" s="423">
        <v>3056</v>
      </c>
      <c r="M43" s="424">
        <v>2644</v>
      </c>
    </row>
    <row r="44" spans="1:13" ht="11.1" customHeight="1" x14ac:dyDescent="0.2">
      <c r="A44" s="422" t="s">
        <v>388</v>
      </c>
      <c r="B44" s="115">
        <v>53240</v>
      </c>
      <c r="C44" s="114">
        <v>30348</v>
      </c>
      <c r="D44" s="114">
        <v>22892</v>
      </c>
      <c r="E44" s="114">
        <v>40852</v>
      </c>
      <c r="F44" s="114">
        <v>12388</v>
      </c>
      <c r="G44" s="114">
        <v>5772</v>
      </c>
      <c r="H44" s="114">
        <v>14857</v>
      </c>
      <c r="I44" s="115">
        <v>9438</v>
      </c>
      <c r="J44" s="114">
        <v>5326</v>
      </c>
      <c r="K44" s="114">
        <v>4112</v>
      </c>
      <c r="L44" s="423">
        <v>4683</v>
      </c>
      <c r="M44" s="424">
        <v>4347</v>
      </c>
    </row>
    <row r="45" spans="1:13" s="110" customFormat="1" ht="11.1" customHeight="1" x14ac:dyDescent="0.2">
      <c r="A45" s="422" t="s">
        <v>389</v>
      </c>
      <c r="B45" s="115">
        <v>53183</v>
      </c>
      <c r="C45" s="114">
        <v>30157</v>
      </c>
      <c r="D45" s="114">
        <v>23026</v>
      </c>
      <c r="E45" s="114">
        <v>40630</v>
      </c>
      <c r="F45" s="114">
        <v>12553</v>
      </c>
      <c r="G45" s="114">
        <v>5666</v>
      </c>
      <c r="H45" s="114">
        <v>14932</v>
      </c>
      <c r="I45" s="115">
        <v>9498</v>
      </c>
      <c r="J45" s="114">
        <v>5387</v>
      </c>
      <c r="K45" s="114">
        <v>4111</v>
      </c>
      <c r="L45" s="423">
        <v>2835</v>
      </c>
      <c r="M45" s="424">
        <v>2927</v>
      </c>
    </row>
    <row r="46" spans="1:13" ht="15" customHeight="1" x14ac:dyDescent="0.2">
      <c r="A46" s="422" t="s">
        <v>398</v>
      </c>
      <c r="B46" s="115">
        <v>53239</v>
      </c>
      <c r="C46" s="114">
        <v>30218</v>
      </c>
      <c r="D46" s="114">
        <v>23021</v>
      </c>
      <c r="E46" s="114">
        <v>40656</v>
      </c>
      <c r="F46" s="114">
        <v>12583</v>
      </c>
      <c r="G46" s="114">
        <v>5508</v>
      </c>
      <c r="H46" s="114">
        <v>15081</v>
      </c>
      <c r="I46" s="115">
        <v>9354</v>
      </c>
      <c r="J46" s="114">
        <v>5231</v>
      </c>
      <c r="K46" s="114">
        <v>4123</v>
      </c>
      <c r="L46" s="423">
        <v>4385</v>
      </c>
      <c r="M46" s="424">
        <v>4441</v>
      </c>
    </row>
    <row r="47" spans="1:13" ht="11.1" customHeight="1" x14ac:dyDescent="0.2">
      <c r="A47" s="422" t="s">
        <v>387</v>
      </c>
      <c r="B47" s="115">
        <v>53277</v>
      </c>
      <c r="C47" s="114">
        <v>30243</v>
      </c>
      <c r="D47" s="114">
        <v>23034</v>
      </c>
      <c r="E47" s="114">
        <v>40613</v>
      </c>
      <c r="F47" s="114">
        <v>12664</v>
      </c>
      <c r="G47" s="114">
        <v>5329</v>
      </c>
      <c r="H47" s="114">
        <v>15227</v>
      </c>
      <c r="I47" s="115">
        <v>9465</v>
      </c>
      <c r="J47" s="114">
        <v>5340</v>
      </c>
      <c r="K47" s="114">
        <v>4125</v>
      </c>
      <c r="L47" s="423">
        <v>2566</v>
      </c>
      <c r="M47" s="424">
        <v>2616</v>
      </c>
    </row>
    <row r="48" spans="1:13" ht="11.1" customHeight="1" x14ac:dyDescent="0.2">
      <c r="A48" s="422" t="s">
        <v>388</v>
      </c>
      <c r="B48" s="115">
        <v>53598</v>
      </c>
      <c r="C48" s="114">
        <v>30430</v>
      </c>
      <c r="D48" s="114">
        <v>23168</v>
      </c>
      <c r="E48" s="114">
        <v>40858</v>
      </c>
      <c r="F48" s="114">
        <v>12740</v>
      </c>
      <c r="G48" s="114">
        <v>5637</v>
      </c>
      <c r="H48" s="114">
        <v>15431</v>
      </c>
      <c r="I48" s="115">
        <v>9406</v>
      </c>
      <c r="J48" s="114">
        <v>5187</v>
      </c>
      <c r="K48" s="114">
        <v>4219</v>
      </c>
      <c r="L48" s="423">
        <v>4119</v>
      </c>
      <c r="M48" s="424">
        <v>3799</v>
      </c>
    </row>
    <row r="49" spans="1:17" s="110" customFormat="1" ht="11.1" customHeight="1" x14ac:dyDescent="0.2">
      <c r="A49" s="422" t="s">
        <v>389</v>
      </c>
      <c r="B49" s="115">
        <v>53212</v>
      </c>
      <c r="C49" s="114">
        <v>30037</v>
      </c>
      <c r="D49" s="114">
        <v>23175</v>
      </c>
      <c r="E49" s="114">
        <v>40370</v>
      </c>
      <c r="F49" s="114">
        <v>12842</v>
      </c>
      <c r="G49" s="114">
        <v>5461</v>
      </c>
      <c r="H49" s="114">
        <v>15414</v>
      </c>
      <c r="I49" s="115">
        <v>9360</v>
      </c>
      <c r="J49" s="114">
        <v>5159</v>
      </c>
      <c r="K49" s="114">
        <v>4201</v>
      </c>
      <c r="L49" s="423">
        <v>2505</v>
      </c>
      <c r="M49" s="424">
        <v>2987</v>
      </c>
    </row>
    <row r="50" spans="1:17" ht="15" customHeight="1" x14ac:dyDescent="0.2">
      <c r="A50" s="422" t="s">
        <v>399</v>
      </c>
      <c r="B50" s="143">
        <v>53105</v>
      </c>
      <c r="C50" s="144">
        <v>29953</v>
      </c>
      <c r="D50" s="144">
        <v>23152</v>
      </c>
      <c r="E50" s="144">
        <v>40122</v>
      </c>
      <c r="F50" s="144">
        <v>12983</v>
      </c>
      <c r="G50" s="144">
        <v>5391</v>
      </c>
      <c r="H50" s="144">
        <v>15461</v>
      </c>
      <c r="I50" s="143">
        <v>9015</v>
      </c>
      <c r="J50" s="144">
        <v>4924</v>
      </c>
      <c r="K50" s="144">
        <v>4091</v>
      </c>
      <c r="L50" s="426">
        <v>3317</v>
      </c>
      <c r="M50" s="427">
        <v>3474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-0.25169518585998985</v>
      </c>
      <c r="C6" s="480">
        <f>'Tabelle 3.3'!J11</f>
        <v>-3.624118024374599</v>
      </c>
      <c r="D6" s="481">
        <f t="shared" ref="D6:E9" si="0">IF(OR(AND(B6&gt;=-50,B6&lt;=50),ISNUMBER(B6)=FALSE),B6,"")</f>
        <v>-0.25169518585998985</v>
      </c>
      <c r="E6" s="481">
        <f t="shared" si="0"/>
        <v>-3.624118024374599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-0.25169518585998985</v>
      </c>
      <c r="C14" s="480">
        <f>'Tabelle 3.3'!J11</f>
        <v>-3.624118024374599</v>
      </c>
      <c r="D14" s="481">
        <f>IF(OR(AND(B14&gt;=-50,B14&lt;=50),ISNUMBER(B14)=FALSE),B14,"")</f>
        <v>-0.25169518585998985</v>
      </c>
      <c r="E14" s="481">
        <f>IF(OR(AND(C14&gt;=-50,C14&lt;=50),ISNUMBER(C14)=FALSE),C14,"")</f>
        <v>-3.624118024374599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2.6717557251908395</v>
      </c>
      <c r="C15" s="480">
        <f>'Tabelle 3.3'!J12</f>
        <v>10.091743119266056</v>
      </c>
      <c r="D15" s="481">
        <f t="shared" ref="D15:E45" si="3">IF(OR(AND(B15&gt;=-50,B15&lt;=50),ISNUMBER(B15)=FALSE),B15,"")</f>
        <v>2.6717557251908395</v>
      </c>
      <c r="E15" s="481">
        <f t="shared" si="3"/>
        <v>10.091743119266056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-3.0069819105046016</v>
      </c>
      <c r="C17" s="480">
        <f>'Tabelle 3.3'!J14</f>
        <v>-5.9063136456211813</v>
      </c>
      <c r="D17" s="481">
        <f t="shared" si="3"/>
        <v>-3.0069819105046016</v>
      </c>
      <c r="E17" s="481">
        <f t="shared" si="3"/>
        <v>-5.9063136456211813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-2.5039891984779672</v>
      </c>
      <c r="C18" s="480">
        <f>'Tabelle 3.3'!J15</f>
        <v>-3.5555555555555554</v>
      </c>
      <c r="D18" s="481">
        <f t="shared" si="3"/>
        <v>-2.5039891984779672</v>
      </c>
      <c r="E18" s="481">
        <f t="shared" si="3"/>
        <v>-3.5555555555555554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-2.9348743588078694</v>
      </c>
      <c r="C19" s="480">
        <f>'Tabelle 3.3'!J16</f>
        <v>-7.7981651376146788</v>
      </c>
      <c r="D19" s="481">
        <f t="shared" si="3"/>
        <v>-2.9348743588078694</v>
      </c>
      <c r="E19" s="481">
        <f t="shared" si="3"/>
        <v>-7.7981651376146788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-6.1445783132530121</v>
      </c>
      <c r="C20" s="480">
        <f>'Tabelle 3.3'!J17</f>
        <v>-8.3333333333333339</v>
      </c>
      <c r="D20" s="481">
        <f t="shared" si="3"/>
        <v>-6.1445783132530121</v>
      </c>
      <c r="E20" s="481">
        <f t="shared" si="3"/>
        <v>-8.3333333333333339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t="str">
        <f>'Tabelle 2.3'!J18</f>
        <v>*</v>
      </c>
      <c r="C21" s="480" t="str">
        <f>'Tabelle 3.3'!J18</f>
        <v>*</v>
      </c>
      <c r="D21" s="481" t="str">
        <f t="shared" si="3"/>
        <v>*</v>
      </c>
      <c r="E21" s="481" t="str">
        <f t="shared" si="3"/>
        <v>*</v>
      </c>
      <c r="F21" s="476" t="str">
        <f t="shared" si="4"/>
        <v/>
      </c>
      <c r="G21" s="476" t="str">
        <f t="shared" si="4"/>
        <v/>
      </c>
      <c r="H21" s="482">
        <f t="shared" si="5"/>
        <v>-0.75</v>
      </c>
      <c r="I21" s="482">
        <f t="shared" si="5"/>
        <v>-0.75</v>
      </c>
      <c r="J21" s="476">
        <f t="shared" si="6"/>
        <v>77</v>
      </c>
      <c r="K21" s="476">
        <f t="shared" si="7"/>
        <v>45</v>
      </c>
      <c r="L21" s="476">
        <f t="shared" si="8"/>
        <v>77</v>
      </c>
      <c r="M21" s="476">
        <f t="shared" si="9"/>
        <v>45</v>
      </c>
      <c r="N21" s="476">
        <v>77</v>
      </c>
    </row>
    <row r="22" spans="1:14" s="475" customFormat="1" ht="15" customHeight="1" x14ac:dyDescent="0.2">
      <c r="A22" s="475">
        <v>9</v>
      </c>
      <c r="B22" s="479">
        <f>'Tabelle 2.3'!J19</f>
        <v>1.356456043956044</v>
      </c>
      <c r="C22" s="480">
        <f>'Tabelle 3.3'!J19</f>
        <v>-3.2947976878612715</v>
      </c>
      <c r="D22" s="481">
        <f t="shared" si="3"/>
        <v>1.356456043956044</v>
      </c>
      <c r="E22" s="481">
        <f t="shared" si="3"/>
        <v>-3.2947976878612715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-0.64007877892663712</v>
      </c>
      <c r="C23" s="480">
        <f>'Tabelle 3.3'!J20</f>
        <v>-4.6082949308755756</v>
      </c>
      <c r="D23" s="481">
        <f t="shared" si="3"/>
        <v>-0.64007877892663712</v>
      </c>
      <c r="E23" s="481">
        <f t="shared" si="3"/>
        <v>-4.6082949308755756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-0.94890510948905105</v>
      </c>
      <c r="C24" s="480">
        <f>'Tabelle 3.3'!J21</f>
        <v>-9.3810444874274665</v>
      </c>
      <c r="D24" s="481">
        <f t="shared" si="3"/>
        <v>-0.94890510948905105</v>
      </c>
      <c r="E24" s="481">
        <f t="shared" si="3"/>
        <v>-9.3810444874274665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9.8684210526315788</v>
      </c>
      <c r="C25" s="480">
        <f>'Tabelle 3.3'!J22</f>
        <v>0.88495575221238942</v>
      </c>
      <c r="D25" s="481">
        <f t="shared" si="3"/>
        <v>9.8684210526315788</v>
      </c>
      <c r="E25" s="481">
        <f t="shared" si="3"/>
        <v>0.88495575221238942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-7.0445344129554659</v>
      </c>
      <c r="C26" s="480">
        <f>'Tabelle 3.3'!J23</f>
        <v>-3.3613445378151261</v>
      </c>
      <c r="D26" s="481">
        <f t="shared" si="3"/>
        <v>-7.0445344129554659</v>
      </c>
      <c r="E26" s="481">
        <f t="shared" si="3"/>
        <v>-3.3613445378151261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2.3280146481820561</v>
      </c>
      <c r="C27" s="480">
        <f>'Tabelle 3.3'!J24</f>
        <v>1.8398268398268398</v>
      </c>
      <c r="D27" s="481">
        <f t="shared" si="3"/>
        <v>2.3280146481820561</v>
      </c>
      <c r="E27" s="481">
        <f t="shared" si="3"/>
        <v>1.8398268398268398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t="str">
        <f>'Tabelle 2.3'!J25</f>
        <v>*</v>
      </c>
      <c r="C28" s="480" t="str">
        <f>'Tabelle 3.3'!J25</f>
        <v>*</v>
      </c>
      <c r="D28" s="481" t="str">
        <f t="shared" si="3"/>
        <v>*</v>
      </c>
      <c r="E28" s="481" t="str">
        <f t="shared" si="3"/>
        <v>*</v>
      </c>
      <c r="F28" s="476" t="str">
        <f t="shared" si="4"/>
        <v/>
      </c>
      <c r="G28" s="476" t="str">
        <f t="shared" si="4"/>
        <v/>
      </c>
      <c r="H28" s="482">
        <f t="shared" si="5"/>
        <v>-0.75</v>
      </c>
      <c r="I28" s="482">
        <f t="shared" si="5"/>
        <v>-0.75</v>
      </c>
      <c r="J28" s="476">
        <f t="shared" si="6"/>
        <v>149</v>
      </c>
      <c r="K28" s="476">
        <f t="shared" si="7"/>
        <v>45</v>
      </c>
      <c r="L28" s="476">
        <f t="shared" si="8"/>
        <v>149</v>
      </c>
      <c r="M28" s="476">
        <f t="shared" si="9"/>
        <v>45</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6.8608414239482203</v>
      </c>
      <c r="C30" s="480">
        <f>'Tabelle 3.3'!J27</f>
        <v>1.5822784810126582</v>
      </c>
      <c r="D30" s="481">
        <f t="shared" si="3"/>
        <v>6.8608414239482203</v>
      </c>
      <c r="E30" s="481">
        <f t="shared" si="3"/>
        <v>1.5822784810126582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1.5894039735099337</v>
      </c>
      <c r="C31" s="480">
        <f>'Tabelle 3.3'!J28</f>
        <v>0.49261083743842365</v>
      </c>
      <c r="D31" s="481">
        <f t="shared" si="3"/>
        <v>1.5894039735099337</v>
      </c>
      <c r="E31" s="481">
        <f t="shared" si="3"/>
        <v>0.49261083743842365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1.6251904520060945</v>
      </c>
      <c r="C32" s="480">
        <f>'Tabelle 3.3'!J29</f>
        <v>-1.6157989228007181</v>
      </c>
      <c r="D32" s="481">
        <f t="shared" si="3"/>
        <v>1.6251904520060945</v>
      </c>
      <c r="E32" s="481">
        <f t="shared" si="3"/>
        <v>-1.6157989228007181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3.8095238095238093</v>
      </c>
      <c r="C33" s="480">
        <f>'Tabelle 3.3'!J30</f>
        <v>-15.081967213114755</v>
      </c>
      <c r="D33" s="481">
        <f t="shared" si="3"/>
        <v>3.8095238095238093</v>
      </c>
      <c r="E33" s="481">
        <f t="shared" si="3"/>
        <v>-15.081967213114755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-1.5212981744421907</v>
      </c>
      <c r="C34" s="480">
        <f>'Tabelle 3.3'!J31</f>
        <v>-3.6086607858861268</v>
      </c>
      <c r="D34" s="481">
        <f t="shared" si="3"/>
        <v>-1.5212981744421907</v>
      </c>
      <c r="E34" s="481">
        <f t="shared" si="3"/>
        <v>-3.6086607858861268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2.6717557251908395</v>
      </c>
      <c r="C37" s="480">
        <f>'Tabelle 3.3'!J34</f>
        <v>10.091743119266056</v>
      </c>
      <c r="D37" s="481">
        <f t="shared" si="3"/>
        <v>2.6717557251908395</v>
      </c>
      <c r="E37" s="481">
        <f t="shared" si="3"/>
        <v>10.091743119266056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-2.5428069661934729</v>
      </c>
      <c r="C38" s="480">
        <f>'Tabelle 3.3'!J35</f>
        <v>-1.9000703729767769</v>
      </c>
      <c r="D38" s="481">
        <f t="shared" si="3"/>
        <v>-2.5428069661934729</v>
      </c>
      <c r="E38" s="481">
        <f t="shared" si="3"/>
        <v>-1.9000703729767769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2.1602651589003705</v>
      </c>
      <c r="C39" s="480">
        <f>'Tabelle 3.3'!J36</f>
        <v>-4.1283231083844578</v>
      </c>
      <c r="D39" s="481">
        <f t="shared" si="3"/>
        <v>2.1602651589003705</v>
      </c>
      <c r="E39" s="481">
        <f t="shared" si="3"/>
        <v>-4.1283231083844578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2.1602651589003705</v>
      </c>
      <c r="C45" s="480">
        <f>'Tabelle 3.3'!J36</f>
        <v>-4.1283231083844578</v>
      </c>
      <c r="D45" s="481">
        <f t="shared" si="3"/>
        <v>2.1602651589003705</v>
      </c>
      <c r="E45" s="481">
        <f t="shared" si="3"/>
        <v>-4.1283231083844578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44262</v>
      </c>
      <c r="C51" s="487">
        <v>5519</v>
      </c>
      <c r="D51" s="487">
        <v>3450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44959</v>
      </c>
      <c r="C52" s="487">
        <v>5597</v>
      </c>
      <c r="D52" s="487">
        <v>3511</v>
      </c>
      <c r="E52" s="488">
        <f t="shared" ref="E52:G70" si="11">IF($A$51=37802,IF(COUNTBLANK(B$51:B$70)&gt;0,#N/A,B52/B$51*100),IF(COUNTBLANK(B$51:B$75)&gt;0,#N/A,B52/B$51*100))</f>
        <v>101.57471420179837</v>
      </c>
      <c r="F52" s="488">
        <f t="shared" si="11"/>
        <v>101.41329951078093</v>
      </c>
      <c r="G52" s="488">
        <f t="shared" si="11"/>
        <v>101.768115942029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45746</v>
      </c>
      <c r="C53" s="487">
        <v>5507</v>
      </c>
      <c r="D53" s="487">
        <v>3599</v>
      </c>
      <c r="E53" s="488">
        <f t="shared" si="11"/>
        <v>103.35276309249468</v>
      </c>
      <c r="F53" s="488">
        <f t="shared" si="11"/>
        <v>99.782569306033693</v>
      </c>
      <c r="G53" s="488">
        <f t="shared" si="11"/>
        <v>104.31884057971016</v>
      </c>
      <c r="H53" s="489">
        <f>IF(ISERROR(L53)=TRUE,IF(MONTH(A53)=MONTH(MAX(A$51:A$75)),A53,""),"")</f>
        <v>41883</v>
      </c>
      <c r="I53" s="488">
        <f t="shared" si="12"/>
        <v>103.35276309249468</v>
      </c>
      <c r="J53" s="488">
        <f t="shared" si="10"/>
        <v>99.782569306033693</v>
      </c>
      <c r="K53" s="488">
        <f t="shared" si="10"/>
        <v>104.31884057971016</v>
      </c>
      <c r="L53" s="488" t="e">
        <f t="shared" si="13"/>
        <v>#N/A</v>
      </c>
    </row>
    <row r="54" spans="1:14" ht="15" customHeight="1" x14ac:dyDescent="0.2">
      <c r="A54" s="490" t="s">
        <v>462</v>
      </c>
      <c r="B54" s="487">
        <v>45615</v>
      </c>
      <c r="C54" s="487">
        <v>5620</v>
      </c>
      <c r="D54" s="487">
        <v>3541</v>
      </c>
      <c r="E54" s="488">
        <f t="shared" si="11"/>
        <v>103.05679815643217</v>
      </c>
      <c r="F54" s="488">
        <f t="shared" si="11"/>
        <v>101.83004167421635</v>
      </c>
      <c r="G54" s="488">
        <f t="shared" si="11"/>
        <v>102.6376811594203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46152</v>
      </c>
      <c r="C55" s="487">
        <v>5532</v>
      </c>
      <c r="D55" s="487">
        <v>3519</v>
      </c>
      <c r="E55" s="488">
        <f t="shared" si="11"/>
        <v>104.27002846685644</v>
      </c>
      <c r="F55" s="488">
        <f t="shared" si="11"/>
        <v>100.23554991846349</v>
      </c>
      <c r="G55" s="488">
        <f t="shared" si="11"/>
        <v>102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46598</v>
      </c>
      <c r="C56" s="487">
        <v>5670</v>
      </c>
      <c r="D56" s="487">
        <v>3593</v>
      </c>
      <c r="E56" s="488">
        <f t="shared" si="11"/>
        <v>105.27766481406174</v>
      </c>
      <c r="F56" s="488">
        <f t="shared" si="11"/>
        <v>102.73600289907591</v>
      </c>
      <c r="G56" s="488">
        <f t="shared" si="11"/>
        <v>104.14492753623188</v>
      </c>
      <c r="H56" s="489" t="str">
        <f t="shared" si="14"/>
        <v/>
      </c>
      <c r="I56" s="488" t="str">
        <f t="shared" si="12"/>
        <v/>
      </c>
      <c r="J56" s="488" t="str">
        <f t="shared" si="10"/>
        <v/>
      </c>
      <c r="K56" s="488" t="str">
        <f t="shared" si="10"/>
        <v/>
      </c>
      <c r="L56" s="488" t="e">
        <f t="shared" si="13"/>
        <v>#N/A</v>
      </c>
    </row>
    <row r="57" spans="1:14" ht="15" customHeight="1" x14ac:dyDescent="0.2">
      <c r="A57" s="490">
        <v>42248</v>
      </c>
      <c r="B57" s="487">
        <v>47589</v>
      </c>
      <c r="C57" s="487">
        <v>5558</v>
      </c>
      <c r="D57" s="487">
        <v>3652</v>
      </c>
      <c r="E57" s="488">
        <f t="shared" si="11"/>
        <v>107.51660566626001</v>
      </c>
      <c r="F57" s="488">
        <f t="shared" si="11"/>
        <v>100.70664975539047</v>
      </c>
      <c r="G57" s="488">
        <f t="shared" si="11"/>
        <v>105.85507246376811</v>
      </c>
      <c r="H57" s="489">
        <f t="shared" si="14"/>
        <v>42248</v>
      </c>
      <c r="I57" s="488">
        <f t="shared" si="12"/>
        <v>107.51660566626001</v>
      </c>
      <c r="J57" s="488">
        <f t="shared" si="10"/>
        <v>100.70664975539047</v>
      </c>
      <c r="K57" s="488">
        <f t="shared" si="10"/>
        <v>105.85507246376811</v>
      </c>
      <c r="L57" s="488" t="e">
        <f t="shared" si="13"/>
        <v>#N/A</v>
      </c>
    </row>
    <row r="58" spans="1:14" ht="15" customHeight="1" x14ac:dyDescent="0.2">
      <c r="A58" s="490" t="s">
        <v>465</v>
      </c>
      <c r="B58" s="487">
        <v>47655</v>
      </c>
      <c r="C58" s="487">
        <v>5662</v>
      </c>
      <c r="D58" s="487">
        <v>3595</v>
      </c>
      <c r="E58" s="488">
        <f t="shared" si="11"/>
        <v>107.66571777145182</v>
      </c>
      <c r="F58" s="488">
        <f t="shared" si="11"/>
        <v>102.5910491030984</v>
      </c>
      <c r="G58" s="488">
        <f t="shared" si="11"/>
        <v>104.20289855072464</v>
      </c>
      <c r="H58" s="489" t="str">
        <f t="shared" si="14"/>
        <v/>
      </c>
      <c r="I58" s="488" t="str">
        <f t="shared" si="12"/>
        <v/>
      </c>
      <c r="J58" s="488" t="str">
        <f t="shared" si="10"/>
        <v/>
      </c>
      <c r="K58" s="488" t="str">
        <f t="shared" si="10"/>
        <v/>
      </c>
      <c r="L58" s="488" t="e">
        <f t="shared" si="13"/>
        <v>#N/A</v>
      </c>
    </row>
    <row r="59" spans="1:14" ht="15" customHeight="1" x14ac:dyDescent="0.2">
      <c r="A59" s="490" t="s">
        <v>466</v>
      </c>
      <c r="B59" s="487">
        <v>48131</v>
      </c>
      <c r="C59" s="487">
        <v>5519</v>
      </c>
      <c r="D59" s="487">
        <v>3569</v>
      </c>
      <c r="E59" s="488">
        <f t="shared" si="11"/>
        <v>108.74113234828972</v>
      </c>
      <c r="F59" s="488">
        <f t="shared" si="11"/>
        <v>100</v>
      </c>
      <c r="G59" s="488">
        <f t="shared" si="11"/>
        <v>103.44927536231884</v>
      </c>
      <c r="H59" s="489" t="str">
        <f t="shared" si="14"/>
        <v/>
      </c>
      <c r="I59" s="488" t="str">
        <f t="shared" si="12"/>
        <v/>
      </c>
      <c r="J59" s="488" t="str">
        <f t="shared" si="10"/>
        <v/>
      </c>
      <c r="K59" s="488" t="str">
        <f t="shared" si="10"/>
        <v/>
      </c>
      <c r="L59" s="488" t="e">
        <f t="shared" si="13"/>
        <v>#N/A</v>
      </c>
    </row>
    <row r="60" spans="1:14" ht="15" customHeight="1" x14ac:dyDescent="0.2">
      <c r="A60" s="490" t="s">
        <v>467</v>
      </c>
      <c r="B60" s="487">
        <v>48692</v>
      </c>
      <c r="C60" s="487">
        <v>5604</v>
      </c>
      <c r="D60" s="487">
        <v>3641</v>
      </c>
      <c r="E60" s="488">
        <f t="shared" si="11"/>
        <v>110.00858524242014</v>
      </c>
      <c r="F60" s="488">
        <f t="shared" si="11"/>
        <v>101.54013408226128</v>
      </c>
      <c r="G60" s="488">
        <f t="shared" si="11"/>
        <v>105.53623188405797</v>
      </c>
      <c r="H60" s="489" t="str">
        <f t="shared" si="14"/>
        <v/>
      </c>
      <c r="I60" s="488" t="str">
        <f t="shared" si="12"/>
        <v/>
      </c>
      <c r="J60" s="488" t="str">
        <f t="shared" si="10"/>
        <v/>
      </c>
      <c r="K60" s="488" t="str">
        <f t="shared" si="10"/>
        <v/>
      </c>
      <c r="L60" s="488" t="e">
        <f t="shared" si="13"/>
        <v>#N/A</v>
      </c>
    </row>
    <row r="61" spans="1:14" ht="15" customHeight="1" x14ac:dyDescent="0.2">
      <c r="A61" s="490">
        <v>42614</v>
      </c>
      <c r="B61" s="487">
        <v>49955</v>
      </c>
      <c r="C61" s="487">
        <v>5499</v>
      </c>
      <c r="D61" s="487">
        <v>3754</v>
      </c>
      <c r="E61" s="488">
        <f t="shared" si="11"/>
        <v>112.86204870995435</v>
      </c>
      <c r="F61" s="488">
        <f t="shared" si="11"/>
        <v>99.637615510056165</v>
      </c>
      <c r="G61" s="488">
        <f t="shared" si="11"/>
        <v>108.81159420289855</v>
      </c>
      <c r="H61" s="489">
        <f t="shared" si="14"/>
        <v>42614</v>
      </c>
      <c r="I61" s="488">
        <f t="shared" si="12"/>
        <v>112.86204870995435</v>
      </c>
      <c r="J61" s="488">
        <f t="shared" si="10"/>
        <v>99.637615510056165</v>
      </c>
      <c r="K61" s="488">
        <f t="shared" si="10"/>
        <v>108.81159420289855</v>
      </c>
      <c r="L61" s="488" t="e">
        <f t="shared" si="13"/>
        <v>#N/A</v>
      </c>
    </row>
    <row r="62" spans="1:14" ht="15" customHeight="1" x14ac:dyDescent="0.2">
      <c r="A62" s="490" t="s">
        <v>468</v>
      </c>
      <c r="B62" s="487">
        <v>50015</v>
      </c>
      <c r="C62" s="487">
        <v>5605</v>
      </c>
      <c r="D62" s="487">
        <v>3719</v>
      </c>
      <c r="E62" s="488">
        <f t="shared" si="11"/>
        <v>112.99760516921964</v>
      </c>
      <c r="F62" s="488">
        <f t="shared" si="11"/>
        <v>101.55825330675847</v>
      </c>
      <c r="G62" s="488">
        <f t="shared" si="11"/>
        <v>107.79710144927537</v>
      </c>
      <c r="H62" s="489" t="str">
        <f t="shared" si="14"/>
        <v/>
      </c>
      <c r="I62" s="488" t="str">
        <f t="shared" si="12"/>
        <v/>
      </c>
      <c r="J62" s="488" t="str">
        <f t="shared" si="10"/>
        <v/>
      </c>
      <c r="K62" s="488" t="str">
        <f t="shared" si="10"/>
        <v/>
      </c>
      <c r="L62" s="488" t="e">
        <f t="shared" si="13"/>
        <v>#N/A</v>
      </c>
    </row>
    <row r="63" spans="1:14" ht="15" customHeight="1" x14ac:dyDescent="0.2">
      <c r="A63" s="490" t="s">
        <v>469</v>
      </c>
      <c r="B63" s="487">
        <v>50557</v>
      </c>
      <c r="C63" s="487">
        <v>5470</v>
      </c>
      <c r="D63" s="487">
        <v>3675</v>
      </c>
      <c r="E63" s="488">
        <f t="shared" si="11"/>
        <v>114.22213185124939</v>
      </c>
      <c r="F63" s="488">
        <f t="shared" si="11"/>
        <v>99.112157999637617</v>
      </c>
      <c r="G63" s="488">
        <f t="shared" si="11"/>
        <v>106.5217391304348</v>
      </c>
      <c r="H63" s="489" t="str">
        <f t="shared" si="14"/>
        <v/>
      </c>
      <c r="I63" s="488" t="str">
        <f t="shared" si="12"/>
        <v/>
      </c>
      <c r="J63" s="488" t="str">
        <f t="shared" si="10"/>
        <v/>
      </c>
      <c r="K63" s="488" t="str">
        <f t="shared" si="10"/>
        <v/>
      </c>
      <c r="L63" s="488" t="e">
        <f t="shared" si="13"/>
        <v>#N/A</v>
      </c>
    </row>
    <row r="64" spans="1:14" ht="15" customHeight="1" x14ac:dyDescent="0.2">
      <c r="A64" s="490" t="s">
        <v>470</v>
      </c>
      <c r="B64" s="487">
        <v>50938</v>
      </c>
      <c r="C64" s="487">
        <v>5550</v>
      </c>
      <c r="D64" s="487">
        <v>3836</v>
      </c>
      <c r="E64" s="488">
        <f t="shared" si="11"/>
        <v>115.08291536758392</v>
      </c>
      <c r="F64" s="488">
        <f t="shared" si="11"/>
        <v>100.56169595941293</v>
      </c>
      <c r="G64" s="488">
        <f t="shared" si="11"/>
        <v>111.18840579710145</v>
      </c>
      <c r="H64" s="489" t="str">
        <f t="shared" si="14"/>
        <v/>
      </c>
      <c r="I64" s="488" t="str">
        <f t="shared" si="12"/>
        <v/>
      </c>
      <c r="J64" s="488" t="str">
        <f t="shared" si="10"/>
        <v/>
      </c>
      <c r="K64" s="488" t="str">
        <f t="shared" si="10"/>
        <v/>
      </c>
      <c r="L64" s="488" t="e">
        <f t="shared" si="13"/>
        <v>#N/A</v>
      </c>
    </row>
    <row r="65" spans="1:12" ht="15" customHeight="1" x14ac:dyDescent="0.2">
      <c r="A65" s="490">
        <v>42979</v>
      </c>
      <c r="B65" s="487">
        <v>51804</v>
      </c>
      <c r="C65" s="487">
        <v>5456</v>
      </c>
      <c r="D65" s="487">
        <v>3876</v>
      </c>
      <c r="E65" s="488">
        <f t="shared" si="11"/>
        <v>117.0394469296462</v>
      </c>
      <c r="F65" s="488">
        <f t="shared" si="11"/>
        <v>98.858488856676928</v>
      </c>
      <c r="G65" s="488">
        <f t="shared" si="11"/>
        <v>112.34782608695653</v>
      </c>
      <c r="H65" s="489">
        <f t="shared" si="14"/>
        <v>42979</v>
      </c>
      <c r="I65" s="488">
        <f t="shared" si="12"/>
        <v>117.0394469296462</v>
      </c>
      <c r="J65" s="488">
        <f t="shared" si="10"/>
        <v>98.858488856676928</v>
      </c>
      <c r="K65" s="488">
        <f t="shared" si="10"/>
        <v>112.34782608695653</v>
      </c>
      <c r="L65" s="488" t="e">
        <f t="shared" si="13"/>
        <v>#N/A</v>
      </c>
    </row>
    <row r="66" spans="1:12" ht="15" customHeight="1" x14ac:dyDescent="0.2">
      <c r="A66" s="490" t="s">
        <v>471</v>
      </c>
      <c r="B66" s="487">
        <v>51843</v>
      </c>
      <c r="C66" s="487">
        <v>5538</v>
      </c>
      <c r="D66" s="487">
        <v>3863</v>
      </c>
      <c r="E66" s="488">
        <f t="shared" si="11"/>
        <v>117.12755862816864</v>
      </c>
      <c r="F66" s="488">
        <f t="shared" si="11"/>
        <v>100.34426526544664</v>
      </c>
      <c r="G66" s="488">
        <f t="shared" si="11"/>
        <v>111.97101449275362</v>
      </c>
      <c r="H66" s="489" t="str">
        <f t="shared" si="14"/>
        <v/>
      </c>
      <c r="I66" s="488" t="str">
        <f t="shared" si="12"/>
        <v/>
      </c>
      <c r="J66" s="488" t="str">
        <f t="shared" si="10"/>
        <v/>
      </c>
      <c r="K66" s="488" t="str">
        <f t="shared" si="10"/>
        <v/>
      </c>
      <c r="L66" s="488" t="e">
        <f t="shared" si="13"/>
        <v>#N/A</v>
      </c>
    </row>
    <row r="67" spans="1:12" ht="15" customHeight="1" x14ac:dyDescent="0.2">
      <c r="A67" s="490" t="s">
        <v>472</v>
      </c>
      <c r="B67" s="487">
        <v>52094</v>
      </c>
      <c r="C67" s="487">
        <v>5464</v>
      </c>
      <c r="D67" s="487">
        <v>3911</v>
      </c>
      <c r="E67" s="488">
        <f t="shared" si="11"/>
        <v>117.69463648276172</v>
      </c>
      <c r="F67" s="488">
        <f t="shared" si="11"/>
        <v>99.003442652654456</v>
      </c>
      <c r="G67" s="488">
        <f t="shared" si="11"/>
        <v>113.3623188405797</v>
      </c>
      <c r="H67" s="489" t="str">
        <f t="shared" si="14"/>
        <v/>
      </c>
      <c r="I67" s="488" t="str">
        <f t="shared" si="12"/>
        <v/>
      </c>
      <c r="J67" s="488" t="str">
        <f t="shared" si="12"/>
        <v/>
      </c>
      <c r="K67" s="488" t="str">
        <f t="shared" si="12"/>
        <v/>
      </c>
      <c r="L67" s="488" t="e">
        <f t="shared" si="13"/>
        <v>#N/A</v>
      </c>
    </row>
    <row r="68" spans="1:12" ht="15" customHeight="1" x14ac:dyDescent="0.2">
      <c r="A68" s="490" t="s">
        <v>473</v>
      </c>
      <c r="B68" s="487">
        <v>52755</v>
      </c>
      <c r="C68" s="487">
        <v>5513</v>
      </c>
      <c r="D68" s="487">
        <v>4061</v>
      </c>
      <c r="E68" s="488">
        <f t="shared" si="11"/>
        <v>119.18801680900096</v>
      </c>
      <c r="F68" s="488">
        <f t="shared" si="11"/>
        <v>99.891284653016854</v>
      </c>
      <c r="G68" s="488">
        <f t="shared" si="11"/>
        <v>117.71014492753625</v>
      </c>
      <c r="H68" s="489" t="str">
        <f t="shared" si="14"/>
        <v/>
      </c>
      <c r="I68" s="488" t="str">
        <f t="shared" si="12"/>
        <v/>
      </c>
      <c r="J68" s="488" t="str">
        <f t="shared" si="12"/>
        <v/>
      </c>
      <c r="K68" s="488" t="str">
        <f t="shared" si="12"/>
        <v/>
      </c>
      <c r="L68" s="488" t="e">
        <f t="shared" si="13"/>
        <v>#N/A</v>
      </c>
    </row>
    <row r="69" spans="1:12" ht="15" customHeight="1" x14ac:dyDescent="0.2">
      <c r="A69" s="490">
        <v>43344</v>
      </c>
      <c r="B69" s="487">
        <v>53240</v>
      </c>
      <c r="C69" s="487">
        <v>5326</v>
      </c>
      <c r="D69" s="487">
        <v>4112</v>
      </c>
      <c r="E69" s="488">
        <f t="shared" si="11"/>
        <v>120.28376485472867</v>
      </c>
      <c r="F69" s="488">
        <f t="shared" si="11"/>
        <v>96.502989672042034</v>
      </c>
      <c r="G69" s="488">
        <f t="shared" si="11"/>
        <v>119.18840579710147</v>
      </c>
      <c r="H69" s="489">
        <f t="shared" si="14"/>
        <v>43344</v>
      </c>
      <c r="I69" s="488">
        <f t="shared" si="12"/>
        <v>120.28376485472867</v>
      </c>
      <c r="J69" s="488">
        <f t="shared" si="12"/>
        <v>96.502989672042034</v>
      </c>
      <c r="K69" s="488">
        <f t="shared" si="12"/>
        <v>119.18840579710147</v>
      </c>
      <c r="L69" s="488" t="e">
        <f t="shared" si="13"/>
        <v>#N/A</v>
      </c>
    </row>
    <row r="70" spans="1:12" ht="15" customHeight="1" x14ac:dyDescent="0.2">
      <c r="A70" s="490" t="s">
        <v>474</v>
      </c>
      <c r="B70" s="487">
        <v>53183</v>
      </c>
      <c r="C70" s="487">
        <v>5387</v>
      </c>
      <c r="D70" s="487">
        <v>4111</v>
      </c>
      <c r="E70" s="488">
        <f t="shared" si="11"/>
        <v>120.15498621842664</v>
      </c>
      <c r="F70" s="488">
        <f t="shared" si="11"/>
        <v>97.608262366370724</v>
      </c>
      <c r="G70" s="488">
        <f t="shared" si="11"/>
        <v>119.15942028985506</v>
      </c>
      <c r="H70" s="489" t="str">
        <f t="shared" si="14"/>
        <v/>
      </c>
      <c r="I70" s="488" t="str">
        <f t="shared" si="12"/>
        <v/>
      </c>
      <c r="J70" s="488" t="str">
        <f t="shared" si="12"/>
        <v/>
      </c>
      <c r="K70" s="488" t="str">
        <f t="shared" si="12"/>
        <v/>
      </c>
      <c r="L70" s="488" t="e">
        <f t="shared" si="13"/>
        <v>#N/A</v>
      </c>
    </row>
    <row r="71" spans="1:12" ht="15" customHeight="1" x14ac:dyDescent="0.2">
      <c r="A71" s="490" t="s">
        <v>475</v>
      </c>
      <c r="B71" s="487">
        <v>53239</v>
      </c>
      <c r="C71" s="487">
        <v>5231</v>
      </c>
      <c r="D71" s="487">
        <v>4123</v>
      </c>
      <c r="E71" s="491">
        <f t="shared" ref="E71:G75" si="15">IF($A$51=37802,IF(COUNTBLANK(B$51:B$70)&gt;0,#N/A,IF(ISBLANK(B71)=FALSE,B71/B$51*100,#N/A)),IF(COUNTBLANK(B$51:B$75)&gt;0,#N/A,B71/B$51*100))</f>
        <v>120.28150558040758</v>
      </c>
      <c r="F71" s="491">
        <f t="shared" si="15"/>
        <v>94.781663344808848</v>
      </c>
      <c r="G71" s="491">
        <f t="shared" si="15"/>
        <v>119.50724637681161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53277</v>
      </c>
      <c r="C72" s="487">
        <v>5340</v>
      </c>
      <c r="D72" s="487">
        <v>4125</v>
      </c>
      <c r="E72" s="491">
        <f t="shared" si="15"/>
        <v>120.36735800460892</v>
      </c>
      <c r="F72" s="491">
        <f t="shared" si="15"/>
        <v>96.756658815002723</v>
      </c>
      <c r="G72" s="491">
        <f t="shared" si="15"/>
        <v>119.56521739130434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53598</v>
      </c>
      <c r="C73" s="487">
        <v>5187</v>
      </c>
      <c r="D73" s="487">
        <v>4219</v>
      </c>
      <c r="E73" s="491">
        <f t="shared" si="15"/>
        <v>121.09258506167819</v>
      </c>
      <c r="F73" s="491">
        <f t="shared" si="15"/>
        <v>93.984417466932413</v>
      </c>
      <c r="G73" s="491">
        <f t="shared" si="15"/>
        <v>122.28985507246377</v>
      </c>
      <c r="H73" s="492">
        <f>IF(A$51=37802,IF(ISERROR(L73)=TRUE,IF(ISBLANK(A73)=FALSE,IF(MONTH(A73)=MONTH(MAX(A$51:A$75)),A73,""),""),""),IF(ISERROR(L73)=TRUE,IF(MONTH(A73)=MONTH(MAX(A$51:A$75)),A73,""),""))</f>
        <v>43709</v>
      </c>
      <c r="I73" s="488">
        <f t="shared" si="12"/>
        <v>121.09258506167819</v>
      </c>
      <c r="J73" s="488">
        <f t="shared" si="12"/>
        <v>93.984417466932413</v>
      </c>
      <c r="K73" s="488">
        <f t="shared" si="12"/>
        <v>122.28985507246377</v>
      </c>
      <c r="L73" s="488" t="e">
        <f t="shared" si="13"/>
        <v>#N/A</v>
      </c>
    </row>
    <row r="74" spans="1:12" ht="15" customHeight="1" x14ac:dyDescent="0.2">
      <c r="A74" s="490" t="s">
        <v>477</v>
      </c>
      <c r="B74" s="487">
        <v>53212</v>
      </c>
      <c r="C74" s="487">
        <v>5159</v>
      </c>
      <c r="D74" s="487">
        <v>4201</v>
      </c>
      <c r="E74" s="491">
        <f t="shared" si="15"/>
        <v>120.22050517373819</v>
      </c>
      <c r="F74" s="491">
        <f t="shared" si="15"/>
        <v>93.477079181011064</v>
      </c>
      <c r="G74" s="491">
        <f t="shared" si="15"/>
        <v>121.76811594202898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53105</v>
      </c>
      <c r="C75" s="493">
        <v>4924</v>
      </c>
      <c r="D75" s="493">
        <v>4091</v>
      </c>
      <c r="E75" s="491">
        <f t="shared" si="15"/>
        <v>119.97876282138178</v>
      </c>
      <c r="F75" s="491">
        <f t="shared" si="15"/>
        <v>89.219061424171045</v>
      </c>
      <c r="G75" s="491">
        <f t="shared" si="15"/>
        <v>118.57971014492755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121.09258506167819</v>
      </c>
      <c r="J77" s="488">
        <f>IF(J75&lt;&gt;"",J75,IF(J74&lt;&gt;"",J74,IF(J73&lt;&gt;"",J73,IF(J72&lt;&gt;"",J72,IF(J71&lt;&gt;"",J71,IF(J70&lt;&gt;"",J70,""))))))</f>
        <v>93.984417466932413</v>
      </c>
      <c r="K77" s="488">
        <f>IF(K75&lt;&gt;"",K75,IF(K74&lt;&gt;"",K74,IF(K73&lt;&gt;"",K73,IF(K72&lt;&gt;"",K72,IF(K71&lt;&gt;"",K71,IF(K70&lt;&gt;"",K70,""))))))</f>
        <v>122.28985507246377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+21,1%</v>
      </c>
      <c r="J79" s="488" t="str">
        <f>"GeB - ausschließlich: "&amp;IF(J77&gt;100,"+","")&amp;TEXT(J77-100,"0,0")&amp;"%"</f>
        <v>GeB - ausschließlich: -6,0%</v>
      </c>
      <c r="K79" s="488" t="str">
        <f>"GeB - im Nebenjob: "&amp;IF(K77&gt;100,"+","")&amp;TEXT(K77-100,"0,0")&amp;"%"</f>
        <v>GeB - im Nebenjob: +22,3%</v>
      </c>
    </row>
    <row r="81" spans="9:9" ht="15" customHeight="1" x14ac:dyDescent="0.2">
      <c r="I81" s="488" t="str">
        <f>IF(ISERROR(HLOOKUP(1,I$78:K$79,2,FALSE)),"",HLOOKUP(1,I$78:K$79,2,FALSE))</f>
        <v>GeB - im Nebenjob: +22,3%</v>
      </c>
    </row>
    <row r="82" spans="9:9" ht="15" customHeight="1" x14ac:dyDescent="0.2">
      <c r="I82" s="488" t="str">
        <f>IF(ISERROR(HLOOKUP(2,I$78:K$79,2,FALSE)),"",HLOOKUP(2,I$78:K$79,2,FALSE))</f>
        <v>SvB: +21,1%</v>
      </c>
    </row>
    <row r="83" spans="9:9" ht="15" customHeight="1" x14ac:dyDescent="0.2">
      <c r="I83" s="488" t="str">
        <f>IF(ISERROR(HLOOKUP(3,I$78:K$79,2,FALSE)),"",HLOOKUP(3,I$78:K$79,2,FALSE))</f>
        <v>GeB - ausschließlich: -6,0%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53105</v>
      </c>
      <c r="E12" s="114">
        <v>53212</v>
      </c>
      <c r="F12" s="114">
        <v>53598</v>
      </c>
      <c r="G12" s="114">
        <v>53277</v>
      </c>
      <c r="H12" s="114">
        <v>53239</v>
      </c>
      <c r="I12" s="115">
        <v>-134</v>
      </c>
      <c r="J12" s="116">
        <v>-0.25169518585998985</v>
      </c>
      <c r="N12" s="117"/>
    </row>
    <row r="13" spans="1:15" s="110" customFormat="1" ht="13.5" customHeight="1" x14ac:dyDescent="0.2">
      <c r="A13" s="118" t="s">
        <v>105</v>
      </c>
      <c r="B13" s="119" t="s">
        <v>106</v>
      </c>
      <c r="C13" s="113">
        <v>56.40335185010828</v>
      </c>
      <c r="D13" s="114">
        <v>29953</v>
      </c>
      <c r="E13" s="114">
        <v>30037</v>
      </c>
      <c r="F13" s="114">
        <v>30430</v>
      </c>
      <c r="G13" s="114">
        <v>30243</v>
      </c>
      <c r="H13" s="114">
        <v>30218</v>
      </c>
      <c r="I13" s="115">
        <v>-265</v>
      </c>
      <c r="J13" s="116">
        <v>-0.87696075186974654</v>
      </c>
    </row>
    <row r="14" spans="1:15" s="110" customFormat="1" ht="13.5" customHeight="1" x14ac:dyDescent="0.2">
      <c r="A14" s="120"/>
      <c r="B14" s="119" t="s">
        <v>107</v>
      </c>
      <c r="C14" s="113">
        <v>43.59664814989172</v>
      </c>
      <c r="D14" s="114">
        <v>23152</v>
      </c>
      <c r="E14" s="114">
        <v>23175</v>
      </c>
      <c r="F14" s="114">
        <v>23168</v>
      </c>
      <c r="G14" s="114">
        <v>23034</v>
      </c>
      <c r="H14" s="114">
        <v>23021</v>
      </c>
      <c r="I14" s="115">
        <v>131</v>
      </c>
      <c r="J14" s="116">
        <v>0.56904565396811602</v>
      </c>
    </row>
    <row r="15" spans="1:15" s="110" customFormat="1" ht="13.5" customHeight="1" x14ac:dyDescent="0.2">
      <c r="A15" s="118" t="s">
        <v>105</v>
      </c>
      <c r="B15" s="121" t="s">
        <v>108</v>
      </c>
      <c r="C15" s="113">
        <v>10.151586479615855</v>
      </c>
      <c r="D15" s="114">
        <v>5391</v>
      </c>
      <c r="E15" s="114">
        <v>5461</v>
      </c>
      <c r="F15" s="114">
        <v>5637</v>
      </c>
      <c r="G15" s="114">
        <v>5329</v>
      </c>
      <c r="H15" s="114">
        <v>5508</v>
      </c>
      <c r="I15" s="115">
        <v>-117</v>
      </c>
      <c r="J15" s="116">
        <v>-2.1241830065359477</v>
      </c>
    </row>
    <row r="16" spans="1:15" s="110" customFormat="1" ht="13.5" customHeight="1" x14ac:dyDescent="0.2">
      <c r="A16" s="118"/>
      <c r="B16" s="121" t="s">
        <v>109</v>
      </c>
      <c r="C16" s="113">
        <v>72.055362018642313</v>
      </c>
      <c r="D16" s="114">
        <v>38265</v>
      </c>
      <c r="E16" s="114">
        <v>38371</v>
      </c>
      <c r="F16" s="114">
        <v>38649</v>
      </c>
      <c r="G16" s="114">
        <v>38810</v>
      </c>
      <c r="H16" s="114">
        <v>38783</v>
      </c>
      <c r="I16" s="115">
        <v>-518</v>
      </c>
      <c r="J16" s="116">
        <v>-1.3356367480597169</v>
      </c>
    </row>
    <row r="17" spans="1:10" s="110" customFormat="1" ht="13.5" customHeight="1" x14ac:dyDescent="0.2">
      <c r="A17" s="118"/>
      <c r="B17" s="121" t="s">
        <v>110</v>
      </c>
      <c r="C17" s="113">
        <v>17.075604933622071</v>
      </c>
      <c r="D17" s="114">
        <v>9068</v>
      </c>
      <c r="E17" s="114">
        <v>8997</v>
      </c>
      <c r="F17" s="114">
        <v>8945</v>
      </c>
      <c r="G17" s="114">
        <v>8785</v>
      </c>
      <c r="H17" s="114">
        <v>8617</v>
      </c>
      <c r="I17" s="115">
        <v>451</v>
      </c>
      <c r="J17" s="116">
        <v>5.2338400835557621</v>
      </c>
    </row>
    <row r="18" spans="1:10" s="110" customFormat="1" ht="13.5" customHeight="1" x14ac:dyDescent="0.2">
      <c r="A18" s="120"/>
      <c r="B18" s="121" t="s">
        <v>111</v>
      </c>
      <c r="C18" s="113">
        <v>0.71744656811976271</v>
      </c>
      <c r="D18" s="114">
        <v>381</v>
      </c>
      <c r="E18" s="114">
        <v>383</v>
      </c>
      <c r="F18" s="114">
        <v>367</v>
      </c>
      <c r="G18" s="114">
        <v>353</v>
      </c>
      <c r="H18" s="114">
        <v>331</v>
      </c>
      <c r="I18" s="115">
        <v>50</v>
      </c>
      <c r="J18" s="116">
        <v>15.105740181268882</v>
      </c>
    </row>
    <row r="19" spans="1:10" s="110" customFormat="1" ht="13.5" customHeight="1" x14ac:dyDescent="0.2">
      <c r="A19" s="120"/>
      <c r="B19" s="121" t="s">
        <v>112</v>
      </c>
      <c r="C19" s="113">
        <v>0.23161660860559269</v>
      </c>
      <c r="D19" s="114">
        <v>123</v>
      </c>
      <c r="E19" s="114">
        <v>124</v>
      </c>
      <c r="F19" s="114">
        <v>125</v>
      </c>
      <c r="G19" s="114">
        <v>111</v>
      </c>
      <c r="H19" s="114">
        <v>96</v>
      </c>
      <c r="I19" s="115">
        <v>27</v>
      </c>
      <c r="J19" s="116">
        <v>28.125</v>
      </c>
    </row>
    <row r="20" spans="1:10" s="110" customFormat="1" ht="13.5" customHeight="1" x14ac:dyDescent="0.2">
      <c r="A20" s="118" t="s">
        <v>113</v>
      </c>
      <c r="B20" s="122" t="s">
        <v>114</v>
      </c>
      <c r="C20" s="113">
        <v>75.552207890029194</v>
      </c>
      <c r="D20" s="114">
        <v>40122</v>
      </c>
      <c r="E20" s="114">
        <v>40370</v>
      </c>
      <c r="F20" s="114">
        <v>40858</v>
      </c>
      <c r="G20" s="114">
        <v>40613</v>
      </c>
      <c r="H20" s="114">
        <v>40656</v>
      </c>
      <c r="I20" s="115">
        <v>-534</v>
      </c>
      <c r="J20" s="116">
        <v>-1.3134592680047226</v>
      </c>
    </row>
    <row r="21" spans="1:10" s="110" customFormat="1" ht="13.5" customHeight="1" x14ac:dyDescent="0.2">
      <c r="A21" s="120"/>
      <c r="B21" s="122" t="s">
        <v>115</v>
      </c>
      <c r="C21" s="113">
        <v>24.447792109970813</v>
      </c>
      <c r="D21" s="114">
        <v>12983</v>
      </c>
      <c r="E21" s="114">
        <v>12842</v>
      </c>
      <c r="F21" s="114">
        <v>12740</v>
      </c>
      <c r="G21" s="114">
        <v>12664</v>
      </c>
      <c r="H21" s="114">
        <v>12583</v>
      </c>
      <c r="I21" s="115">
        <v>400</v>
      </c>
      <c r="J21" s="116">
        <v>3.178892156083605</v>
      </c>
    </row>
    <row r="22" spans="1:10" s="110" customFormat="1" ht="13.5" customHeight="1" x14ac:dyDescent="0.2">
      <c r="A22" s="118" t="s">
        <v>113</v>
      </c>
      <c r="B22" s="122" t="s">
        <v>116</v>
      </c>
      <c r="C22" s="113">
        <v>84.958101873646555</v>
      </c>
      <c r="D22" s="114">
        <v>45117</v>
      </c>
      <c r="E22" s="114">
        <v>45330</v>
      </c>
      <c r="F22" s="114">
        <v>45688</v>
      </c>
      <c r="G22" s="114">
        <v>45391</v>
      </c>
      <c r="H22" s="114">
        <v>45486</v>
      </c>
      <c r="I22" s="115">
        <v>-369</v>
      </c>
      <c r="J22" s="116">
        <v>-0.81123862287297188</v>
      </c>
    </row>
    <row r="23" spans="1:10" s="110" customFormat="1" ht="13.5" customHeight="1" x14ac:dyDescent="0.2">
      <c r="A23" s="123"/>
      <c r="B23" s="124" t="s">
        <v>117</v>
      </c>
      <c r="C23" s="125">
        <v>14.998587703606063</v>
      </c>
      <c r="D23" s="114">
        <v>7965</v>
      </c>
      <c r="E23" s="114">
        <v>7859</v>
      </c>
      <c r="F23" s="114">
        <v>7887</v>
      </c>
      <c r="G23" s="114">
        <v>7862</v>
      </c>
      <c r="H23" s="114">
        <v>7731</v>
      </c>
      <c r="I23" s="115">
        <v>234</v>
      </c>
      <c r="J23" s="116">
        <v>3.0267753201396972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9015</v>
      </c>
      <c r="E26" s="114">
        <v>9360</v>
      </c>
      <c r="F26" s="114">
        <v>9406</v>
      </c>
      <c r="G26" s="114">
        <v>9465</v>
      </c>
      <c r="H26" s="140">
        <v>9354</v>
      </c>
      <c r="I26" s="115">
        <v>-339</v>
      </c>
      <c r="J26" s="116">
        <v>-3.624118024374599</v>
      </c>
    </row>
    <row r="27" spans="1:10" s="110" customFormat="1" ht="13.5" customHeight="1" x14ac:dyDescent="0.2">
      <c r="A27" s="118" t="s">
        <v>105</v>
      </c>
      <c r="B27" s="119" t="s">
        <v>106</v>
      </c>
      <c r="C27" s="113">
        <v>39.489739323349973</v>
      </c>
      <c r="D27" s="115">
        <v>3560</v>
      </c>
      <c r="E27" s="114">
        <v>3648</v>
      </c>
      <c r="F27" s="114">
        <v>3657</v>
      </c>
      <c r="G27" s="114">
        <v>3667</v>
      </c>
      <c r="H27" s="140">
        <v>3609</v>
      </c>
      <c r="I27" s="115">
        <v>-49</v>
      </c>
      <c r="J27" s="116">
        <v>-1.3577168190634525</v>
      </c>
    </row>
    <row r="28" spans="1:10" s="110" customFormat="1" ht="13.5" customHeight="1" x14ac:dyDescent="0.2">
      <c r="A28" s="120"/>
      <c r="B28" s="119" t="s">
        <v>107</v>
      </c>
      <c r="C28" s="113">
        <v>60.510260676650027</v>
      </c>
      <c r="D28" s="115">
        <v>5455</v>
      </c>
      <c r="E28" s="114">
        <v>5712</v>
      </c>
      <c r="F28" s="114">
        <v>5749</v>
      </c>
      <c r="G28" s="114">
        <v>5798</v>
      </c>
      <c r="H28" s="140">
        <v>5745</v>
      </c>
      <c r="I28" s="115">
        <v>-290</v>
      </c>
      <c r="J28" s="116">
        <v>-5.0478677110530894</v>
      </c>
    </row>
    <row r="29" spans="1:10" s="110" customFormat="1" ht="13.5" customHeight="1" x14ac:dyDescent="0.2">
      <c r="A29" s="118" t="s">
        <v>105</v>
      </c>
      <c r="B29" s="121" t="s">
        <v>108</v>
      </c>
      <c r="C29" s="113">
        <v>16.738768718801996</v>
      </c>
      <c r="D29" s="115">
        <v>1509</v>
      </c>
      <c r="E29" s="114">
        <v>1622</v>
      </c>
      <c r="F29" s="114">
        <v>1657</v>
      </c>
      <c r="G29" s="114">
        <v>1695</v>
      </c>
      <c r="H29" s="140">
        <v>1605</v>
      </c>
      <c r="I29" s="115">
        <v>-96</v>
      </c>
      <c r="J29" s="116">
        <v>-5.981308411214953</v>
      </c>
    </row>
    <row r="30" spans="1:10" s="110" customFormat="1" ht="13.5" customHeight="1" x14ac:dyDescent="0.2">
      <c r="A30" s="118"/>
      <c r="B30" s="121" t="s">
        <v>109</v>
      </c>
      <c r="C30" s="113">
        <v>49.661674986134223</v>
      </c>
      <c r="D30" s="115">
        <v>4477</v>
      </c>
      <c r="E30" s="114">
        <v>4656</v>
      </c>
      <c r="F30" s="114">
        <v>4642</v>
      </c>
      <c r="G30" s="114">
        <v>4673</v>
      </c>
      <c r="H30" s="140">
        <v>4706</v>
      </c>
      <c r="I30" s="115">
        <v>-229</v>
      </c>
      <c r="J30" s="116">
        <v>-4.8661283467913306</v>
      </c>
    </row>
    <row r="31" spans="1:10" s="110" customFormat="1" ht="13.5" customHeight="1" x14ac:dyDescent="0.2">
      <c r="A31" s="118"/>
      <c r="B31" s="121" t="s">
        <v>110</v>
      </c>
      <c r="C31" s="113">
        <v>18.258458125346646</v>
      </c>
      <c r="D31" s="115">
        <v>1646</v>
      </c>
      <c r="E31" s="114">
        <v>1664</v>
      </c>
      <c r="F31" s="114">
        <v>1691</v>
      </c>
      <c r="G31" s="114">
        <v>1683</v>
      </c>
      <c r="H31" s="140">
        <v>1664</v>
      </c>
      <c r="I31" s="115">
        <v>-18</v>
      </c>
      <c r="J31" s="116">
        <v>-1.0817307692307692</v>
      </c>
    </row>
    <row r="32" spans="1:10" s="110" customFormat="1" ht="13.5" customHeight="1" x14ac:dyDescent="0.2">
      <c r="A32" s="120"/>
      <c r="B32" s="121" t="s">
        <v>111</v>
      </c>
      <c r="C32" s="113">
        <v>15.341098169717139</v>
      </c>
      <c r="D32" s="115">
        <v>1383</v>
      </c>
      <c r="E32" s="114">
        <v>1418</v>
      </c>
      <c r="F32" s="114">
        <v>1416</v>
      </c>
      <c r="G32" s="114">
        <v>1414</v>
      </c>
      <c r="H32" s="140">
        <v>1379</v>
      </c>
      <c r="I32" s="115">
        <v>4</v>
      </c>
      <c r="J32" s="116">
        <v>0.29006526468455401</v>
      </c>
    </row>
    <row r="33" spans="1:10" s="110" customFormat="1" ht="13.5" customHeight="1" x14ac:dyDescent="0.2">
      <c r="A33" s="120"/>
      <c r="B33" s="121" t="s">
        <v>112</v>
      </c>
      <c r="C33" s="113">
        <v>1.3089295618413754</v>
      </c>
      <c r="D33" s="115">
        <v>118</v>
      </c>
      <c r="E33" s="114">
        <v>126</v>
      </c>
      <c r="F33" s="114">
        <v>132</v>
      </c>
      <c r="G33" s="114">
        <v>123</v>
      </c>
      <c r="H33" s="140">
        <v>109</v>
      </c>
      <c r="I33" s="115">
        <v>9</v>
      </c>
      <c r="J33" s="116">
        <v>8.2568807339449535</v>
      </c>
    </row>
    <row r="34" spans="1:10" s="110" customFormat="1" ht="13.5" customHeight="1" x14ac:dyDescent="0.2">
      <c r="A34" s="118" t="s">
        <v>113</v>
      </c>
      <c r="B34" s="122" t="s">
        <v>116</v>
      </c>
      <c r="C34" s="113">
        <v>88.685524126455903</v>
      </c>
      <c r="D34" s="115">
        <v>7995</v>
      </c>
      <c r="E34" s="114">
        <v>8299</v>
      </c>
      <c r="F34" s="114">
        <v>8350</v>
      </c>
      <c r="G34" s="114">
        <v>8398</v>
      </c>
      <c r="H34" s="140">
        <v>8317</v>
      </c>
      <c r="I34" s="115">
        <v>-322</v>
      </c>
      <c r="J34" s="116">
        <v>-3.8715883130936635</v>
      </c>
    </row>
    <row r="35" spans="1:10" s="110" customFormat="1" ht="13.5" customHeight="1" x14ac:dyDescent="0.2">
      <c r="A35" s="118"/>
      <c r="B35" s="119" t="s">
        <v>117</v>
      </c>
      <c r="C35" s="113">
        <v>11.026067665002774</v>
      </c>
      <c r="D35" s="115">
        <v>994</v>
      </c>
      <c r="E35" s="114">
        <v>1031</v>
      </c>
      <c r="F35" s="114">
        <v>1025</v>
      </c>
      <c r="G35" s="114">
        <v>1040</v>
      </c>
      <c r="H35" s="140">
        <v>1009</v>
      </c>
      <c r="I35" s="115">
        <v>-15</v>
      </c>
      <c r="J35" s="116">
        <v>-1.4866204162537167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4924</v>
      </c>
      <c r="E37" s="114">
        <v>5159</v>
      </c>
      <c r="F37" s="114">
        <v>5187</v>
      </c>
      <c r="G37" s="114">
        <v>5340</v>
      </c>
      <c r="H37" s="140">
        <v>5231</v>
      </c>
      <c r="I37" s="115">
        <v>-307</v>
      </c>
      <c r="J37" s="116">
        <v>-5.8688587268208758</v>
      </c>
    </row>
    <row r="38" spans="1:10" s="110" customFormat="1" ht="13.5" customHeight="1" x14ac:dyDescent="0.2">
      <c r="A38" s="118" t="s">
        <v>105</v>
      </c>
      <c r="B38" s="119" t="s">
        <v>106</v>
      </c>
      <c r="C38" s="113">
        <v>35.601137286758735</v>
      </c>
      <c r="D38" s="115">
        <v>1753</v>
      </c>
      <c r="E38" s="114">
        <v>1815</v>
      </c>
      <c r="F38" s="114">
        <v>1821</v>
      </c>
      <c r="G38" s="114">
        <v>1895</v>
      </c>
      <c r="H38" s="140">
        <v>1848</v>
      </c>
      <c r="I38" s="115">
        <v>-95</v>
      </c>
      <c r="J38" s="116">
        <v>-5.1406926406926408</v>
      </c>
    </row>
    <row r="39" spans="1:10" s="110" customFormat="1" ht="13.5" customHeight="1" x14ac:dyDescent="0.2">
      <c r="A39" s="120"/>
      <c r="B39" s="119" t="s">
        <v>107</v>
      </c>
      <c r="C39" s="113">
        <v>64.398862713241272</v>
      </c>
      <c r="D39" s="115">
        <v>3171</v>
      </c>
      <c r="E39" s="114">
        <v>3344</v>
      </c>
      <c r="F39" s="114">
        <v>3366</v>
      </c>
      <c r="G39" s="114">
        <v>3445</v>
      </c>
      <c r="H39" s="140">
        <v>3383</v>
      </c>
      <c r="I39" s="115">
        <v>-212</v>
      </c>
      <c r="J39" s="116">
        <v>-6.2666272539166421</v>
      </c>
    </row>
    <row r="40" spans="1:10" s="110" customFormat="1" ht="13.5" customHeight="1" x14ac:dyDescent="0.2">
      <c r="A40" s="118" t="s">
        <v>105</v>
      </c>
      <c r="B40" s="121" t="s">
        <v>108</v>
      </c>
      <c r="C40" s="113">
        <v>21.364744110479286</v>
      </c>
      <c r="D40" s="115">
        <v>1052</v>
      </c>
      <c r="E40" s="114">
        <v>1117</v>
      </c>
      <c r="F40" s="114">
        <v>1140</v>
      </c>
      <c r="G40" s="114">
        <v>1217</v>
      </c>
      <c r="H40" s="140">
        <v>1125</v>
      </c>
      <c r="I40" s="115">
        <v>-73</v>
      </c>
      <c r="J40" s="116">
        <v>-6.4888888888888889</v>
      </c>
    </row>
    <row r="41" spans="1:10" s="110" customFormat="1" ht="13.5" customHeight="1" x14ac:dyDescent="0.2">
      <c r="A41" s="118"/>
      <c r="B41" s="121" t="s">
        <v>109</v>
      </c>
      <c r="C41" s="113">
        <v>31.336311941510967</v>
      </c>
      <c r="D41" s="115">
        <v>1543</v>
      </c>
      <c r="E41" s="114">
        <v>1675</v>
      </c>
      <c r="F41" s="114">
        <v>1660</v>
      </c>
      <c r="G41" s="114">
        <v>1717</v>
      </c>
      <c r="H41" s="140">
        <v>1741</v>
      </c>
      <c r="I41" s="115">
        <v>-198</v>
      </c>
      <c r="J41" s="116">
        <v>-11.372774267662264</v>
      </c>
    </row>
    <row r="42" spans="1:10" s="110" customFormat="1" ht="13.5" customHeight="1" x14ac:dyDescent="0.2">
      <c r="A42" s="118"/>
      <c r="B42" s="121" t="s">
        <v>110</v>
      </c>
      <c r="C42" s="113">
        <v>19.902518277822907</v>
      </c>
      <c r="D42" s="115">
        <v>980</v>
      </c>
      <c r="E42" s="114">
        <v>986</v>
      </c>
      <c r="F42" s="114">
        <v>1009</v>
      </c>
      <c r="G42" s="114">
        <v>1026</v>
      </c>
      <c r="H42" s="140">
        <v>1017</v>
      </c>
      <c r="I42" s="115">
        <v>-37</v>
      </c>
      <c r="J42" s="116">
        <v>-3.6381514257620453</v>
      </c>
    </row>
    <row r="43" spans="1:10" s="110" customFormat="1" ht="13.5" customHeight="1" x14ac:dyDescent="0.2">
      <c r="A43" s="120"/>
      <c r="B43" s="121" t="s">
        <v>111</v>
      </c>
      <c r="C43" s="113">
        <v>27.39642567018684</v>
      </c>
      <c r="D43" s="115">
        <v>1349</v>
      </c>
      <c r="E43" s="114">
        <v>1381</v>
      </c>
      <c r="F43" s="114">
        <v>1378</v>
      </c>
      <c r="G43" s="114">
        <v>1380</v>
      </c>
      <c r="H43" s="140">
        <v>1348</v>
      </c>
      <c r="I43" s="115">
        <v>1</v>
      </c>
      <c r="J43" s="116">
        <v>7.418397626112759E-2</v>
      </c>
    </row>
    <row r="44" spans="1:10" s="110" customFormat="1" ht="13.5" customHeight="1" x14ac:dyDescent="0.2">
      <c r="A44" s="120"/>
      <c r="B44" s="121" t="s">
        <v>112</v>
      </c>
      <c r="C44" s="113">
        <v>2.1527213647441106</v>
      </c>
      <c r="D44" s="115">
        <v>106</v>
      </c>
      <c r="E44" s="114">
        <v>119</v>
      </c>
      <c r="F44" s="114">
        <v>117</v>
      </c>
      <c r="G44" s="114">
        <v>111</v>
      </c>
      <c r="H44" s="140">
        <v>97</v>
      </c>
      <c r="I44" s="115">
        <v>9</v>
      </c>
      <c r="J44" s="116">
        <v>9.2783505154639183</v>
      </c>
    </row>
    <row r="45" spans="1:10" s="110" customFormat="1" ht="13.5" customHeight="1" x14ac:dyDescent="0.2">
      <c r="A45" s="118" t="s">
        <v>113</v>
      </c>
      <c r="B45" s="122" t="s">
        <v>116</v>
      </c>
      <c r="C45" s="113">
        <v>90.536149471973999</v>
      </c>
      <c r="D45" s="115">
        <v>4458</v>
      </c>
      <c r="E45" s="114">
        <v>4646</v>
      </c>
      <c r="F45" s="114">
        <v>4674</v>
      </c>
      <c r="G45" s="114">
        <v>4796</v>
      </c>
      <c r="H45" s="140">
        <v>4717</v>
      </c>
      <c r="I45" s="115">
        <v>-259</v>
      </c>
      <c r="J45" s="116">
        <v>-5.4907780368878525</v>
      </c>
    </row>
    <row r="46" spans="1:10" s="110" customFormat="1" ht="13.5" customHeight="1" x14ac:dyDescent="0.2">
      <c r="A46" s="118"/>
      <c r="B46" s="119" t="s">
        <v>117</v>
      </c>
      <c r="C46" s="113">
        <v>8.9561332250203094</v>
      </c>
      <c r="D46" s="115">
        <v>441</v>
      </c>
      <c r="E46" s="114">
        <v>483</v>
      </c>
      <c r="F46" s="114">
        <v>482</v>
      </c>
      <c r="G46" s="114">
        <v>517</v>
      </c>
      <c r="H46" s="140">
        <v>486</v>
      </c>
      <c r="I46" s="115">
        <v>-45</v>
      </c>
      <c r="J46" s="116">
        <v>-9.2592592592592595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4091</v>
      </c>
      <c r="E48" s="114">
        <v>4201</v>
      </c>
      <c r="F48" s="114">
        <v>4219</v>
      </c>
      <c r="G48" s="114">
        <v>4125</v>
      </c>
      <c r="H48" s="140">
        <v>4123</v>
      </c>
      <c r="I48" s="115">
        <v>-32</v>
      </c>
      <c r="J48" s="116">
        <v>-0.77613388309483389</v>
      </c>
    </row>
    <row r="49" spans="1:12" s="110" customFormat="1" ht="13.5" customHeight="1" x14ac:dyDescent="0.2">
      <c r="A49" s="118" t="s">
        <v>105</v>
      </c>
      <c r="B49" s="119" t="s">
        <v>106</v>
      </c>
      <c r="C49" s="113">
        <v>44.170129552676606</v>
      </c>
      <c r="D49" s="115">
        <v>1807</v>
      </c>
      <c r="E49" s="114">
        <v>1833</v>
      </c>
      <c r="F49" s="114">
        <v>1836</v>
      </c>
      <c r="G49" s="114">
        <v>1772</v>
      </c>
      <c r="H49" s="140">
        <v>1761</v>
      </c>
      <c r="I49" s="115">
        <v>46</v>
      </c>
      <c r="J49" s="116">
        <v>2.6121521862578079</v>
      </c>
    </row>
    <row r="50" spans="1:12" s="110" customFormat="1" ht="13.5" customHeight="1" x14ac:dyDescent="0.2">
      <c r="A50" s="120"/>
      <c r="B50" s="119" t="s">
        <v>107</v>
      </c>
      <c r="C50" s="113">
        <v>55.829870447323394</v>
      </c>
      <c r="D50" s="115">
        <v>2284</v>
      </c>
      <c r="E50" s="114">
        <v>2368</v>
      </c>
      <c r="F50" s="114">
        <v>2383</v>
      </c>
      <c r="G50" s="114">
        <v>2353</v>
      </c>
      <c r="H50" s="140">
        <v>2362</v>
      </c>
      <c r="I50" s="115">
        <v>-78</v>
      </c>
      <c r="J50" s="116">
        <v>-3.3022861981371721</v>
      </c>
    </row>
    <row r="51" spans="1:12" s="110" customFormat="1" ht="13.5" customHeight="1" x14ac:dyDescent="0.2">
      <c r="A51" s="118" t="s">
        <v>105</v>
      </c>
      <c r="B51" s="121" t="s">
        <v>108</v>
      </c>
      <c r="C51" s="113">
        <v>11.170862869714007</v>
      </c>
      <c r="D51" s="115">
        <v>457</v>
      </c>
      <c r="E51" s="114">
        <v>505</v>
      </c>
      <c r="F51" s="114">
        <v>517</v>
      </c>
      <c r="G51" s="114">
        <v>478</v>
      </c>
      <c r="H51" s="140">
        <v>480</v>
      </c>
      <c r="I51" s="115">
        <v>-23</v>
      </c>
      <c r="J51" s="116">
        <v>-4.791666666666667</v>
      </c>
    </row>
    <row r="52" spans="1:12" s="110" customFormat="1" ht="13.5" customHeight="1" x14ac:dyDescent="0.2">
      <c r="A52" s="118"/>
      <c r="B52" s="121" t="s">
        <v>109</v>
      </c>
      <c r="C52" s="113">
        <v>71.718406257638719</v>
      </c>
      <c r="D52" s="115">
        <v>2934</v>
      </c>
      <c r="E52" s="114">
        <v>2981</v>
      </c>
      <c r="F52" s="114">
        <v>2982</v>
      </c>
      <c r="G52" s="114">
        <v>2956</v>
      </c>
      <c r="H52" s="140">
        <v>2965</v>
      </c>
      <c r="I52" s="115">
        <v>-31</v>
      </c>
      <c r="J52" s="116">
        <v>-1.0455311973018551</v>
      </c>
    </row>
    <row r="53" spans="1:12" s="110" customFormat="1" ht="13.5" customHeight="1" x14ac:dyDescent="0.2">
      <c r="A53" s="118"/>
      <c r="B53" s="121" t="s">
        <v>110</v>
      </c>
      <c r="C53" s="113">
        <v>16.279638230261551</v>
      </c>
      <c r="D53" s="115">
        <v>666</v>
      </c>
      <c r="E53" s="114">
        <v>678</v>
      </c>
      <c r="F53" s="114">
        <v>682</v>
      </c>
      <c r="G53" s="114">
        <v>657</v>
      </c>
      <c r="H53" s="140">
        <v>647</v>
      </c>
      <c r="I53" s="115">
        <v>19</v>
      </c>
      <c r="J53" s="116">
        <v>2.936630602782071</v>
      </c>
    </row>
    <row r="54" spans="1:12" s="110" customFormat="1" ht="13.5" customHeight="1" x14ac:dyDescent="0.2">
      <c r="A54" s="120"/>
      <c r="B54" s="121" t="s">
        <v>111</v>
      </c>
      <c r="C54" s="113">
        <v>0.83109264238572478</v>
      </c>
      <c r="D54" s="115">
        <v>34</v>
      </c>
      <c r="E54" s="114">
        <v>37</v>
      </c>
      <c r="F54" s="114">
        <v>38</v>
      </c>
      <c r="G54" s="114">
        <v>34</v>
      </c>
      <c r="H54" s="140">
        <v>31</v>
      </c>
      <c r="I54" s="115">
        <v>3</v>
      </c>
      <c r="J54" s="116">
        <v>9.67741935483871</v>
      </c>
    </row>
    <row r="55" spans="1:12" s="110" customFormat="1" ht="13.5" customHeight="1" x14ac:dyDescent="0.2">
      <c r="A55" s="120"/>
      <c r="B55" s="121" t="s">
        <v>112</v>
      </c>
      <c r="C55" s="113">
        <v>0.29332681495966756</v>
      </c>
      <c r="D55" s="115">
        <v>12</v>
      </c>
      <c r="E55" s="114">
        <v>7</v>
      </c>
      <c r="F55" s="114">
        <v>15</v>
      </c>
      <c r="G55" s="114">
        <v>12</v>
      </c>
      <c r="H55" s="140">
        <v>12</v>
      </c>
      <c r="I55" s="115">
        <v>0</v>
      </c>
      <c r="J55" s="116">
        <v>0</v>
      </c>
    </row>
    <row r="56" spans="1:12" s="110" customFormat="1" ht="13.5" customHeight="1" x14ac:dyDescent="0.2">
      <c r="A56" s="118" t="s">
        <v>113</v>
      </c>
      <c r="B56" s="122" t="s">
        <v>116</v>
      </c>
      <c r="C56" s="113">
        <v>86.458078709362013</v>
      </c>
      <c r="D56" s="115">
        <v>3537</v>
      </c>
      <c r="E56" s="114">
        <v>3653</v>
      </c>
      <c r="F56" s="114">
        <v>3676</v>
      </c>
      <c r="G56" s="114">
        <v>3602</v>
      </c>
      <c r="H56" s="140">
        <v>3600</v>
      </c>
      <c r="I56" s="115">
        <v>-63</v>
      </c>
      <c r="J56" s="116">
        <v>-1.75</v>
      </c>
    </row>
    <row r="57" spans="1:12" s="110" customFormat="1" ht="13.5" customHeight="1" x14ac:dyDescent="0.2">
      <c r="A57" s="142"/>
      <c r="B57" s="124" t="s">
        <v>117</v>
      </c>
      <c r="C57" s="125">
        <v>13.517477389391347</v>
      </c>
      <c r="D57" s="143">
        <v>553</v>
      </c>
      <c r="E57" s="144">
        <v>548</v>
      </c>
      <c r="F57" s="144">
        <v>543</v>
      </c>
      <c r="G57" s="144">
        <v>523</v>
      </c>
      <c r="H57" s="145">
        <v>523</v>
      </c>
      <c r="I57" s="143">
        <v>30</v>
      </c>
      <c r="J57" s="146">
        <v>5.736137667304015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53105</v>
      </c>
      <c r="E12" s="236">
        <v>53212</v>
      </c>
      <c r="F12" s="114">
        <v>53598</v>
      </c>
      <c r="G12" s="114">
        <v>53277</v>
      </c>
      <c r="H12" s="140">
        <v>53239</v>
      </c>
      <c r="I12" s="115">
        <v>-134</v>
      </c>
      <c r="J12" s="116">
        <v>-0.25169518585998985</v>
      </c>
    </row>
    <row r="13" spans="1:15" s="110" customFormat="1" ht="12" customHeight="1" x14ac:dyDescent="0.2">
      <c r="A13" s="118" t="s">
        <v>105</v>
      </c>
      <c r="B13" s="119" t="s">
        <v>106</v>
      </c>
      <c r="C13" s="113">
        <v>56.40335185010828</v>
      </c>
      <c r="D13" s="115">
        <v>29953</v>
      </c>
      <c r="E13" s="114">
        <v>30037</v>
      </c>
      <c r="F13" s="114">
        <v>30430</v>
      </c>
      <c r="G13" s="114">
        <v>30243</v>
      </c>
      <c r="H13" s="140">
        <v>30218</v>
      </c>
      <c r="I13" s="115">
        <v>-265</v>
      </c>
      <c r="J13" s="116">
        <v>-0.87696075186974654</v>
      </c>
    </row>
    <row r="14" spans="1:15" s="110" customFormat="1" ht="12" customHeight="1" x14ac:dyDescent="0.2">
      <c r="A14" s="118"/>
      <c r="B14" s="119" t="s">
        <v>107</v>
      </c>
      <c r="C14" s="113">
        <v>43.59664814989172</v>
      </c>
      <c r="D14" s="115">
        <v>23152</v>
      </c>
      <c r="E14" s="114">
        <v>23175</v>
      </c>
      <c r="F14" s="114">
        <v>23168</v>
      </c>
      <c r="G14" s="114">
        <v>23034</v>
      </c>
      <c r="H14" s="140">
        <v>23021</v>
      </c>
      <c r="I14" s="115">
        <v>131</v>
      </c>
      <c r="J14" s="116">
        <v>0.56904565396811602</v>
      </c>
    </row>
    <row r="15" spans="1:15" s="110" customFormat="1" ht="12" customHeight="1" x14ac:dyDescent="0.2">
      <c r="A15" s="118" t="s">
        <v>105</v>
      </c>
      <c r="B15" s="121" t="s">
        <v>108</v>
      </c>
      <c r="C15" s="113">
        <v>10.151586479615855</v>
      </c>
      <c r="D15" s="115">
        <v>5391</v>
      </c>
      <c r="E15" s="114">
        <v>5461</v>
      </c>
      <c r="F15" s="114">
        <v>5637</v>
      </c>
      <c r="G15" s="114">
        <v>5329</v>
      </c>
      <c r="H15" s="140">
        <v>5508</v>
      </c>
      <c r="I15" s="115">
        <v>-117</v>
      </c>
      <c r="J15" s="116">
        <v>-2.1241830065359477</v>
      </c>
    </row>
    <row r="16" spans="1:15" s="110" customFormat="1" ht="12" customHeight="1" x14ac:dyDescent="0.2">
      <c r="A16" s="118"/>
      <c r="B16" s="121" t="s">
        <v>109</v>
      </c>
      <c r="C16" s="113">
        <v>72.055362018642313</v>
      </c>
      <c r="D16" s="115">
        <v>38265</v>
      </c>
      <c r="E16" s="114">
        <v>38371</v>
      </c>
      <c r="F16" s="114">
        <v>38649</v>
      </c>
      <c r="G16" s="114">
        <v>38810</v>
      </c>
      <c r="H16" s="140">
        <v>38783</v>
      </c>
      <c r="I16" s="115">
        <v>-518</v>
      </c>
      <c r="J16" s="116">
        <v>-1.3356367480597169</v>
      </c>
    </row>
    <row r="17" spans="1:10" s="110" customFormat="1" ht="12" customHeight="1" x14ac:dyDescent="0.2">
      <c r="A17" s="118"/>
      <c r="B17" s="121" t="s">
        <v>110</v>
      </c>
      <c r="C17" s="113">
        <v>17.075604933622071</v>
      </c>
      <c r="D17" s="115">
        <v>9068</v>
      </c>
      <c r="E17" s="114">
        <v>8997</v>
      </c>
      <c r="F17" s="114">
        <v>8945</v>
      </c>
      <c r="G17" s="114">
        <v>8785</v>
      </c>
      <c r="H17" s="140">
        <v>8617</v>
      </c>
      <c r="I17" s="115">
        <v>451</v>
      </c>
      <c r="J17" s="116">
        <v>5.2338400835557621</v>
      </c>
    </row>
    <row r="18" spans="1:10" s="110" customFormat="1" ht="12" customHeight="1" x14ac:dyDescent="0.2">
      <c r="A18" s="120"/>
      <c r="B18" s="121" t="s">
        <v>111</v>
      </c>
      <c r="C18" s="113">
        <v>0.71744656811976271</v>
      </c>
      <c r="D18" s="115">
        <v>381</v>
      </c>
      <c r="E18" s="114">
        <v>383</v>
      </c>
      <c r="F18" s="114">
        <v>367</v>
      </c>
      <c r="G18" s="114">
        <v>353</v>
      </c>
      <c r="H18" s="140">
        <v>331</v>
      </c>
      <c r="I18" s="115">
        <v>50</v>
      </c>
      <c r="J18" s="116">
        <v>15.105740181268882</v>
      </c>
    </row>
    <row r="19" spans="1:10" s="110" customFormat="1" ht="12" customHeight="1" x14ac:dyDescent="0.2">
      <c r="A19" s="120"/>
      <c r="B19" s="121" t="s">
        <v>112</v>
      </c>
      <c r="C19" s="113">
        <v>0.23161660860559269</v>
      </c>
      <c r="D19" s="115">
        <v>123</v>
      </c>
      <c r="E19" s="114">
        <v>124</v>
      </c>
      <c r="F19" s="114">
        <v>125</v>
      </c>
      <c r="G19" s="114">
        <v>111</v>
      </c>
      <c r="H19" s="140">
        <v>96</v>
      </c>
      <c r="I19" s="115">
        <v>27</v>
      </c>
      <c r="J19" s="116">
        <v>28.125</v>
      </c>
    </row>
    <row r="20" spans="1:10" s="110" customFormat="1" ht="12" customHeight="1" x14ac:dyDescent="0.2">
      <c r="A20" s="118" t="s">
        <v>113</v>
      </c>
      <c r="B20" s="119" t="s">
        <v>181</v>
      </c>
      <c r="C20" s="113">
        <v>75.552207890029194</v>
      </c>
      <c r="D20" s="115">
        <v>40122</v>
      </c>
      <c r="E20" s="114">
        <v>40370</v>
      </c>
      <c r="F20" s="114">
        <v>40858</v>
      </c>
      <c r="G20" s="114">
        <v>40613</v>
      </c>
      <c r="H20" s="140">
        <v>40656</v>
      </c>
      <c r="I20" s="115">
        <v>-534</v>
      </c>
      <c r="J20" s="116">
        <v>-1.3134592680047226</v>
      </c>
    </row>
    <row r="21" spans="1:10" s="110" customFormat="1" ht="12" customHeight="1" x14ac:dyDescent="0.2">
      <c r="A21" s="118"/>
      <c r="B21" s="119" t="s">
        <v>182</v>
      </c>
      <c r="C21" s="113">
        <v>24.447792109970813</v>
      </c>
      <c r="D21" s="115">
        <v>12983</v>
      </c>
      <c r="E21" s="114">
        <v>12842</v>
      </c>
      <c r="F21" s="114">
        <v>12740</v>
      </c>
      <c r="G21" s="114">
        <v>12664</v>
      </c>
      <c r="H21" s="140">
        <v>12583</v>
      </c>
      <c r="I21" s="115">
        <v>400</v>
      </c>
      <c r="J21" s="116">
        <v>3.178892156083605</v>
      </c>
    </row>
    <row r="22" spans="1:10" s="110" customFormat="1" ht="12" customHeight="1" x14ac:dyDescent="0.2">
      <c r="A22" s="118" t="s">
        <v>113</v>
      </c>
      <c r="B22" s="119" t="s">
        <v>116</v>
      </c>
      <c r="C22" s="113">
        <v>84.958101873646555</v>
      </c>
      <c r="D22" s="115">
        <v>45117</v>
      </c>
      <c r="E22" s="114">
        <v>45330</v>
      </c>
      <c r="F22" s="114">
        <v>45688</v>
      </c>
      <c r="G22" s="114">
        <v>45391</v>
      </c>
      <c r="H22" s="140">
        <v>45486</v>
      </c>
      <c r="I22" s="115">
        <v>-369</v>
      </c>
      <c r="J22" s="116">
        <v>-0.81123862287297188</v>
      </c>
    </row>
    <row r="23" spans="1:10" s="110" customFormat="1" ht="12" customHeight="1" x14ac:dyDescent="0.2">
      <c r="A23" s="118"/>
      <c r="B23" s="119" t="s">
        <v>117</v>
      </c>
      <c r="C23" s="113">
        <v>14.998587703606063</v>
      </c>
      <c r="D23" s="115">
        <v>7965</v>
      </c>
      <c r="E23" s="114">
        <v>7859</v>
      </c>
      <c r="F23" s="114">
        <v>7887</v>
      </c>
      <c r="G23" s="114">
        <v>7862</v>
      </c>
      <c r="H23" s="140">
        <v>7731</v>
      </c>
      <c r="I23" s="115">
        <v>234</v>
      </c>
      <c r="J23" s="116">
        <v>3.0267753201396972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60491</v>
      </c>
      <c r="E64" s="236">
        <v>60523</v>
      </c>
      <c r="F64" s="236">
        <v>60709</v>
      </c>
      <c r="G64" s="236">
        <v>60180</v>
      </c>
      <c r="H64" s="140">
        <v>59969</v>
      </c>
      <c r="I64" s="115">
        <v>522</v>
      </c>
      <c r="J64" s="116">
        <v>0.87044973236172019</v>
      </c>
    </row>
    <row r="65" spans="1:12" s="110" customFormat="1" ht="12" customHeight="1" x14ac:dyDescent="0.2">
      <c r="A65" s="118" t="s">
        <v>105</v>
      </c>
      <c r="B65" s="119" t="s">
        <v>106</v>
      </c>
      <c r="C65" s="113">
        <v>53.79477938866939</v>
      </c>
      <c r="D65" s="235">
        <v>32541</v>
      </c>
      <c r="E65" s="236">
        <v>32540</v>
      </c>
      <c r="F65" s="236">
        <v>32773</v>
      </c>
      <c r="G65" s="236">
        <v>32491</v>
      </c>
      <c r="H65" s="140">
        <v>32328</v>
      </c>
      <c r="I65" s="115">
        <v>213</v>
      </c>
      <c r="J65" s="116">
        <v>0.65887156644394951</v>
      </c>
    </row>
    <row r="66" spans="1:12" s="110" customFormat="1" ht="12" customHeight="1" x14ac:dyDescent="0.2">
      <c r="A66" s="118"/>
      <c r="B66" s="119" t="s">
        <v>107</v>
      </c>
      <c r="C66" s="113">
        <v>46.20522061133061</v>
      </c>
      <c r="D66" s="235">
        <v>27950</v>
      </c>
      <c r="E66" s="236">
        <v>27983</v>
      </c>
      <c r="F66" s="236">
        <v>27936</v>
      </c>
      <c r="G66" s="236">
        <v>27689</v>
      </c>
      <c r="H66" s="140">
        <v>27641</v>
      </c>
      <c r="I66" s="115">
        <v>309</v>
      </c>
      <c r="J66" s="116">
        <v>1.1179045620636012</v>
      </c>
    </row>
    <row r="67" spans="1:12" s="110" customFormat="1" ht="12" customHeight="1" x14ac:dyDescent="0.2">
      <c r="A67" s="118" t="s">
        <v>105</v>
      </c>
      <c r="B67" s="121" t="s">
        <v>108</v>
      </c>
      <c r="C67" s="113">
        <v>10.039510009753517</v>
      </c>
      <c r="D67" s="235">
        <v>6073</v>
      </c>
      <c r="E67" s="236">
        <v>6232</v>
      </c>
      <c r="F67" s="236">
        <v>6363</v>
      </c>
      <c r="G67" s="236">
        <v>6016</v>
      </c>
      <c r="H67" s="140">
        <v>6174</v>
      </c>
      <c r="I67" s="115">
        <v>-101</v>
      </c>
      <c r="J67" s="116">
        <v>-1.6358924522189828</v>
      </c>
    </row>
    <row r="68" spans="1:12" s="110" customFormat="1" ht="12" customHeight="1" x14ac:dyDescent="0.2">
      <c r="A68" s="118"/>
      <c r="B68" s="121" t="s">
        <v>109</v>
      </c>
      <c r="C68" s="113">
        <v>67.940685391215226</v>
      </c>
      <c r="D68" s="235">
        <v>41098</v>
      </c>
      <c r="E68" s="236">
        <v>41023</v>
      </c>
      <c r="F68" s="236">
        <v>41197</v>
      </c>
      <c r="G68" s="236">
        <v>41197</v>
      </c>
      <c r="H68" s="140">
        <v>41039</v>
      </c>
      <c r="I68" s="115">
        <v>59</v>
      </c>
      <c r="J68" s="116">
        <v>0.14376568629839909</v>
      </c>
    </row>
    <row r="69" spans="1:12" s="110" customFormat="1" ht="12" customHeight="1" x14ac:dyDescent="0.2">
      <c r="A69" s="118"/>
      <c r="B69" s="121" t="s">
        <v>110</v>
      </c>
      <c r="C69" s="113">
        <v>21.105619017705113</v>
      </c>
      <c r="D69" s="235">
        <v>12767</v>
      </c>
      <c r="E69" s="236">
        <v>12717</v>
      </c>
      <c r="F69" s="236">
        <v>12616</v>
      </c>
      <c r="G69" s="236">
        <v>12465</v>
      </c>
      <c r="H69" s="140">
        <v>12292</v>
      </c>
      <c r="I69" s="115">
        <v>475</v>
      </c>
      <c r="J69" s="116">
        <v>3.8643019850309144</v>
      </c>
    </row>
    <row r="70" spans="1:12" s="110" customFormat="1" ht="12" customHeight="1" x14ac:dyDescent="0.2">
      <c r="A70" s="120"/>
      <c r="B70" s="121" t="s">
        <v>111</v>
      </c>
      <c r="C70" s="113">
        <v>0.91418558132614769</v>
      </c>
      <c r="D70" s="235">
        <v>553</v>
      </c>
      <c r="E70" s="236">
        <v>551</v>
      </c>
      <c r="F70" s="236">
        <v>533</v>
      </c>
      <c r="G70" s="236">
        <v>502</v>
      </c>
      <c r="H70" s="140">
        <v>464</v>
      </c>
      <c r="I70" s="115">
        <v>89</v>
      </c>
      <c r="J70" s="116">
        <v>19.181034482758619</v>
      </c>
    </row>
    <row r="71" spans="1:12" s="110" customFormat="1" ht="12" customHeight="1" x14ac:dyDescent="0.2">
      <c r="A71" s="120"/>
      <c r="B71" s="121" t="s">
        <v>112</v>
      </c>
      <c r="C71" s="113">
        <v>0.32732141971532958</v>
      </c>
      <c r="D71" s="235">
        <v>198</v>
      </c>
      <c r="E71" s="236">
        <v>202</v>
      </c>
      <c r="F71" s="236">
        <v>207</v>
      </c>
      <c r="G71" s="236">
        <v>173</v>
      </c>
      <c r="H71" s="140">
        <v>150</v>
      </c>
      <c r="I71" s="115">
        <v>48</v>
      </c>
      <c r="J71" s="116">
        <v>32</v>
      </c>
    </row>
    <row r="72" spans="1:12" s="110" customFormat="1" ht="12" customHeight="1" x14ac:dyDescent="0.2">
      <c r="A72" s="118" t="s">
        <v>113</v>
      </c>
      <c r="B72" s="119" t="s">
        <v>181</v>
      </c>
      <c r="C72" s="113">
        <v>70.506356317468715</v>
      </c>
      <c r="D72" s="235">
        <v>42650</v>
      </c>
      <c r="E72" s="236">
        <v>42748</v>
      </c>
      <c r="F72" s="236">
        <v>43188</v>
      </c>
      <c r="G72" s="236">
        <v>42862</v>
      </c>
      <c r="H72" s="140">
        <v>42767</v>
      </c>
      <c r="I72" s="115">
        <v>-117</v>
      </c>
      <c r="J72" s="116">
        <v>-0.27357542030069915</v>
      </c>
    </row>
    <row r="73" spans="1:12" s="110" customFormat="1" ht="12" customHeight="1" x14ac:dyDescent="0.2">
      <c r="A73" s="118"/>
      <c r="B73" s="119" t="s">
        <v>182</v>
      </c>
      <c r="C73" s="113">
        <v>29.493643682531285</v>
      </c>
      <c r="D73" s="115">
        <v>17841</v>
      </c>
      <c r="E73" s="114">
        <v>17775</v>
      </c>
      <c r="F73" s="114">
        <v>17521</v>
      </c>
      <c r="G73" s="114">
        <v>17318</v>
      </c>
      <c r="H73" s="140">
        <v>17202</v>
      </c>
      <c r="I73" s="115">
        <v>639</v>
      </c>
      <c r="J73" s="116">
        <v>3.7146843390303452</v>
      </c>
    </row>
    <row r="74" spans="1:12" s="110" customFormat="1" ht="12" customHeight="1" x14ac:dyDescent="0.2">
      <c r="A74" s="118" t="s">
        <v>113</v>
      </c>
      <c r="B74" s="119" t="s">
        <v>116</v>
      </c>
      <c r="C74" s="113">
        <v>90.150600915838723</v>
      </c>
      <c r="D74" s="115">
        <v>54533</v>
      </c>
      <c r="E74" s="114">
        <v>54729</v>
      </c>
      <c r="F74" s="114">
        <v>54890</v>
      </c>
      <c r="G74" s="114">
        <v>54446</v>
      </c>
      <c r="H74" s="140">
        <v>54424</v>
      </c>
      <c r="I74" s="115">
        <v>109</v>
      </c>
      <c r="J74" s="116">
        <v>0.20027928854916949</v>
      </c>
    </row>
    <row r="75" spans="1:12" s="110" customFormat="1" ht="12" customHeight="1" x14ac:dyDescent="0.2">
      <c r="A75" s="142"/>
      <c r="B75" s="124" t="s">
        <v>117</v>
      </c>
      <c r="C75" s="125">
        <v>9.8212957299432979</v>
      </c>
      <c r="D75" s="143">
        <v>5941</v>
      </c>
      <c r="E75" s="144">
        <v>5779</v>
      </c>
      <c r="F75" s="144">
        <v>5805</v>
      </c>
      <c r="G75" s="144">
        <v>5717</v>
      </c>
      <c r="H75" s="145">
        <v>5527</v>
      </c>
      <c r="I75" s="143">
        <v>414</v>
      </c>
      <c r="J75" s="146">
        <v>7.4905011760448703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53105</v>
      </c>
      <c r="G11" s="114">
        <v>53212</v>
      </c>
      <c r="H11" s="114">
        <v>53598</v>
      </c>
      <c r="I11" s="114">
        <v>53277</v>
      </c>
      <c r="J11" s="140">
        <v>53239</v>
      </c>
      <c r="K11" s="114">
        <v>-134</v>
      </c>
      <c r="L11" s="116">
        <v>-0.25169518585998985</v>
      </c>
    </row>
    <row r="12" spans="1:17" s="110" customFormat="1" ht="24.95" customHeight="1" x14ac:dyDescent="0.2">
      <c r="A12" s="604" t="s">
        <v>185</v>
      </c>
      <c r="B12" s="605"/>
      <c r="C12" s="605"/>
      <c r="D12" s="606"/>
      <c r="E12" s="113">
        <v>56.40335185010828</v>
      </c>
      <c r="F12" s="115">
        <v>29953</v>
      </c>
      <c r="G12" s="114">
        <v>30037</v>
      </c>
      <c r="H12" s="114">
        <v>30430</v>
      </c>
      <c r="I12" s="114">
        <v>30243</v>
      </c>
      <c r="J12" s="140">
        <v>30218</v>
      </c>
      <c r="K12" s="114">
        <v>-265</v>
      </c>
      <c r="L12" s="116">
        <v>-0.87696075186974654</v>
      </c>
    </row>
    <row r="13" spans="1:17" s="110" customFormat="1" ht="15" customHeight="1" x14ac:dyDescent="0.2">
      <c r="A13" s="120"/>
      <c r="B13" s="612" t="s">
        <v>107</v>
      </c>
      <c r="C13" s="612"/>
      <c r="E13" s="113">
        <v>43.59664814989172</v>
      </c>
      <c r="F13" s="115">
        <v>23152</v>
      </c>
      <c r="G13" s="114">
        <v>23175</v>
      </c>
      <c r="H13" s="114">
        <v>23168</v>
      </c>
      <c r="I13" s="114">
        <v>23034</v>
      </c>
      <c r="J13" s="140">
        <v>23021</v>
      </c>
      <c r="K13" s="114">
        <v>131</v>
      </c>
      <c r="L13" s="116">
        <v>0.56904565396811602</v>
      </c>
    </row>
    <row r="14" spans="1:17" s="110" customFormat="1" ht="24.95" customHeight="1" x14ac:dyDescent="0.2">
      <c r="A14" s="604" t="s">
        <v>186</v>
      </c>
      <c r="B14" s="605"/>
      <c r="C14" s="605"/>
      <c r="D14" s="606"/>
      <c r="E14" s="113">
        <v>10.151586479615855</v>
      </c>
      <c r="F14" s="115">
        <v>5391</v>
      </c>
      <c r="G14" s="114">
        <v>5461</v>
      </c>
      <c r="H14" s="114">
        <v>5637</v>
      </c>
      <c r="I14" s="114">
        <v>5329</v>
      </c>
      <c r="J14" s="140">
        <v>5508</v>
      </c>
      <c r="K14" s="114">
        <v>-117</v>
      </c>
      <c r="L14" s="116">
        <v>-2.1241830065359477</v>
      </c>
    </row>
    <row r="15" spans="1:17" s="110" customFormat="1" ht="15" customHeight="1" x14ac:dyDescent="0.2">
      <c r="A15" s="120"/>
      <c r="B15" s="119"/>
      <c r="C15" s="258" t="s">
        <v>106</v>
      </c>
      <c r="E15" s="113">
        <v>58.096828046744577</v>
      </c>
      <c r="F15" s="115">
        <v>3132</v>
      </c>
      <c r="G15" s="114">
        <v>3180</v>
      </c>
      <c r="H15" s="114">
        <v>3305</v>
      </c>
      <c r="I15" s="114">
        <v>3084</v>
      </c>
      <c r="J15" s="140">
        <v>3164</v>
      </c>
      <c r="K15" s="114">
        <v>-32</v>
      </c>
      <c r="L15" s="116">
        <v>-1.0113780025284449</v>
      </c>
    </row>
    <row r="16" spans="1:17" s="110" customFormat="1" ht="15" customHeight="1" x14ac:dyDescent="0.2">
      <c r="A16" s="120"/>
      <c r="B16" s="119"/>
      <c r="C16" s="258" t="s">
        <v>107</v>
      </c>
      <c r="E16" s="113">
        <v>41.903171953255423</v>
      </c>
      <c r="F16" s="115">
        <v>2259</v>
      </c>
      <c r="G16" s="114">
        <v>2281</v>
      </c>
      <c r="H16" s="114">
        <v>2332</v>
      </c>
      <c r="I16" s="114">
        <v>2245</v>
      </c>
      <c r="J16" s="140">
        <v>2344</v>
      </c>
      <c r="K16" s="114">
        <v>-85</v>
      </c>
      <c r="L16" s="116">
        <v>-3.6262798634812285</v>
      </c>
    </row>
    <row r="17" spans="1:12" s="110" customFormat="1" ht="15" customHeight="1" x14ac:dyDescent="0.2">
      <c r="A17" s="120"/>
      <c r="B17" s="121" t="s">
        <v>109</v>
      </c>
      <c r="C17" s="258"/>
      <c r="E17" s="113">
        <v>72.055362018642313</v>
      </c>
      <c r="F17" s="115">
        <v>38265</v>
      </c>
      <c r="G17" s="114">
        <v>38371</v>
      </c>
      <c r="H17" s="114">
        <v>38649</v>
      </c>
      <c r="I17" s="114">
        <v>38810</v>
      </c>
      <c r="J17" s="140">
        <v>38783</v>
      </c>
      <c r="K17" s="114">
        <v>-518</v>
      </c>
      <c r="L17" s="116">
        <v>-1.3356367480597169</v>
      </c>
    </row>
    <row r="18" spans="1:12" s="110" customFormat="1" ht="15" customHeight="1" x14ac:dyDescent="0.2">
      <c r="A18" s="120"/>
      <c r="B18" s="119"/>
      <c r="C18" s="258" t="s">
        <v>106</v>
      </c>
      <c r="E18" s="113">
        <v>56.255063373840322</v>
      </c>
      <c r="F18" s="115">
        <v>21526</v>
      </c>
      <c r="G18" s="114">
        <v>21597</v>
      </c>
      <c r="H18" s="114">
        <v>21872</v>
      </c>
      <c r="I18" s="114">
        <v>21986</v>
      </c>
      <c r="J18" s="140">
        <v>21998</v>
      </c>
      <c r="K18" s="114">
        <v>-472</v>
      </c>
      <c r="L18" s="116">
        <v>-2.1456496045095008</v>
      </c>
    </row>
    <row r="19" spans="1:12" s="110" customFormat="1" ht="15" customHeight="1" x14ac:dyDescent="0.2">
      <c r="A19" s="120"/>
      <c r="B19" s="119"/>
      <c r="C19" s="258" t="s">
        <v>107</v>
      </c>
      <c r="E19" s="113">
        <v>43.744936626159678</v>
      </c>
      <c r="F19" s="115">
        <v>16739</v>
      </c>
      <c r="G19" s="114">
        <v>16774</v>
      </c>
      <c r="H19" s="114">
        <v>16777</v>
      </c>
      <c r="I19" s="114">
        <v>16824</v>
      </c>
      <c r="J19" s="140">
        <v>16785</v>
      </c>
      <c r="K19" s="114">
        <v>-46</v>
      </c>
      <c r="L19" s="116">
        <v>-0.27405421507298183</v>
      </c>
    </row>
    <row r="20" spans="1:12" s="110" customFormat="1" ht="15" customHeight="1" x14ac:dyDescent="0.2">
      <c r="A20" s="120"/>
      <c r="B20" s="121" t="s">
        <v>110</v>
      </c>
      <c r="C20" s="258"/>
      <c r="E20" s="113">
        <v>17.075604933622071</v>
      </c>
      <c r="F20" s="115">
        <v>9068</v>
      </c>
      <c r="G20" s="114">
        <v>8997</v>
      </c>
      <c r="H20" s="114">
        <v>8945</v>
      </c>
      <c r="I20" s="114">
        <v>8785</v>
      </c>
      <c r="J20" s="140">
        <v>8617</v>
      </c>
      <c r="K20" s="114">
        <v>451</v>
      </c>
      <c r="L20" s="116">
        <v>5.2338400835557621</v>
      </c>
    </row>
    <row r="21" spans="1:12" s="110" customFormat="1" ht="15" customHeight="1" x14ac:dyDescent="0.2">
      <c r="A21" s="120"/>
      <c r="B21" s="119"/>
      <c r="C21" s="258" t="s">
        <v>106</v>
      </c>
      <c r="E21" s="113">
        <v>55.668284075871192</v>
      </c>
      <c r="F21" s="115">
        <v>5048</v>
      </c>
      <c r="G21" s="114">
        <v>5013</v>
      </c>
      <c r="H21" s="114">
        <v>5004</v>
      </c>
      <c r="I21" s="114">
        <v>4934</v>
      </c>
      <c r="J21" s="140">
        <v>4831</v>
      </c>
      <c r="K21" s="114">
        <v>217</v>
      </c>
      <c r="L21" s="116">
        <v>4.4918236389981372</v>
      </c>
    </row>
    <row r="22" spans="1:12" s="110" customFormat="1" ht="15" customHeight="1" x14ac:dyDescent="0.2">
      <c r="A22" s="120"/>
      <c r="B22" s="119"/>
      <c r="C22" s="258" t="s">
        <v>107</v>
      </c>
      <c r="E22" s="113">
        <v>44.331715924128808</v>
      </c>
      <c r="F22" s="115">
        <v>4020</v>
      </c>
      <c r="G22" s="114">
        <v>3984</v>
      </c>
      <c r="H22" s="114">
        <v>3941</v>
      </c>
      <c r="I22" s="114">
        <v>3851</v>
      </c>
      <c r="J22" s="140">
        <v>3786</v>
      </c>
      <c r="K22" s="114">
        <v>234</v>
      </c>
      <c r="L22" s="116">
        <v>6.1806656101426309</v>
      </c>
    </row>
    <row r="23" spans="1:12" s="110" customFormat="1" ht="15" customHeight="1" x14ac:dyDescent="0.2">
      <c r="A23" s="120"/>
      <c r="B23" s="121" t="s">
        <v>111</v>
      </c>
      <c r="C23" s="258"/>
      <c r="E23" s="113">
        <v>0.71744656811976271</v>
      </c>
      <c r="F23" s="115">
        <v>381</v>
      </c>
      <c r="G23" s="114">
        <v>383</v>
      </c>
      <c r="H23" s="114">
        <v>367</v>
      </c>
      <c r="I23" s="114">
        <v>353</v>
      </c>
      <c r="J23" s="140">
        <v>331</v>
      </c>
      <c r="K23" s="114">
        <v>50</v>
      </c>
      <c r="L23" s="116">
        <v>15.105740181268882</v>
      </c>
    </row>
    <row r="24" spans="1:12" s="110" customFormat="1" ht="15" customHeight="1" x14ac:dyDescent="0.2">
      <c r="A24" s="120"/>
      <c r="B24" s="119"/>
      <c r="C24" s="258" t="s">
        <v>106</v>
      </c>
      <c r="E24" s="113">
        <v>64.829396325459314</v>
      </c>
      <c r="F24" s="115">
        <v>247</v>
      </c>
      <c r="G24" s="114">
        <v>247</v>
      </c>
      <c r="H24" s="114">
        <v>249</v>
      </c>
      <c r="I24" s="114">
        <v>239</v>
      </c>
      <c r="J24" s="140">
        <v>225</v>
      </c>
      <c r="K24" s="114">
        <v>22</v>
      </c>
      <c r="L24" s="116">
        <v>9.7777777777777786</v>
      </c>
    </row>
    <row r="25" spans="1:12" s="110" customFormat="1" ht="15" customHeight="1" x14ac:dyDescent="0.2">
      <c r="A25" s="120"/>
      <c r="B25" s="119"/>
      <c r="C25" s="258" t="s">
        <v>107</v>
      </c>
      <c r="E25" s="113">
        <v>35.170603674540679</v>
      </c>
      <c r="F25" s="115">
        <v>134</v>
      </c>
      <c r="G25" s="114">
        <v>136</v>
      </c>
      <c r="H25" s="114">
        <v>118</v>
      </c>
      <c r="I25" s="114">
        <v>114</v>
      </c>
      <c r="J25" s="140">
        <v>106</v>
      </c>
      <c r="K25" s="114">
        <v>28</v>
      </c>
      <c r="L25" s="116">
        <v>26.415094339622641</v>
      </c>
    </row>
    <row r="26" spans="1:12" s="110" customFormat="1" ht="15" customHeight="1" x14ac:dyDescent="0.2">
      <c r="A26" s="120"/>
      <c r="C26" s="121" t="s">
        <v>187</v>
      </c>
      <c r="D26" s="110" t="s">
        <v>188</v>
      </c>
      <c r="E26" s="113">
        <v>0.23161660860559269</v>
      </c>
      <c r="F26" s="115">
        <v>123</v>
      </c>
      <c r="G26" s="114">
        <v>124</v>
      </c>
      <c r="H26" s="114">
        <v>125</v>
      </c>
      <c r="I26" s="114">
        <v>111</v>
      </c>
      <c r="J26" s="140">
        <v>96</v>
      </c>
      <c r="K26" s="114">
        <v>27</v>
      </c>
      <c r="L26" s="116">
        <v>28.125</v>
      </c>
    </row>
    <row r="27" spans="1:12" s="110" customFormat="1" ht="15" customHeight="1" x14ac:dyDescent="0.2">
      <c r="A27" s="120"/>
      <c r="B27" s="119"/>
      <c r="D27" s="259" t="s">
        <v>106</v>
      </c>
      <c r="E27" s="113">
        <v>60.162601626016261</v>
      </c>
      <c r="F27" s="115">
        <v>74</v>
      </c>
      <c r="G27" s="114">
        <v>70</v>
      </c>
      <c r="H27" s="114">
        <v>76</v>
      </c>
      <c r="I27" s="114">
        <v>70</v>
      </c>
      <c r="J27" s="140">
        <v>64</v>
      </c>
      <c r="K27" s="114">
        <v>10</v>
      </c>
      <c r="L27" s="116">
        <v>15.625</v>
      </c>
    </row>
    <row r="28" spans="1:12" s="110" customFormat="1" ht="15" customHeight="1" x14ac:dyDescent="0.2">
      <c r="A28" s="120"/>
      <c r="B28" s="119"/>
      <c r="D28" s="259" t="s">
        <v>107</v>
      </c>
      <c r="E28" s="113">
        <v>39.837398373983739</v>
      </c>
      <c r="F28" s="115">
        <v>49</v>
      </c>
      <c r="G28" s="114">
        <v>54</v>
      </c>
      <c r="H28" s="114">
        <v>49</v>
      </c>
      <c r="I28" s="114">
        <v>41</v>
      </c>
      <c r="J28" s="140">
        <v>32</v>
      </c>
      <c r="K28" s="114">
        <v>17</v>
      </c>
      <c r="L28" s="116">
        <v>53.125</v>
      </c>
    </row>
    <row r="29" spans="1:12" s="110" customFormat="1" ht="24.95" customHeight="1" x14ac:dyDescent="0.2">
      <c r="A29" s="604" t="s">
        <v>189</v>
      </c>
      <c r="B29" s="605"/>
      <c r="C29" s="605"/>
      <c r="D29" s="606"/>
      <c r="E29" s="113">
        <v>84.958101873646555</v>
      </c>
      <c r="F29" s="115">
        <v>45117</v>
      </c>
      <c r="G29" s="114">
        <v>45330</v>
      </c>
      <c r="H29" s="114">
        <v>45688</v>
      </c>
      <c r="I29" s="114">
        <v>45391</v>
      </c>
      <c r="J29" s="140">
        <v>45486</v>
      </c>
      <c r="K29" s="114">
        <v>-369</v>
      </c>
      <c r="L29" s="116">
        <v>-0.81123862287297188</v>
      </c>
    </row>
    <row r="30" spans="1:12" s="110" customFormat="1" ht="15" customHeight="1" x14ac:dyDescent="0.2">
      <c r="A30" s="120"/>
      <c r="B30" s="119"/>
      <c r="C30" s="258" t="s">
        <v>106</v>
      </c>
      <c r="E30" s="113">
        <v>55.57550369040495</v>
      </c>
      <c r="F30" s="115">
        <v>25074</v>
      </c>
      <c r="G30" s="114">
        <v>25224</v>
      </c>
      <c r="H30" s="114">
        <v>25568</v>
      </c>
      <c r="I30" s="114">
        <v>25365</v>
      </c>
      <c r="J30" s="140">
        <v>25427</v>
      </c>
      <c r="K30" s="114">
        <v>-353</v>
      </c>
      <c r="L30" s="116">
        <v>-1.3882880402721516</v>
      </c>
    </row>
    <row r="31" spans="1:12" s="110" customFormat="1" ht="15" customHeight="1" x14ac:dyDescent="0.2">
      <c r="A31" s="120"/>
      <c r="B31" s="119"/>
      <c r="C31" s="258" t="s">
        <v>107</v>
      </c>
      <c r="E31" s="113">
        <v>44.42449630959505</v>
      </c>
      <c r="F31" s="115">
        <v>20043</v>
      </c>
      <c r="G31" s="114">
        <v>20106</v>
      </c>
      <c r="H31" s="114">
        <v>20120</v>
      </c>
      <c r="I31" s="114">
        <v>20026</v>
      </c>
      <c r="J31" s="140">
        <v>20059</v>
      </c>
      <c r="K31" s="114">
        <v>-16</v>
      </c>
      <c r="L31" s="116">
        <v>-7.9764694152250862E-2</v>
      </c>
    </row>
    <row r="32" spans="1:12" s="110" customFormat="1" ht="15" customHeight="1" x14ac:dyDescent="0.2">
      <c r="A32" s="120"/>
      <c r="B32" s="119" t="s">
        <v>117</v>
      </c>
      <c r="C32" s="258"/>
      <c r="E32" s="113">
        <v>14.998587703606063</v>
      </c>
      <c r="F32" s="115">
        <v>7965</v>
      </c>
      <c r="G32" s="114">
        <v>7859</v>
      </c>
      <c r="H32" s="114">
        <v>7887</v>
      </c>
      <c r="I32" s="114">
        <v>7862</v>
      </c>
      <c r="J32" s="140">
        <v>7731</v>
      </c>
      <c r="K32" s="114">
        <v>234</v>
      </c>
      <c r="L32" s="116">
        <v>3.0267753201396972</v>
      </c>
    </row>
    <row r="33" spans="1:12" s="110" customFormat="1" ht="15" customHeight="1" x14ac:dyDescent="0.2">
      <c r="A33" s="120"/>
      <c r="B33" s="119"/>
      <c r="C33" s="258" t="s">
        <v>106</v>
      </c>
      <c r="E33" s="113">
        <v>61.016949152542374</v>
      </c>
      <c r="F33" s="115">
        <v>4860</v>
      </c>
      <c r="G33" s="114">
        <v>4792</v>
      </c>
      <c r="H33" s="114">
        <v>4842</v>
      </c>
      <c r="I33" s="114">
        <v>4857</v>
      </c>
      <c r="J33" s="140">
        <v>4772</v>
      </c>
      <c r="K33" s="114">
        <v>88</v>
      </c>
      <c r="L33" s="116">
        <v>1.8440905280804694</v>
      </c>
    </row>
    <row r="34" spans="1:12" s="110" customFormat="1" ht="15" customHeight="1" x14ac:dyDescent="0.2">
      <c r="A34" s="120"/>
      <c r="B34" s="119"/>
      <c r="C34" s="258" t="s">
        <v>107</v>
      </c>
      <c r="E34" s="113">
        <v>38.983050847457626</v>
      </c>
      <c r="F34" s="115">
        <v>3105</v>
      </c>
      <c r="G34" s="114">
        <v>3067</v>
      </c>
      <c r="H34" s="114">
        <v>3045</v>
      </c>
      <c r="I34" s="114">
        <v>3005</v>
      </c>
      <c r="J34" s="140">
        <v>2959</v>
      </c>
      <c r="K34" s="114">
        <v>146</v>
      </c>
      <c r="L34" s="116">
        <v>4.9340993578911796</v>
      </c>
    </row>
    <row r="35" spans="1:12" s="110" customFormat="1" ht="24.95" customHeight="1" x14ac:dyDescent="0.2">
      <c r="A35" s="604" t="s">
        <v>190</v>
      </c>
      <c r="B35" s="605"/>
      <c r="C35" s="605"/>
      <c r="D35" s="606"/>
      <c r="E35" s="113">
        <v>75.552207890029194</v>
      </c>
      <c r="F35" s="115">
        <v>40122</v>
      </c>
      <c r="G35" s="114">
        <v>40370</v>
      </c>
      <c r="H35" s="114">
        <v>40858</v>
      </c>
      <c r="I35" s="114">
        <v>40613</v>
      </c>
      <c r="J35" s="140">
        <v>40656</v>
      </c>
      <c r="K35" s="114">
        <v>-534</v>
      </c>
      <c r="L35" s="116">
        <v>-1.3134592680047226</v>
      </c>
    </row>
    <row r="36" spans="1:12" s="110" customFormat="1" ht="15" customHeight="1" x14ac:dyDescent="0.2">
      <c r="A36" s="120"/>
      <c r="B36" s="119"/>
      <c r="C36" s="258" t="s">
        <v>106</v>
      </c>
      <c r="E36" s="113">
        <v>68.770250735257463</v>
      </c>
      <c r="F36" s="115">
        <v>27592</v>
      </c>
      <c r="G36" s="114">
        <v>27718</v>
      </c>
      <c r="H36" s="114">
        <v>28095</v>
      </c>
      <c r="I36" s="114">
        <v>27955</v>
      </c>
      <c r="J36" s="140">
        <v>27964</v>
      </c>
      <c r="K36" s="114">
        <v>-372</v>
      </c>
      <c r="L36" s="116">
        <v>-1.3302817908739808</v>
      </c>
    </row>
    <row r="37" spans="1:12" s="110" customFormat="1" ht="15" customHeight="1" x14ac:dyDescent="0.2">
      <c r="A37" s="120"/>
      <c r="B37" s="119"/>
      <c r="C37" s="258" t="s">
        <v>107</v>
      </c>
      <c r="E37" s="113">
        <v>31.229749264742534</v>
      </c>
      <c r="F37" s="115">
        <v>12530</v>
      </c>
      <c r="G37" s="114">
        <v>12652</v>
      </c>
      <c r="H37" s="114">
        <v>12763</v>
      </c>
      <c r="I37" s="114">
        <v>12658</v>
      </c>
      <c r="J37" s="140">
        <v>12692</v>
      </c>
      <c r="K37" s="114">
        <v>-162</v>
      </c>
      <c r="L37" s="116">
        <v>-1.2763945792625275</v>
      </c>
    </row>
    <row r="38" spans="1:12" s="110" customFormat="1" ht="15" customHeight="1" x14ac:dyDescent="0.2">
      <c r="A38" s="120"/>
      <c r="B38" s="119" t="s">
        <v>182</v>
      </c>
      <c r="C38" s="258"/>
      <c r="E38" s="113">
        <v>24.447792109970813</v>
      </c>
      <c r="F38" s="115">
        <v>12983</v>
      </c>
      <c r="G38" s="114">
        <v>12842</v>
      </c>
      <c r="H38" s="114">
        <v>12740</v>
      </c>
      <c r="I38" s="114">
        <v>12664</v>
      </c>
      <c r="J38" s="140">
        <v>12583</v>
      </c>
      <c r="K38" s="114">
        <v>400</v>
      </c>
      <c r="L38" s="116">
        <v>3.178892156083605</v>
      </c>
    </row>
    <row r="39" spans="1:12" s="110" customFormat="1" ht="15" customHeight="1" x14ac:dyDescent="0.2">
      <c r="A39" s="120"/>
      <c r="B39" s="119"/>
      <c r="C39" s="258" t="s">
        <v>106</v>
      </c>
      <c r="E39" s="113">
        <v>18.18531926365247</v>
      </c>
      <c r="F39" s="115">
        <v>2361</v>
      </c>
      <c r="G39" s="114">
        <v>2319</v>
      </c>
      <c r="H39" s="114">
        <v>2335</v>
      </c>
      <c r="I39" s="114">
        <v>2288</v>
      </c>
      <c r="J39" s="140">
        <v>2254</v>
      </c>
      <c r="K39" s="114">
        <v>107</v>
      </c>
      <c r="L39" s="116">
        <v>4.7471162377994673</v>
      </c>
    </row>
    <row r="40" spans="1:12" s="110" customFormat="1" ht="15" customHeight="1" x14ac:dyDescent="0.2">
      <c r="A40" s="120"/>
      <c r="B40" s="119"/>
      <c r="C40" s="258" t="s">
        <v>107</v>
      </c>
      <c r="E40" s="113">
        <v>81.814680736347526</v>
      </c>
      <c r="F40" s="115">
        <v>10622</v>
      </c>
      <c r="G40" s="114">
        <v>10523</v>
      </c>
      <c r="H40" s="114">
        <v>10405</v>
      </c>
      <c r="I40" s="114">
        <v>10376</v>
      </c>
      <c r="J40" s="140">
        <v>10329</v>
      </c>
      <c r="K40" s="114">
        <v>293</v>
      </c>
      <c r="L40" s="116">
        <v>2.8366734437021979</v>
      </c>
    </row>
    <row r="41" spans="1:12" s="110" customFormat="1" ht="24.75" customHeight="1" x14ac:dyDescent="0.2">
      <c r="A41" s="604" t="s">
        <v>517</v>
      </c>
      <c r="B41" s="605"/>
      <c r="C41" s="605"/>
      <c r="D41" s="606"/>
      <c r="E41" s="113">
        <v>3.9619621504566425</v>
      </c>
      <c r="F41" s="115">
        <v>2104</v>
      </c>
      <c r="G41" s="114">
        <v>2340</v>
      </c>
      <c r="H41" s="114">
        <v>2400</v>
      </c>
      <c r="I41" s="114">
        <v>2025</v>
      </c>
      <c r="J41" s="140">
        <v>2070</v>
      </c>
      <c r="K41" s="114">
        <v>34</v>
      </c>
      <c r="L41" s="116">
        <v>1.642512077294686</v>
      </c>
    </row>
    <row r="42" spans="1:12" s="110" customFormat="1" ht="15" customHeight="1" x14ac:dyDescent="0.2">
      <c r="A42" s="120"/>
      <c r="B42" s="119"/>
      <c r="C42" s="258" t="s">
        <v>106</v>
      </c>
      <c r="E42" s="113">
        <v>66.539923954372625</v>
      </c>
      <c r="F42" s="115">
        <v>1400</v>
      </c>
      <c r="G42" s="114">
        <v>1570</v>
      </c>
      <c r="H42" s="114">
        <v>1609</v>
      </c>
      <c r="I42" s="114">
        <v>1316</v>
      </c>
      <c r="J42" s="140">
        <v>1337</v>
      </c>
      <c r="K42" s="114">
        <v>63</v>
      </c>
      <c r="L42" s="116">
        <v>4.7120418848167542</v>
      </c>
    </row>
    <row r="43" spans="1:12" s="110" customFormat="1" ht="15" customHeight="1" x14ac:dyDescent="0.2">
      <c r="A43" s="123"/>
      <c r="B43" s="124"/>
      <c r="C43" s="260" t="s">
        <v>107</v>
      </c>
      <c r="D43" s="261"/>
      <c r="E43" s="125">
        <v>33.460076045627375</v>
      </c>
      <c r="F43" s="143">
        <v>704</v>
      </c>
      <c r="G43" s="144">
        <v>770</v>
      </c>
      <c r="H43" s="144">
        <v>791</v>
      </c>
      <c r="I43" s="144">
        <v>709</v>
      </c>
      <c r="J43" s="145">
        <v>733</v>
      </c>
      <c r="K43" s="144">
        <v>-29</v>
      </c>
      <c r="L43" s="146">
        <v>-3.9563437926330152</v>
      </c>
    </row>
    <row r="44" spans="1:12" s="110" customFormat="1" ht="45.75" customHeight="1" x14ac:dyDescent="0.2">
      <c r="A44" s="604" t="s">
        <v>191</v>
      </c>
      <c r="B44" s="605"/>
      <c r="C44" s="605"/>
      <c r="D44" s="606"/>
      <c r="E44" s="113">
        <v>0.87185764052349124</v>
      </c>
      <c r="F44" s="115">
        <v>463</v>
      </c>
      <c r="G44" s="114">
        <v>464</v>
      </c>
      <c r="H44" s="114">
        <v>469</v>
      </c>
      <c r="I44" s="114">
        <v>468</v>
      </c>
      <c r="J44" s="140">
        <v>472</v>
      </c>
      <c r="K44" s="114">
        <v>-9</v>
      </c>
      <c r="L44" s="116">
        <v>-1.9067796610169492</v>
      </c>
    </row>
    <row r="45" spans="1:12" s="110" customFormat="1" ht="15" customHeight="1" x14ac:dyDescent="0.2">
      <c r="A45" s="120"/>
      <c r="B45" s="119"/>
      <c r="C45" s="258" t="s">
        <v>106</v>
      </c>
      <c r="E45" s="113">
        <v>63.282937365010802</v>
      </c>
      <c r="F45" s="115">
        <v>293</v>
      </c>
      <c r="G45" s="114">
        <v>294</v>
      </c>
      <c r="H45" s="114">
        <v>297</v>
      </c>
      <c r="I45" s="114">
        <v>295</v>
      </c>
      <c r="J45" s="140">
        <v>298</v>
      </c>
      <c r="K45" s="114">
        <v>-5</v>
      </c>
      <c r="L45" s="116">
        <v>-1.6778523489932886</v>
      </c>
    </row>
    <row r="46" spans="1:12" s="110" customFormat="1" ht="15" customHeight="1" x14ac:dyDescent="0.2">
      <c r="A46" s="123"/>
      <c r="B46" s="124"/>
      <c r="C46" s="260" t="s">
        <v>107</v>
      </c>
      <c r="D46" s="261"/>
      <c r="E46" s="125">
        <v>36.717062634989198</v>
      </c>
      <c r="F46" s="143">
        <v>170</v>
      </c>
      <c r="G46" s="144">
        <v>170</v>
      </c>
      <c r="H46" s="144">
        <v>172</v>
      </c>
      <c r="I46" s="144">
        <v>173</v>
      </c>
      <c r="J46" s="145">
        <v>174</v>
      </c>
      <c r="K46" s="144">
        <v>-4</v>
      </c>
      <c r="L46" s="146">
        <v>-2.2988505747126435</v>
      </c>
    </row>
    <row r="47" spans="1:12" s="110" customFormat="1" ht="39" customHeight="1" x14ac:dyDescent="0.2">
      <c r="A47" s="604" t="s">
        <v>518</v>
      </c>
      <c r="B47" s="607"/>
      <c r="C47" s="607"/>
      <c r="D47" s="608"/>
      <c r="E47" s="113">
        <v>7.5322474343282181E-2</v>
      </c>
      <c r="F47" s="115">
        <v>40</v>
      </c>
      <c r="G47" s="114">
        <v>39</v>
      </c>
      <c r="H47" s="114">
        <v>35</v>
      </c>
      <c r="I47" s="114">
        <v>33</v>
      </c>
      <c r="J47" s="140">
        <v>39</v>
      </c>
      <c r="K47" s="114">
        <v>1</v>
      </c>
      <c r="L47" s="116">
        <v>2.5641025641025643</v>
      </c>
    </row>
    <row r="48" spans="1:12" s="110" customFormat="1" ht="15" customHeight="1" x14ac:dyDescent="0.2">
      <c r="A48" s="120"/>
      <c r="B48" s="119"/>
      <c r="C48" s="258" t="s">
        <v>106</v>
      </c>
      <c r="E48" s="113">
        <v>50</v>
      </c>
      <c r="F48" s="115">
        <v>20</v>
      </c>
      <c r="G48" s="114">
        <v>18</v>
      </c>
      <c r="H48" s="114">
        <v>16</v>
      </c>
      <c r="I48" s="114">
        <v>15</v>
      </c>
      <c r="J48" s="140">
        <v>15</v>
      </c>
      <c r="K48" s="114">
        <v>5</v>
      </c>
      <c r="L48" s="116">
        <v>33.333333333333336</v>
      </c>
    </row>
    <row r="49" spans="1:12" s="110" customFormat="1" ht="15" customHeight="1" x14ac:dyDescent="0.2">
      <c r="A49" s="123"/>
      <c r="B49" s="124"/>
      <c r="C49" s="260" t="s">
        <v>107</v>
      </c>
      <c r="D49" s="261"/>
      <c r="E49" s="125">
        <v>50</v>
      </c>
      <c r="F49" s="143">
        <v>20</v>
      </c>
      <c r="G49" s="144">
        <v>21</v>
      </c>
      <c r="H49" s="144">
        <v>19</v>
      </c>
      <c r="I49" s="144">
        <v>18</v>
      </c>
      <c r="J49" s="145">
        <v>24</v>
      </c>
      <c r="K49" s="144">
        <v>-4</v>
      </c>
      <c r="L49" s="146">
        <v>-16.666666666666668</v>
      </c>
    </row>
    <row r="50" spans="1:12" s="110" customFormat="1" ht="24.95" customHeight="1" x14ac:dyDescent="0.2">
      <c r="A50" s="609" t="s">
        <v>192</v>
      </c>
      <c r="B50" s="610"/>
      <c r="C50" s="610"/>
      <c r="D50" s="611"/>
      <c r="E50" s="262">
        <v>12.426325204782977</v>
      </c>
      <c r="F50" s="263">
        <v>6599</v>
      </c>
      <c r="G50" s="264">
        <v>6769</v>
      </c>
      <c r="H50" s="264">
        <v>6880</v>
      </c>
      <c r="I50" s="264">
        <v>6520</v>
      </c>
      <c r="J50" s="265">
        <v>6610</v>
      </c>
      <c r="K50" s="263">
        <v>-11</v>
      </c>
      <c r="L50" s="266">
        <v>-0.1664145234493192</v>
      </c>
    </row>
    <row r="51" spans="1:12" s="110" customFormat="1" ht="15" customHeight="1" x14ac:dyDescent="0.2">
      <c r="A51" s="120"/>
      <c r="B51" s="119"/>
      <c r="C51" s="258" t="s">
        <v>106</v>
      </c>
      <c r="E51" s="113">
        <v>56.781330504621913</v>
      </c>
      <c r="F51" s="115">
        <v>3747</v>
      </c>
      <c r="G51" s="114">
        <v>3840</v>
      </c>
      <c r="H51" s="114">
        <v>3932</v>
      </c>
      <c r="I51" s="114">
        <v>3679</v>
      </c>
      <c r="J51" s="140">
        <v>3700</v>
      </c>
      <c r="K51" s="114">
        <v>47</v>
      </c>
      <c r="L51" s="116">
        <v>1.2702702702702702</v>
      </c>
    </row>
    <row r="52" spans="1:12" s="110" customFormat="1" ht="15" customHeight="1" x14ac:dyDescent="0.2">
      <c r="A52" s="120"/>
      <c r="B52" s="119"/>
      <c r="C52" s="258" t="s">
        <v>107</v>
      </c>
      <c r="E52" s="113">
        <v>43.218669495378087</v>
      </c>
      <c r="F52" s="115">
        <v>2852</v>
      </c>
      <c r="G52" s="114">
        <v>2929</v>
      </c>
      <c r="H52" s="114">
        <v>2948</v>
      </c>
      <c r="I52" s="114">
        <v>2841</v>
      </c>
      <c r="J52" s="140">
        <v>2910</v>
      </c>
      <c r="K52" s="114">
        <v>-58</v>
      </c>
      <c r="L52" s="116">
        <v>-1.993127147766323</v>
      </c>
    </row>
    <row r="53" spans="1:12" s="110" customFormat="1" ht="15" customHeight="1" x14ac:dyDescent="0.2">
      <c r="A53" s="120"/>
      <c r="B53" s="119"/>
      <c r="C53" s="258" t="s">
        <v>187</v>
      </c>
      <c r="D53" s="110" t="s">
        <v>193</v>
      </c>
      <c r="E53" s="113">
        <v>23.609637823912713</v>
      </c>
      <c r="F53" s="115">
        <v>1558</v>
      </c>
      <c r="G53" s="114">
        <v>1776</v>
      </c>
      <c r="H53" s="114">
        <v>1838</v>
      </c>
      <c r="I53" s="114">
        <v>1434</v>
      </c>
      <c r="J53" s="140">
        <v>1514</v>
      </c>
      <c r="K53" s="114">
        <v>44</v>
      </c>
      <c r="L53" s="116">
        <v>2.9062087186261558</v>
      </c>
    </row>
    <row r="54" spans="1:12" s="110" customFormat="1" ht="15" customHeight="1" x14ac:dyDescent="0.2">
      <c r="A54" s="120"/>
      <c r="B54" s="119"/>
      <c r="D54" s="267" t="s">
        <v>194</v>
      </c>
      <c r="E54" s="113">
        <v>67.907573812580225</v>
      </c>
      <c r="F54" s="115">
        <v>1058</v>
      </c>
      <c r="G54" s="114">
        <v>1210</v>
      </c>
      <c r="H54" s="114">
        <v>1248</v>
      </c>
      <c r="I54" s="114">
        <v>970</v>
      </c>
      <c r="J54" s="140">
        <v>1010</v>
      </c>
      <c r="K54" s="114">
        <v>48</v>
      </c>
      <c r="L54" s="116">
        <v>4.7524752475247523</v>
      </c>
    </row>
    <row r="55" spans="1:12" s="110" customFormat="1" ht="15" customHeight="1" x14ac:dyDescent="0.2">
      <c r="A55" s="120"/>
      <c r="B55" s="119"/>
      <c r="D55" s="267" t="s">
        <v>195</v>
      </c>
      <c r="E55" s="113">
        <v>32.092426187419768</v>
      </c>
      <c r="F55" s="115">
        <v>500</v>
      </c>
      <c r="G55" s="114">
        <v>566</v>
      </c>
      <c r="H55" s="114">
        <v>590</v>
      </c>
      <c r="I55" s="114">
        <v>464</v>
      </c>
      <c r="J55" s="140">
        <v>504</v>
      </c>
      <c r="K55" s="114">
        <v>-4</v>
      </c>
      <c r="L55" s="116">
        <v>-0.79365079365079361</v>
      </c>
    </row>
    <row r="56" spans="1:12" s="110" customFormat="1" ht="15" customHeight="1" x14ac:dyDescent="0.2">
      <c r="A56" s="120"/>
      <c r="B56" s="119" t="s">
        <v>196</v>
      </c>
      <c r="C56" s="258"/>
      <c r="E56" s="113">
        <v>58.079276904246306</v>
      </c>
      <c r="F56" s="115">
        <v>30843</v>
      </c>
      <c r="G56" s="114">
        <v>30778</v>
      </c>
      <c r="H56" s="114">
        <v>30976</v>
      </c>
      <c r="I56" s="114">
        <v>30946</v>
      </c>
      <c r="J56" s="140">
        <v>30940</v>
      </c>
      <c r="K56" s="114">
        <v>-97</v>
      </c>
      <c r="L56" s="116">
        <v>-0.31351001939237233</v>
      </c>
    </row>
    <row r="57" spans="1:12" s="110" customFormat="1" ht="15" customHeight="1" x14ac:dyDescent="0.2">
      <c r="A57" s="120"/>
      <c r="B57" s="119"/>
      <c r="C57" s="258" t="s">
        <v>106</v>
      </c>
      <c r="E57" s="113">
        <v>54.76769445255001</v>
      </c>
      <c r="F57" s="115">
        <v>16892</v>
      </c>
      <c r="G57" s="114">
        <v>16851</v>
      </c>
      <c r="H57" s="114">
        <v>17073</v>
      </c>
      <c r="I57" s="114">
        <v>17116</v>
      </c>
      <c r="J57" s="140">
        <v>17099</v>
      </c>
      <c r="K57" s="114">
        <v>-207</v>
      </c>
      <c r="L57" s="116">
        <v>-1.2105971109421603</v>
      </c>
    </row>
    <row r="58" spans="1:12" s="110" customFormat="1" ht="15" customHeight="1" x14ac:dyDescent="0.2">
      <c r="A58" s="120"/>
      <c r="B58" s="119"/>
      <c r="C58" s="258" t="s">
        <v>107</v>
      </c>
      <c r="E58" s="113">
        <v>45.23230554744999</v>
      </c>
      <c r="F58" s="115">
        <v>13951</v>
      </c>
      <c r="G58" s="114">
        <v>13927</v>
      </c>
      <c r="H58" s="114">
        <v>13903</v>
      </c>
      <c r="I58" s="114">
        <v>13830</v>
      </c>
      <c r="J58" s="140">
        <v>13841</v>
      </c>
      <c r="K58" s="114">
        <v>110</v>
      </c>
      <c r="L58" s="116">
        <v>0.79474026443176071</v>
      </c>
    </row>
    <row r="59" spans="1:12" s="110" customFormat="1" ht="15" customHeight="1" x14ac:dyDescent="0.2">
      <c r="A59" s="120"/>
      <c r="B59" s="119"/>
      <c r="C59" s="258" t="s">
        <v>105</v>
      </c>
      <c r="D59" s="110" t="s">
        <v>197</v>
      </c>
      <c r="E59" s="113">
        <v>86.888434977142296</v>
      </c>
      <c r="F59" s="115">
        <v>26799</v>
      </c>
      <c r="G59" s="114">
        <v>26752</v>
      </c>
      <c r="H59" s="114">
        <v>26940</v>
      </c>
      <c r="I59" s="114">
        <v>26908</v>
      </c>
      <c r="J59" s="140">
        <v>26919</v>
      </c>
      <c r="K59" s="114">
        <v>-120</v>
      </c>
      <c r="L59" s="116">
        <v>-0.44578178981388611</v>
      </c>
    </row>
    <row r="60" spans="1:12" s="110" customFormat="1" ht="15" customHeight="1" x14ac:dyDescent="0.2">
      <c r="A60" s="120"/>
      <c r="B60" s="119"/>
      <c r="C60" s="258"/>
      <c r="D60" s="267" t="s">
        <v>198</v>
      </c>
      <c r="E60" s="113">
        <v>51.688495839396992</v>
      </c>
      <c r="F60" s="115">
        <v>13852</v>
      </c>
      <c r="G60" s="114">
        <v>13820</v>
      </c>
      <c r="H60" s="114">
        <v>14020</v>
      </c>
      <c r="I60" s="114">
        <v>14051</v>
      </c>
      <c r="J60" s="140">
        <v>14040</v>
      </c>
      <c r="K60" s="114">
        <v>-188</v>
      </c>
      <c r="L60" s="116">
        <v>-1.3390313390313391</v>
      </c>
    </row>
    <row r="61" spans="1:12" s="110" customFormat="1" ht="15" customHeight="1" x14ac:dyDescent="0.2">
      <c r="A61" s="120"/>
      <c r="B61" s="119"/>
      <c r="C61" s="258"/>
      <c r="D61" s="267" t="s">
        <v>199</v>
      </c>
      <c r="E61" s="113">
        <v>48.311504160603008</v>
      </c>
      <c r="F61" s="115">
        <v>12947</v>
      </c>
      <c r="G61" s="114">
        <v>12932</v>
      </c>
      <c r="H61" s="114">
        <v>12920</v>
      </c>
      <c r="I61" s="114">
        <v>12857</v>
      </c>
      <c r="J61" s="140">
        <v>12879</v>
      </c>
      <c r="K61" s="114">
        <v>68</v>
      </c>
      <c r="L61" s="116">
        <v>0.52799130367264535</v>
      </c>
    </row>
    <row r="62" spans="1:12" s="110" customFormat="1" ht="15" customHeight="1" x14ac:dyDescent="0.2">
      <c r="A62" s="120"/>
      <c r="B62" s="119"/>
      <c r="C62" s="258"/>
      <c r="D62" s="258" t="s">
        <v>200</v>
      </c>
      <c r="E62" s="113">
        <v>13.111565022857699</v>
      </c>
      <c r="F62" s="115">
        <v>4044</v>
      </c>
      <c r="G62" s="114">
        <v>4026</v>
      </c>
      <c r="H62" s="114">
        <v>4036</v>
      </c>
      <c r="I62" s="114">
        <v>4038</v>
      </c>
      <c r="J62" s="140">
        <v>4021</v>
      </c>
      <c r="K62" s="114">
        <v>23</v>
      </c>
      <c r="L62" s="116">
        <v>0.5719970156677443</v>
      </c>
    </row>
    <row r="63" spans="1:12" s="110" customFormat="1" ht="15" customHeight="1" x14ac:dyDescent="0.2">
      <c r="A63" s="120"/>
      <c r="B63" s="119"/>
      <c r="C63" s="258"/>
      <c r="D63" s="267" t="s">
        <v>198</v>
      </c>
      <c r="E63" s="113">
        <v>75.173095944609301</v>
      </c>
      <c r="F63" s="115">
        <v>3040</v>
      </c>
      <c r="G63" s="114">
        <v>3031</v>
      </c>
      <c r="H63" s="114">
        <v>3053</v>
      </c>
      <c r="I63" s="114">
        <v>3065</v>
      </c>
      <c r="J63" s="140">
        <v>3059</v>
      </c>
      <c r="K63" s="114">
        <v>-19</v>
      </c>
      <c r="L63" s="116">
        <v>-0.6211180124223602</v>
      </c>
    </row>
    <row r="64" spans="1:12" s="110" customFormat="1" ht="15" customHeight="1" x14ac:dyDescent="0.2">
      <c r="A64" s="120"/>
      <c r="B64" s="119"/>
      <c r="C64" s="258"/>
      <c r="D64" s="267" t="s">
        <v>199</v>
      </c>
      <c r="E64" s="113">
        <v>24.826904055390703</v>
      </c>
      <c r="F64" s="115">
        <v>1004</v>
      </c>
      <c r="G64" s="114">
        <v>995</v>
      </c>
      <c r="H64" s="114">
        <v>983</v>
      </c>
      <c r="I64" s="114">
        <v>973</v>
      </c>
      <c r="J64" s="140">
        <v>962</v>
      </c>
      <c r="K64" s="114">
        <v>42</v>
      </c>
      <c r="L64" s="116">
        <v>4.3659043659043659</v>
      </c>
    </row>
    <row r="65" spans="1:12" s="110" customFormat="1" ht="15" customHeight="1" x14ac:dyDescent="0.2">
      <c r="A65" s="120"/>
      <c r="B65" s="119" t="s">
        <v>201</v>
      </c>
      <c r="C65" s="258"/>
      <c r="E65" s="113">
        <v>19.352226720647774</v>
      </c>
      <c r="F65" s="115">
        <v>10277</v>
      </c>
      <c r="G65" s="114">
        <v>10212</v>
      </c>
      <c r="H65" s="114">
        <v>10161</v>
      </c>
      <c r="I65" s="114">
        <v>10187</v>
      </c>
      <c r="J65" s="140">
        <v>10032</v>
      </c>
      <c r="K65" s="114">
        <v>245</v>
      </c>
      <c r="L65" s="116">
        <v>2.4421850079744818</v>
      </c>
    </row>
    <row r="66" spans="1:12" s="110" customFormat="1" ht="15" customHeight="1" x14ac:dyDescent="0.2">
      <c r="A66" s="120"/>
      <c r="B66" s="119"/>
      <c r="C66" s="258" t="s">
        <v>106</v>
      </c>
      <c r="E66" s="113">
        <v>61.457623820180984</v>
      </c>
      <c r="F66" s="115">
        <v>6316</v>
      </c>
      <c r="G66" s="114">
        <v>6317</v>
      </c>
      <c r="H66" s="114">
        <v>6314</v>
      </c>
      <c r="I66" s="114">
        <v>6306</v>
      </c>
      <c r="J66" s="140">
        <v>6278</v>
      </c>
      <c r="K66" s="114">
        <v>38</v>
      </c>
      <c r="L66" s="116">
        <v>0.60528830837846448</v>
      </c>
    </row>
    <row r="67" spans="1:12" s="110" customFormat="1" ht="15" customHeight="1" x14ac:dyDescent="0.2">
      <c r="A67" s="120"/>
      <c r="B67" s="119"/>
      <c r="C67" s="258" t="s">
        <v>107</v>
      </c>
      <c r="E67" s="113">
        <v>38.542376179819016</v>
      </c>
      <c r="F67" s="115">
        <v>3961</v>
      </c>
      <c r="G67" s="114">
        <v>3895</v>
      </c>
      <c r="H67" s="114">
        <v>3847</v>
      </c>
      <c r="I67" s="114">
        <v>3881</v>
      </c>
      <c r="J67" s="140">
        <v>3754</v>
      </c>
      <c r="K67" s="114">
        <v>207</v>
      </c>
      <c r="L67" s="116">
        <v>5.5141182738412358</v>
      </c>
    </row>
    <row r="68" spans="1:12" s="110" customFormat="1" ht="15" customHeight="1" x14ac:dyDescent="0.2">
      <c r="A68" s="120"/>
      <c r="B68" s="119"/>
      <c r="C68" s="258" t="s">
        <v>105</v>
      </c>
      <c r="D68" s="110" t="s">
        <v>202</v>
      </c>
      <c r="E68" s="113">
        <v>24.413739418118126</v>
      </c>
      <c r="F68" s="115">
        <v>2509</v>
      </c>
      <c r="G68" s="114">
        <v>2449</v>
      </c>
      <c r="H68" s="114">
        <v>2411</v>
      </c>
      <c r="I68" s="114">
        <v>2409</v>
      </c>
      <c r="J68" s="140">
        <v>2333</v>
      </c>
      <c r="K68" s="114">
        <v>176</v>
      </c>
      <c r="L68" s="116">
        <v>7.5439348478354047</v>
      </c>
    </row>
    <row r="69" spans="1:12" s="110" customFormat="1" ht="15" customHeight="1" x14ac:dyDescent="0.2">
      <c r="A69" s="120"/>
      <c r="B69" s="119"/>
      <c r="C69" s="258"/>
      <c r="D69" s="267" t="s">
        <v>198</v>
      </c>
      <c r="E69" s="113">
        <v>53.806297329613393</v>
      </c>
      <c r="F69" s="115">
        <v>1350</v>
      </c>
      <c r="G69" s="114">
        <v>1337</v>
      </c>
      <c r="H69" s="114">
        <v>1316</v>
      </c>
      <c r="I69" s="114">
        <v>1296</v>
      </c>
      <c r="J69" s="140">
        <v>1276</v>
      </c>
      <c r="K69" s="114">
        <v>74</v>
      </c>
      <c r="L69" s="116">
        <v>5.7993730407523509</v>
      </c>
    </row>
    <row r="70" spans="1:12" s="110" customFormat="1" ht="15" customHeight="1" x14ac:dyDescent="0.2">
      <c r="A70" s="120"/>
      <c r="B70" s="119"/>
      <c r="C70" s="258"/>
      <c r="D70" s="267" t="s">
        <v>199</v>
      </c>
      <c r="E70" s="113">
        <v>46.193702670386607</v>
      </c>
      <c r="F70" s="115">
        <v>1159</v>
      </c>
      <c r="G70" s="114">
        <v>1112</v>
      </c>
      <c r="H70" s="114">
        <v>1095</v>
      </c>
      <c r="I70" s="114">
        <v>1113</v>
      </c>
      <c r="J70" s="140">
        <v>1057</v>
      </c>
      <c r="K70" s="114">
        <v>102</v>
      </c>
      <c r="L70" s="116">
        <v>9.6499526963103115</v>
      </c>
    </row>
    <row r="71" spans="1:12" s="110" customFormat="1" ht="15" customHeight="1" x14ac:dyDescent="0.2">
      <c r="A71" s="120"/>
      <c r="B71" s="119"/>
      <c r="C71" s="258"/>
      <c r="D71" s="110" t="s">
        <v>203</v>
      </c>
      <c r="E71" s="113">
        <v>70.069086309234208</v>
      </c>
      <c r="F71" s="115">
        <v>7201</v>
      </c>
      <c r="G71" s="114">
        <v>7194</v>
      </c>
      <c r="H71" s="114">
        <v>7181</v>
      </c>
      <c r="I71" s="114">
        <v>7216</v>
      </c>
      <c r="J71" s="140">
        <v>7138</v>
      </c>
      <c r="K71" s="114">
        <v>63</v>
      </c>
      <c r="L71" s="116">
        <v>0.88260016811431774</v>
      </c>
    </row>
    <row r="72" spans="1:12" s="110" customFormat="1" ht="15" customHeight="1" x14ac:dyDescent="0.2">
      <c r="A72" s="120"/>
      <c r="B72" s="119"/>
      <c r="C72" s="258"/>
      <c r="D72" s="267" t="s">
        <v>198</v>
      </c>
      <c r="E72" s="113">
        <v>63.602277461463686</v>
      </c>
      <c r="F72" s="115">
        <v>4580</v>
      </c>
      <c r="G72" s="114">
        <v>4589</v>
      </c>
      <c r="H72" s="114">
        <v>4609</v>
      </c>
      <c r="I72" s="114">
        <v>4621</v>
      </c>
      <c r="J72" s="140">
        <v>4609</v>
      </c>
      <c r="K72" s="114">
        <v>-29</v>
      </c>
      <c r="L72" s="116">
        <v>-0.62920373182903011</v>
      </c>
    </row>
    <row r="73" spans="1:12" s="110" customFormat="1" ht="15" customHeight="1" x14ac:dyDescent="0.2">
      <c r="A73" s="120"/>
      <c r="B73" s="119"/>
      <c r="C73" s="258"/>
      <c r="D73" s="267" t="s">
        <v>199</v>
      </c>
      <c r="E73" s="113">
        <v>36.397722538536314</v>
      </c>
      <c r="F73" s="115">
        <v>2621</v>
      </c>
      <c r="G73" s="114">
        <v>2605</v>
      </c>
      <c r="H73" s="114">
        <v>2572</v>
      </c>
      <c r="I73" s="114">
        <v>2595</v>
      </c>
      <c r="J73" s="140">
        <v>2529</v>
      </c>
      <c r="K73" s="114">
        <v>92</v>
      </c>
      <c r="L73" s="116">
        <v>3.637801502570186</v>
      </c>
    </row>
    <row r="74" spans="1:12" s="110" customFormat="1" ht="15" customHeight="1" x14ac:dyDescent="0.2">
      <c r="A74" s="120"/>
      <c r="B74" s="119"/>
      <c r="C74" s="258"/>
      <c r="D74" s="110" t="s">
        <v>204</v>
      </c>
      <c r="E74" s="113">
        <v>5.5171742726476598</v>
      </c>
      <c r="F74" s="115">
        <v>567</v>
      </c>
      <c r="G74" s="114">
        <v>569</v>
      </c>
      <c r="H74" s="114">
        <v>569</v>
      </c>
      <c r="I74" s="114">
        <v>562</v>
      </c>
      <c r="J74" s="140">
        <v>561</v>
      </c>
      <c r="K74" s="114">
        <v>6</v>
      </c>
      <c r="L74" s="116">
        <v>1.0695187165775402</v>
      </c>
    </row>
    <row r="75" spans="1:12" s="110" customFormat="1" ht="15" customHeight="1" x14ac:dyDescent="0.2">
      <c r="A75" s="120"/>
      <c r="B75" s="119"/>
      <c r="C75" s="258"/>
      <c r="D75" s="267" t="s">
        <v>198</v>
      </c>
      <c r="E75" s="113">
        <v>68.077601410934747</v>
      </c>
      <c r="F75" s="115">
        <v>386</v>
      </c>
      <c r="G75" s="114">
        <v>391</v>
      </c>
      <c r="H75" s="114">
        <v>389</v>
      </c>
      <c r="I75" s="114">
        <v>389</v>
      </c>
      <c r="J75" s="140">
        <v>393</v>
      </c>
      <c r="K75" s="114">
        <v>-7</v>
      </c>
      <c r="L75" s="116">
        <v>-1.7811704834605597</v>
      </c>
    </row>
    <row r="76" spans="1:12" s="110" customFormat="1" ht="15" customHeight="1" x14ac:dyDescent="0.2">
      <c r="A76" s="120"/>
      <c r="B76" s="119"/>
      <c r="C76" s="258"/>
      <c r="D76" s="267" t="s">
        <v>199</v>
      </c>
      <c r="E76" s="113">
        <v>31.922398589065256</v>
      </c>
      <c r="F76" s="115">
        <v>181</v>
      </c>
      <c r="G76" s="114">
        <v>178</v>
      </c>
      <c r="H76" s="114">
        <v>180</v>
      </c>
      <c r="I76" s="114">
        <v>173</v>
      </c>
      <c r="J76" s="140">
        <v>168</v>
      </c>
      <c r="K76" s="114">
        <v>13</v>
      </c>
      <c r="L76" s="116">
        <v>7.7380952380952381</v>
      </c>
    </row>
    <row r="77" spans="1:12" s="110" customFormat="1" ht="15" customHeight="1" x14ac:dyDescent="0.2">
      <c r="A77" s="534"/>
      <c r="B77" s="119" t="s">
        <v>205</v>
      </c>
      <c r="C77" s="268"/>
      <c r="D77" s="182"/>
      <c r="E77" s="113">
        <v>10.142171170322944</v>
      </c>
      <c r="F77" s="115">
        <v>5386</v>
      </c>
      <c r="G77" s="114">
        <v>5453</v>
      </c>
      <c r="H77" s="114">
        <v>5581</v>
      </c>
      <c r="I77" s="114">
        <v>5624</v>
      </c>
      <c r="J77" s="140">
        <v>5657</v>
      </c>
      <c r="K77" s="114">
        <v>-271</v>
      </c>
      <c r="L77" s="116">
        <v>-4.7905250132579109</v>
      </c>
    </row>
    <row r="78" spans="1:12" s="110" customFormat="1" ht="15" customHeight="1" x14ac:dyDescent="0.2">
      <c r="A78" s="120"/>
      <c r="B78" s="119"/>
      <c r="C78" s="268" t="s">
        <v>106</v>
      </c>
      <c r="D78" s="182"/>
      <c r="E78" s="113">
        <v>55.662829558113629</v>
      </c>
      <c r="F78" s="115">
        <v>2998</v>
      </c>
      <c r="G78" s="114">
        <v>3029</v>
      </c>
      <c r="H78" s="114">
        <v>3111</v>
      </c>
      <c r="I78" s="114">
        <v>3142</v>
      </c>
      <c r="J78" s="140">
        <v>3141</v>
      </c>
      <c r="K78" s="114">
        <v>-143</v>
      </c>
      <c r="L78" s="116">
        <v>-4.5526902260426612</v>
      </c>
    </row>
    <row r="79" spans="1:12" s="110" customFormat="1" ht="15" customHeight="1" x14ac:dyDescent="0.2">
      <c r="A79" s="123"/>
      <c r="B79" s="124"/>
      <c r="C79" s="260" t="s">
        <v>107</v>
      </c>
      <c r="D79" s="261"/>
      <c r="E79" s="125">
        <v>44.337170441886371</v>
      </c>
      <c r="F79" s="143">
        <v>2388</v>
      </c>
      <c r="G79" s="144">
        <v>2424</v>
      </c>
      <c r="H79" s="144">
        <v>2470</v>
      </c>
      <c r="I79" s="144">
        <v>2482</v>
      </c>
      <c r="J79" s="145">
        <v>2516</v>
      </c>
      <c r="K79" s="144">
        <v>-128</v>
      </c>
      <c r="L79" s="146">
        <v>-5.0874403815580287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53105</v>
      </c>
      <c r="E11" s="114">
        <v>53212</v>
      </c>
      <c r="F11" s="114">
        <v>53598</v>
      </c>
      <c r="G11" s="114">
        <v>53277</v>
      </c>
      <c r="H11" s="140">
        <v>53239</v>
      </c>
      <c r="I11" s="115">
        <v>-134</v>
      </c>
      <c r="J11" s="116">
        <v>-0.25169518585998985</v>
      </c>
    </row>
    <row r="12" spans="1:15" s="110" customFormat="1" ht="24.95" customHeight="1" x14ac:dyDescent="0.2">
      <c r="A12" s="193" t="s">
        <v>132</v>
      </c>
      <c r="B12" s="194" t="s">
        <v>133</v>
      </c>
      <c r="C12" s="113">
        <v>0.50654363995857266</v>
      </c>
      <c r="D12" s="115">
        <v>269</v>
      </c>
      <c r="E12" s="114" t="s">
        <v>513</v>
      </c>
      <c r="F12" s="114">
        <v>267</v>
      </c>
      <c r="G12" s="114">
        <v>257</v>
      </c>
      <c r="H12" s="140">
        <v>262</v>
      </c>
      <c r="I12" s="115">
        <v>7</v>
      </c>
      <c r="J12" s="116">
        <v>2.6717557251908395</v>
      </c>
    </row>
    <row r="13" spans="1:15" s="110" customFormat="1" ht="24.95" customHeight="1" x14ac:dyDescent="0.2">
      <c r="A13" s="193" t="s">
        <v>134</v>
      </c>
      <c r="B13" s="199" t="s">
        <v>214</v>
      </c>
      <c r="C13" s="113" t="s">
        <v>513</v>
      </c>
      <c r="D13" s="115" t="s">
        <v>513</v>
      </c>
      <c r="E13" s="114">
        <v>234</v>
      </c>
      <c r="F13" s="114" t="s">
        <v>513</v>
      </c>
      <c r="G13" s="114" t="s">
        <v>513</v>
      </c>
      <c r="H13" s="140" t="s">
        <v>513</v>
      </c>
      <c r="I13" s="115" t="s">
        <v>513</v>
      </c>
      <c r="J13" s="116" t="s">
        <v>513</v>
      </c>
    </row>
    <row r="14" spans="1:15" s="287" customFormat="1" ht="24" customHeight="1" x14ac:dyDescent="0.2">
      <c r="A14" s="193" t="s">
        <v>215</v>
      </c>
      <c r="B14" s="199" t="s">
        <v>137</v>
      </c>
      <c r="C14" s="113">
        <v>46.040862442331232</v>
      </c>
      <c r="D14" s="115">
        <v>24450</v>
      </c>
      <c r="E14" s="114">
        <v>24805</v>
      </c>
      <c r="F14" s="114">
        <v>25049</v>
      </c>
      <c r="G14" s="114">
        <v>25088</v>
      </c>
      <c r="H14" s="140">
        <v>25208</v>
      </c>
      <c r="I14" s="115">
        <v>-758</v>
      </c>
      <c r="J14" s="116">
        <v>-3.0069819105046016</v>
      </c>
      <c r="K14" s="110"/>
      <c r="L14" s="110"/>
      <c r="M14" s="110"/>
      <c r="N14" s="110"/>
      <c r="O14" s="110"/>
    </row>
    <row r="15" spans="1:15" s="110" customFormat="1" ht="24.75" customHeight="1" x14ac:dyDescent="0.2">
      <c r="A15" s="193" t="s">
        <v>216</v>
      </c>
      <c r="B15" s="199" t="s">
        <v>217</v>
      </c>
      <c r="C15" s="113">
        <v>14.957160342717259</v>
      </c>
      <c r="D15" s="115">
        <v>7943</v>
      </c>
      <c r="E15" s="114">
        <v>8081</v>
      </c>
      <c r="F15" s="114">
        <v>8081</v>
      </c>
      <c r="G15" s="114">
        <v>8092</v>
      </c>
      <c r="H15" s="140">
        <v>8147</v>
      </c>
      <c r="I15" s="115">
        <v>-204</v>
      </c>
      <c r="J15" s="116">
        <v>-2.5039891984779672</v>
      </c>
    </row>
    <row r="16" spans="1:15" s="287" customFormat="1" ht="24.95" customHeight="1" x14ac:dyDescent="0.2">
      <c r="A16" s="193" t="s">
        <v>218</v>
      </c>
      <c r="B16" s="199" t="s">
        <v>141</v>
      </c>
      <c r="C16" s="113">
        <v>28.149891723943131</v>
      </c>
      <c r="D16" s="115">
        <v>14949</v>
      </c>
      <c r="E16" s="114">
        <v>15146</v>
      </c>
      <c r="F16" s="114">
        <v>15358</v>
      </c>
      <c r="G16" s="114">
        <v>15355</v>
      </c>
      <c r="H16" s="140">
        <v>15401</v>
      </c>
      <c r="I16" s="115">
        <v>-452</v>
      </c>
      <c r="J16" s="116">
        <v>-2.9348743588078694</v>
      </c>
      <c r="K16" s="110"/>
      <c r="L16" s="110"/>
      <c r="M16" s="110"/>
      <c r="N16" s="110"/>
      <c r="O16" s="110"/>
    </row>
    <row r="17" spans="1:15" s="110" customFormat="1" ht="24.95" customHeight="1" x14ac:dyDescent="0.2">
      <c r="A17" s="193" t="s">
        <v>219</v>
      </c>
      <c r="B17" s="199" t="s">
        <v>220</v>
      </c>
      <c r="C17" s="113">
        <v>2.9338103756708409</v>
      </c>
      <c r="D17" s="115">
        <v>1558</v>
      </c>
      <c r="E17" s="114">
        <v>1578</v>
      </c>
      <c r="F17" s="114">
        <v>1610</v>
      </c>
      <c r="G17" s="114">
        <v>1641</v>
      </c>
      <c r="H17" s="140">
        <v>1660</v>
      </c>
      <c r="I17" s="115">
        <v>-102</v>
      </c>
      <c r="J17" s="116">
        <v>-6.1445783132530121</v>
      </c>
    </row>
    <row r="18" spans="1:15" s="287" customFormat="1" ht="24.95" customHeight="1" x14ac:dyDescent="0.2">
      <c r="A18" s="201" t="s">
        <v>144</v>
      </c>
      <c r="B18" s="202" t="s">
        <v>145</v>
      </c>
      <c r="C18" s="113" t="s">
        <v>513</v>
      </c>
      <c r="D18" s="115" t="s">
        <v>513</v>
      </c>
      <c r="E18" s="114">
        <v>1920</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11.115714151209867</v>
      </c>
      <c r="D19" s="115">
        <v>5903</v>
      </c>
      <c r="E19" s="114">
        <v>5869</v>
      </c>
      <c r="F19" s="114">
        <v>5866</v>
      </c>
      <c r="G19" s="114">
        <v>5816</v>
      </c>
      <c r="H19" s="140">
        <v>5824</v>
      </c>
      <c r="I19" s="115">
        <v>79</v>
      </c>
      <c r="J19" s="116">
        <v>1.356456043956044</v>
      </c>
    </row>
    <row r="20" spans="1:15" s="287" customFormat="1" ht="24.95" customHeight="1" x14ac:dyDescent="0.2">
      <c r="A20" s="193" t="s">
        <v>148</v>
      </c>
      <c r="B20" s="199" t="s">
        <v>149</v>
      </c>
      <c r="C20" s="113">
        <v>3.800018830618586</v>
      </c>
      <c r="D20" s="115">
        <v>2018</v>
      </c>
      <c r="E20" s="114">
        <v>1983</v>
      </c>
      <c r="F20" s="114">
        <v>2000</v>
      </c>
      <c r="G20" s="114">
        <v>2038</v>
      </c>
      <c r="H20" s="140">
        <v>2031</v>
      </c>
      <c r="I20" s="115">
        <v>-13</v>
      </c>
      <c r="J20" s="116">
        <v>-0.64007877892663712</v>
      </c>
      <c r="K20" s="110"/>
      <c r="L20" s="110"/>
      <c r="M20" s="110"/>
      <c r="N20" s="110"/>
      <c r="O20" s="110"/>
    </row>
    <row r="21" spans="1:15" s="110" customFormat="1" ht="24.95" customHeight="1" x14ac:dyDescent="0.2">
      <c r="A21" s="201" t="s">
        <v>150</v>
      </c>
      <c r="B21" s="202" t="s">
        <v>151</v>
      </c>
      <c r="C21" s="113">
        <v>2.5553149420958476</v>
      </c>
      <c r="D21" s="115">
        <v>1357</v>
      </c>
      <c r="E21" s="114">
        <v>1355</v>
      </c>
      <c r="F21" s="114">
        <v>1376</v>
      </c>
      <c r="G21" s="114">
        <v>1371</v>
      </c>
      <c r="H21" s="140">
        <v>1370</v>
      </c>
      <c r="I21" s="115">
        <v>-13</v>
      </c>
      <c r="J21" s="116">
        <v>-0.94890510948905105</v>
      </c>
    </row>
    <row r="22" spans="1:15" s="110" customFormat="1" ht="24.95" customHeight="1" x14ac:dyDescent="0.2">
      <c r="A22" s="201" t="s">
        <v>152</v>
      </c>
      <c r="B22" s="199" t="s">
        <v>153</v>
      </c>
      <c r="C22" s="113">
        <v>3.144713303832031</v>
      </c>
      <c r="D22" s="115">
        <v>1670</v>
      </c>
      <c r="E22" s="114">
        <v>1642</v>
      </c>
      <c r="F22" s="114">
        <v>1612</v>
      </c>
      <c r="G22" s="114">
        <v>1544</v>
      </c>
      <c r="H22" s="140">
        <v>1520</v>
      </c>
      <c r="I22" s="115">
        <v>150</v>
      </c>
      <c r="J22" s="116">
        <v>9.8684210526315788</v>
      </c>
    </row>
    <row r="23" spans="1:15" s="110" customFormat="1" ht="24.95" customHeight="1" x14ac:dyDescent="0.2">
      <c r="A23" s="193" t="s">
        <v>154</v>
      </c>
      <c r="B23" s="199" t="s">
        <v>155</v>
      </c>
      <c r="C23" s="113">
        <v>2.1617550136521984</v>
      </c>
      <c r="D23" s="115">
        <v>1148</v>
      </c>
      <c r="E23" s="114">
        <v>1192</v>
      </c>
      <c r="F23" s="114">
        <v>1187</v>
      </c>
      <c r="G23" s="114">
        <v>1203</v>
      </c>
      <c r="H23" s="140">
        <v>1235</v>
      </c>
      <c r="I23" s="115">
        <v>-87</v>
      </c>
      <c r="J23" s="116">
        <v>-7.0445344129554659</v>
      </c>
    </row>
    <row r="24" spans="1:15" s="110" customFormat="1" ht="24.95" customHeight="1" x14ac:dyDescent="0.2">
      <c r="A24" s="193" t="s">
        <v>156</v>
      </c>
      <c r="B24" s="199" t="s">
        <v>221</v>
      </c>
      <c r="C24" s="113">
        <v>7.3665379907729971</v>
      </c>
      <c r="D24" s="115">
        <v>3912</v>
      </c>
      <c r="E24" s="114">
        <v>3881</v>
      </c>
      <c r="F24" s="114">
        <v>3874</v>
      </c>
      <c r="G24" s="114">
        <v>3829</v>
      </c>
      <c r="H24" s="140">
        <v>3823</v>
      </c>
      <c r="I24" s="115">
        <v>89</v>
      </c>
      <c r="J24" s="116">
        <v>2.3280146481820561</v>
      </c>
    </row>
    <row r="25" spans="1:15" s="110" customFormat="1" ht="24.95" customHeight="1" x14ac:dyDescent="0.2">
      <c r="A25" s="193" t="s">
        <v>222</v>
      </c>
      <c r="B25" s="204" t="s">
        <v>159</v>
      </c>
      <c r="C25" s="113" t="s">
        <v>513</v>
      </c>
      <c r="D25" s="115" t="s">
        <v>513</v>
      </c>
      <c r="E25" s="114" t="s">
        <v>513</v>
      </c>
      <c r="F25" s="114" t="s">
        <v>513</v>
      </c>
      <c r="G25" s="114" t="s">
        <v>513</v>
      </c>
      <c r="H25" s="140" t="s">
        <v>513</v>
      </c>
      <c r="I25" s="115" t="s">
        <v>513</v>
      </c>
      <c r="J25" s="116" t="s">
        <v>513</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3.1089351285189717</v>
      </c>
      <c r="D27" s="115">
        <v>1651</v>
      </c>
      <c r="E27" s="114">
        <v>1638</v>
      </c>
      <c r="F27" s="114">
        <v>1628</v>
      </c>
      <c r="G27" s="114">
        <v>1569</v>
      </c>
      <c r="H27" s="140">
        <v>1545</v>
      </c>
      <c r="I27" s="115">
        <v>106</v>
      </c>
      <c r="J27" s="116">
        <v>6.8608414239482203</v>
      </c>
    </row>
    <row r="28" spans="1:15" s="110" customFormat="1" ht="24.95" customHeight="1" x14ac:dyDescent="0.2">
      <c r="A28" s="193" t="s">
        <v>163</v>
      </c>
      <c r="B28" s="199" t="s">
        <v>164</v>
      </c>
      <c r="C28" s="113">
        <v>2.8886168910648715</v>
      </c>
      <c r="D28" s="115">
        <v>1534</v>
      </c>
      <c r="E28" s="114">
        <v>1526</v>
      </c>
      <c r="F28" s="114">
        <v>1514</v>
      </c>
      <c r="G28" s="114">
        <v>1499</v>
      </c>
      <c r="H28" s="140">
        <v>1510</v>
      </c>
      <c r="I28" s="115">
        <v>24</v>
      </c>
      <c r="J28" s="116">
        <v>1.5894039735099337</v>
      </c>
    </row>
    <row r="29" spans="1:15" s="110" customFormat="1" ht="24.95" customHeight="1" x14ac:dyDescent="0.2">
      <c r="A29" s="193">
        <v>86</v>
      </c>
      <c r="B29" s="199" t="s">
        <v>165</v>
      </c>
      <c r="C29" s="113">
        <v>3.768006779022691</v>
      </c>
      <c r="D29" s="115">
        <v>2001</v>
      </c>
      <c r="E29" s="114">
        <v>2003</v>
      </c>
      <c r="F29" s="114">
        <v>2002</v>
      </c>
      <c r="G29" s="114">
        <v>1965</v>
      </c>
      <c r="H29" s="140">
        <v>1969</v>
      </c>
      <c r="I29" s="115">
        <v>32</v>
      </c>
      <c r="J29" s="116">
        <v>1.6251904520060945</v>
      </c>
    </row>
    <row r="30" spans="1:15" s="110" customFormat="1" ht="24.95" customHeight="1" x14ac:dyDescent="0.2">
      <c r="A30" s="193">
        <v>87.88</v>
      </c>
      <c r="B30" s="204" t="s">
        <v>166</v>
      </c>
      <c r="C30" s="113">
        <v>5.5418510498069864</v>
      </c>
      <c r="D30" s="115">
        <v>2943</v>
      </c>
      <c r="E30" s="114">
        <v>2930</v>
      </c>
      <c r="F30" s="114">
        <v>2895</v>
      </c>
      <c r="G30" s="114">
        <v>2834</v>
      </c>
      <c r="H30" s="140">
        <v>2835</v>
      </c>
      <c r="I30" s="115">
        <v>108</v>
      </c>
      <c r="J30" s="116">
        <v>3.8095238095238093</v>
      </c>
    </row>
    <row r="31" spans="1:15" s="110" customFormat="1" ht="24.95" customHeight="1" x14ac:dyDescent="0.2">
      <c r="A31" s="193" t="s">
        <v>167</v>
      </c>
      <c r="B31" s="199" t="s">
        <v>168</v>
      </c>
      <c r="C31" s="113">
        <v>1.8284530646831749</v>
      </c>
      <c r="D31" s="115">
        <v>971</v>
      </c>
      <c r="E31" s="114">
        <v>984</v>
      </c>
      <c r="F31" s="114">
        <v>1008</v>
      </c>
      <c r="G31" s="114">
        <v>986</v>
      </c>
      <c r="H31" s="140">
        <v>986</v>
      </c>
      <c r="I31" s="115">
        <v>-15</v>
      </c>
      <c r="J31" s="116">
        <v>-1.5212981744421907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0.50654363995857266</v>
      </c>
      <c r="D34" s="115">
        <v>269</v>
      </c>
      <c r="E34" s="114" t="s">
        <v>513</v>
      </c>
      <c r="F34" s="114">
        <v>267</v>
      </c>
      <c r="G34" s="114">
        <v>257</v>
      </c>
      <c r="H34" s="140">
        <v>262</v>
      </c>
      <c r="I34" s="115">
        <v>7</v>
      </c>
      <c r="J34" s="116">
        <v>2.6717557251908395</v>
      </c>
    </row>
    <row r="35" spans="1:10" s="110" customFormat="1" ht="24.95" customHeight="1" x14ac:dyDescent="0.2">
      <c r="A35" s="292" t="s">
        <v>171</v>
      </c>
      <c r="B35" s="293" t="s">
        <v>172</v>
      </c>
      <c r="C35" s="113">
        <v>50.159118727050185</v>
      </c>
      <c r="D35" s="115">
        <v>26637</v>
      </c>
      <c r="E35" s="114">
        <v>26959</v>
      </c>
      <c r="F35" s="114">
        <v>27322</v>
      </c>
      <c r="G35" s="114">
        <v>27302</v>
      </c>
      <c r="H35" s="140">
        <v>27332</v>
      </c>
      <c r="I35" s="115">
        <v>-695</v>
      </c>
      <c r="J35" s="116">
        <v>-2.5428069661934729</v>
      </c>
    </row>
    <row r="36" spans="1:10" s="110" customFormat="1" ht="24.95" customHeight="1" x14ac:dyDescent="0.2">
      <c r="A36" s="294" t="s">
        <v>173</v>
      </c>
      <c r="B36" s="295" t="s">
        <v>174</v>
      </c>
      <c r="C36" s="125">
        <v>49.334337632991243</v>
      </c>
      <c r="D36" s="143">
        <v>26199</v>
      </c>
      <c r="E36" s="144" t="s">
        <v>513</v>
      </c>
      <c r="F36" s="144">
        <v>26009</v>
      </c>
      <c r="G36" s="144">
        <v>25718</v>
      </c>
      <c r="H36" s="145">
        <v>25645</v>
      </c>
      <c r="I36" s="143">
        <v>554</v>
      </c>
      <c r="J36" s="146">
        <v>2.1602651589003705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2020-09-25T11:46:21Z</dcterms:created>
  <dcterms:modified xsi:type="dcterms:W3CDTF">2020-09-28T08:11:48Z</dcterms:modified>
</cp:coreProperties>
</file>