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s="1"/>
  <c r="G65" i="24"/>
  <c r="F65" i="24"/>
  <c r="E65" i="24"/>
  <c r="L64" i="24"/>
  <c r="H64" i="24" s="1"/>
  <c r="I64" i="24" s="1"/>
  <c r="G64" i="24"/>
  <c r="F64" i="24"/>
  <c r="E64" i="24"/>
  <c r="L63" i="24"/>
  <c r="H63" i="24" s="1"/>
  <c r="I63" i="24"/>
  <c r="G63" i="24"/>
  <c r="F63" i="24"/>
  <c r="E63" i="24"/>
  <c r="L62" i="24"/>
  <c r="H62" i="24" s="1"/>
  <c r="I62" i="24" s="1"/>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G53" i="24"/>
  <c r="F53" i="24"/>
  <c r="E53" i="24"/>
  <c r="L52" i="24"/>
  <c r="H52" i="24" s="1"/>
  <c r="I52" i="24" s="1"/>
  <c r="G52" i="24"/>
  <c r="F52" i="24"/>
  <c r="E52" i="24"/>
  <c r="L51" i="24"/>
  <c r="H51" i="24" s="1"/>
  <c r="I51" i="24"/>
  <c r="G51" i="24"/>
  <c r="F51" i="24"/>
  <c r="E51" i="24"/>
  <c r="L44" i="24"/>
  <c r="I44" i="24"/>
  <c r="F44" i="24"/>
  <c r="D44" i="24"/>
  <c r="C44" i="24"/>
  <c r="M44" i="24" s="1"/>
  <c r="B44" i="24"/>
  <c r="K44" i="24" s="1"/>
  <c r="M43" i="24"/>
  <c r="J43" i="24"/>
  <c r="G43" i="24"/>
  <c r="E43" i="24"/>
  <c r="C43" i="24"/>
  <c r="I43" i="24" s="1"/>
  <c r="B43" i="24"/>
  <c r="L42" i="24"/>
  <c r="I42" i="24"/>
  <c r="F42" i="24"/>
  <c r="D42" i="24"/>
  <c r="C42" i="24"/>
  <c r="M42" i="24" s="1"/>
  <c r="B42" i="24"/>
  <c r="K42" i="24" s="1"/>
  <c r="M41" i="24"/>
  <c r="G41" i="24"/>
  <c r="E41" i="24"/>
  <c r="C41" i="24"/>
  <c r="I41" i="24" s="1"/>
  <c r="B41" i="24"/>
  <c r="J41" i="24" s="1"/>
  <c r="L40" i="24"/>
  <c r="K40" i="24"/>
  <c r="I40" i="24"/>
  <c r="F40" i="24"/>
  <c r="D40" i="24"/>
  <c r="C40" i="24"/>
  <c r="M40" i="24" s="1"/>
  <c r="B40" i="24"/>
  <c r="J40" i="24" s="1"/>
  <c r="M36" i="24"/>
  <c r="L36" i="24"/>
  <c r="K36" i="24"/>
  <c r="J36" i="24"/>
  <c r="I36" i="24"/>
  <c r="H36" i="24"/>
  <c r="G36" i="24"/>
  <c r="F36" i="24"/>
  <c r="E36" i="24"/>
  <c r="D36" i="24"/>
  <c r="C35" i="24"/>
  <c r="G32" i="24"/>
  <c r="C27" i="24"/>
  <c r="C19" i="24"/>
  <c r="C7" i="24"/>
  <c r="K57" i="15"/>
  <c r="L57" i="15" s="1"/>
  <c r="C38" i="24"/>
  <c r="C37" i="24"/>
  <c r="M37" i="24" s="1"/>
  <c r="C34" i="24"/>
  <c r="G34" i="24" s="1"/>
  <c r="C33" i="24"/>
  <c r="C32" i="24"/>
  <c r="C31" i="24"/>
  <c r="C30" i="24"/>
  <c r="C29" i="24"/>
  <c r="C28" i="24"/>
  <c r="G28" i="24" s="1"/>
  <c r="C26" i="24"/>
  <c r="G26" i="24" s="1"/>
  <c r="C25" i="24"/>
  <c r="C24" i="24"/>
  <c r="C23" i="24"/>
  <c r="C22" i="24"/>
  <c r="C21" i="24"/>
  <c r="C20" i="24"/>
  <c r="G20" i="24" s="1"/>
  <c r="C18" i="24"/>
  <c r="G18" i="24" s="1"/>
  <c r="C17" i="24"/>
  <c r="C16" i="24"/>
  <c r="C15" i="24"/>
  <c r="C9" i="24"/>
  <c r="C8" i="24"/>
  <c r="L8" i="24" s="1"/>
  <c r="B38" i="24"/>
  <c r="B37" i="24"/>
  <c r="B35" i="24"/>
  <c r="B34" i="24"/>
  <c r="B33" i="24"/>
  <c r="B32" i="24"/>
  <c r="B31" i="24"/>
  <c r="B30" i="24"/>
  <c r="B29" i="24"/>
  <c r="B28" i="24"/>
  <c r="B27" i="24"/>
  <c r="B26" i="24"/>
  <c r="B25" i="24"/>
  <c r="B24" i="24"/>
  <c r="B23" i="24"/>
  <c r="B22" i="24"/>
  <c r="B21" i="24"/>
  <c r="K21" i="24" s="1"/>
  <c r="B20" i="24"/>
  <c r="B19" i="24"/>
  <c r="B18" i="24"/>
  <c r="B17" i="24"/>
  <c r="B16" i="24"/>
  <c r="B15" i="24"/>
  <c r="B9" i="24"/>
  <c r="K9" i="24" s="1"/>
  <c r="B8" i="24"/>
  <c r="B7" i="24"/>
  <c r="K8" i="24" l="1"/>
  <c r="J8" i="24"/>
  <c r="H8" i="24"/>
  <c r="F8" i="24"/>
  <c r="D8" i="24"/>
  <c r="F17" i="24"/>
  <c r="D17" i="24"/>
  <c r="J17" i="24"/>
  <c r="K17" i="24"/>
  <c r="H17" i="24"/>
  <c r="F33" i="24"/>
  <c r="D33" i="24"/>
  <c r="J33" i="24"/>
  <c r="K33" i="24"/>
  <c r="H33" i="24"/>
  <c r="F7" i="24"/>
  <c r="D7" i="24"/>
  <c r="J7" i="24"/>
  <c r="K7" i="24"/>
  <c r="H7" i="24"/>
  <c r="F25" i="24"/>
  <c r="D25" i="24"/>
  <c r="J25" i="24"/>
  <c r="K25" i="24"/>
  <c r="H25" i="24"/>
  <c r="M38" i="24"/>
  <c r="E38" i="24"/>
  <c r="L38" i="24"/>
  <c r="G38" i="24"/>
  <c r="I38" i="24"/>
  <c r="G7" i="24"/>
  <c r="M7" i="24"/>
  <c r="E7" i="24"/>
  <c r="L7" i="24"/>
  <c r="I7" i="24"/>
  <c r="K53" i="24"/>
  <c r="J53" i="24"/>
  <c r="I53" i="24"/>
  <c r="F15" i="24"/>
  <c r="D15" i="24"/>
  <c r="J15" i="24"/>
  <c r="K15" i="24"/>
  <c r="H15" i="24"/>
  <c r="K24" i="24"/>
  <c r="J24" i="24"/>
  <c r="H24" i="24"/>
  <c r="F24" i="24"/>
  <c r="D24" i="24"/>
  <c r="F27" i="24"/>
  <c r="D27" i="24"/>
  <c r="J27" i="24"/>
  <c r="K27" i="24"/>
  <c r="H27" i="24"/>
  <c r="I22" i="24"/>
  <c r="M22" i="24"/>
  <c r="E22" i="24"/>
  <c r="L22" i="24"/>
  <c r="G22" i="24"/>
  <c r="G35" i="24"/>
  <c r="M35" i="24"/>
  <c r="E35" i="24"/>
  <c r="L35" i="24"/>
  <c r="I35" i="24"/>
  <c r="H37" i="24"/>
  <c r="F37" i="24"/>
  <c r="D37" i="24"/>
  <c r="K37" i="24"/>
  <c r="J37" i="24"/>
  <c r="I16" i="24"/>
  <c r="M16" i="24"/>
  <c r="E16" i="24"/>
  <c r="L16" i="24"/>
  <c r="F9" i="24"/>
  <c r="D9" i="24"/>
  <c r="J9" i="24"/>
  <c r="H9" i="24"/>
  <c r="K18" i="24"/>
  <c r="J18" i="24"/>
  <c r="H18" i="24"/>
  <c r="F18" i="24"/>
  <c r="D18" i="24"/>
  <c r="D38" i="24"/>
  <c r="K38" i="24"/>
  <c r="J38" i="24"/>
  <c r="H38" i="24"/>
  <c r="F38" i="24"/>
  <c r="G17" i="24"/>
  <c r="M17" i="24"/>
  <c r="E17" i="24"/>
  <c r="L17" i="24"/>
  <c r="I17" i="24"/>
  <c r="I32" i="24"/>
  <c r="M32" i="24"/>
  <c r="E32" i="24"/>
  <c r="L32" i="24"/>
  <c r="G16" i="24"/>
  <c r="K22" i="24"/>
  <c r="J22" i="24"/>
  <c r="H22" i="24"/>
  <c r="F22" i="24"/>
  <c r="D22" i="24"/>
  <c r="K28" i="24"/>
  <c r="J28" i="24"/>
  <c r="H28" i="24"/>
  <c r="F28" i="24"/>
  <c r="D28" i="24"/>
  <c r="G23" i="24"/>
  <c r="M23" i="24"/>
  <c r="E23" i="24"/>
  <c r="L23" i="24"/>
  <c r="I23" i="24"/>
  <c r="G29" i="24"/>
  <c r="M29" i="24"/>
  <c r="E29" i="24"/>
  <c r="L29" i="24"/>
  <c r="I29" i="24"/>
  <c r="C45" i="24"/>
  <c r="C39" i="24"/>
  <c r="G19" i="24"/>
  <c r="M19" i="24"/>
  <c r="E19" i="24"/>
  <c r="L19" i="24"/>
  <c r="I19" i="24"/>
  <c r="K61" i="24"/>
  <c r="J61" i="24"/>
  <c r="I61" i="24"/>
  <c r="K16" i="24"/>
  <c r="J16" i="24"/>
  <c r="H16" i="24"/>
  <c r="F16" i="24"/>
  <c r="D16" i="24"/>
  <c r="F19" i="24"/>
  <c r="D19" i="24"/>
  <c r="J19" i="24"/>
  <c r="K19" i="24"/>
  <c r="H19" i="24"/>
  <c r="K34" i="24"/>
  <c r="J34" i="24"/>
  <c r="H34" i="24"/>
  <c r="F34" i="24"/>
  <c r="D34" i="24"/>
  <c r="C14" i="24"/>
  <c r="C6" i="24"/>
  <c r="G33" i="24"/>
  <c r="M33" i="24"/>
  <c r="E33" i="24"/>
  <c r="L33" i="24"/>
  <c r="I33" i="24"/>
  <c r="F21" i="24"/>
  <c r="D21" i="24"/>
  <c r="J21" i="24"/>
  <c r="H21" i="24"/>
  <c r="F29" i="24"/>
  <c r="D29" i="24"/>
  <c r="J29" i="24"/>
  <c r="H29" i="24"/>
  <c r="B45" i="24"/>
  <c r="B39" i="24"/>
  <c r="I24" i="24"/>
  <c r="M24" i="24"/>
  <c r="E24" i="24"/>
  <c r="L24" i="24"/>
  <c r="G24" i="24"/>
  <c r="K69" i="24"/>
  <c r="J69" i="24"/>
  <c r="I69" i="24"/>
  <c r="G31" i="24"/>
  <c r="M31" i="24"/>
  <c r="E31" i="24"/>
  <c r="L31" i="24"/>
  <c r="I31" i="24"/>
  <c r="B14" i="24"/>
  <c r="B6" i="24"/>
  <c r="K20" i="24"/>
  <c r="J20" i="24"/>
  <c r="H20" i="24"/>
  <c r="F20" i="24"/>
  <c r="D20" i="24"/>
  <c r="K32" i="24"/>
  <c r="J32" i="24"/>
  <c r="H32" i="24"/>
  <c r="F32" i="24"/>
  <c r="D32" i="24"/>
  <c r="F35" i="24"/>
  <c r="D35" i="24"/>
  <c r="J35" i="24"/>
  <c r="K35" i="24"/>
  <c r="H35" i="24"/>
  <c r="G9" i="24"/>
  <c r="M9" i="24"/>
  <c r="E9" i="24"/>
  <c r="L9" i="24"/>
  <c r="I9" i="24"/>
  <c r="G15" i="24"/>
  <c r="M15" i="24"/>
  <c r="E15" i="24"/>
  <c r="L15" i="24"/>
  <c r="I15" i="24"/>
  <c r="G21" i="24"/>
  <c r="M21" i="24"/>
  <c r="E21" i="24"/>
  <c r="L21" i="24"/>
  <c r="I21" i="24"/>
  <c r="I30" i="24"/>
  <c r="M30" i="24"/>
  <c r="E30" i="24"/>
  <c r="L30" i="24"/>
  <c r="G30" i="24"/>
  <c r="G27" i="24"/>
  <c r="M27" i="24"/>
  <c r="E27" i="24"/>
  <c r="L27" i="24"/>
  <c r="I27" i="24"/>
  <c r="K30" i="24"/>
  <c r="J30" i="24"/>
  <c r="H30" i="24"/>
  <c r="F30" i="24"/>
  <c r="D30" i="24"/>
  <c r="K26" i="24"/>
  <c r="J26" i="24"/>
  <c r="H26" i="24"/>
  <c r="F26" i="24"/>
  <c r="D26" i="24"/>
  <c r="G25" i="24"/>
  <c r="M25" i="24"/>
  <c r="E25" i="24"/>
  <c r="L25" i="24"/>
  <c r="I25" i="24"/>
  <c r="K29" i="24"/>
  <c r="I77" i="24"/>
  <c r="K58" i="24"/>
  <c r="J58" i="24"/>
  <c r="K66" i="24"/>
  <c r="J66" i="24"/>
  <c r="K74" i="24"/>
  <c r="J74" i="24"/>
  <c r="F23" i="24"/>
  <c r="D23" i="24"/>
  <c r="J23" i="24"/>
  <c r="F31" i="24"/>
  <c r="D31" i="24"/>
  <c r="J31" i="24"/>
  <c r="H43" i="24"/>
  <c r="F43" i="24"/>
  <c r="D43" i="24"/>
  <c r="K43" i="24"/>
  <c r="K55" i="24"/>
  <c r="J55" i="24"/>
  <c r="K63" i="24"/>
  <c r="J63" i="24"/>
  <c r="K71" i="24"/>
  <c r="J71" i="24"/>
  <c r="K52" i="24"/>
  <c r="J52" i="24"/>
  <c r="K60" i="24"/>
  <c r="J60" i="24"/>
  <c r="K68" i="24"/>
  <c r="J68" i="24"/>
  <c r="G8" i="24"/>
  <c r="K57" i="24"/>
  <c r="J57" i="24"/>
  <c r="K65" i="24"/>
  <c r="J65" i="24"/>
  <c r="K73" i="24"/>
  <c r="J73" i="24"/>
  <c r="I20" i="24"/>
  <c r="M20" i="24"/>
  <c r="E20" i="24"/>
  <c r="I28" i="24"/>
  <c r="M28" i="24"/>
  <c r="E28" i="24"/>
  <c r="I37" i="24"/>
  <c r="G37" i="24"/>
  <c r="L37" i="24"/>
  <c r="L20" i="24"/>
  <c r="H23" i="24"/>
  <c r="L28" i="24"/>
  <c r="H31" i="24"/>
  <c r="K54" i="24"/>
  <c r="J54" i="24"/>
  <c r="K62" i="24"/>
  <c r="J62" i="24"/>
  <c r="K70" i="24"/>
  <c r="J70" i="24"/>
  <c r="K23" i="24"/>
  <c r="K31" i="24"/>
  <c r="E37" i="24"/>
  <c r="H41" i="24"/>
  <c r="F41" i="24"/>
  <c r="D41" i="24"/>
  <c r="K41" i="24"/>
  <c r="K51" i="24"/>
  <c r="J51" i="24"/>
  <c r="K59" i="24"/>
  <c r="J59" i="24"/>
  <c r="K67" i="24"/>
  <c r="J67" i="24"/>
  <c r="K75" i="24"/>
  <c r="J75" i="24"/>
  <c r="I8" i="24"/>
  <c r="M8" i="24"/>
  <c r="E8" i="24"/>
  <c r="I18" i="24"/>
  <c r="M18" i="24"/>
  <c r="E18" i="24"/>
  <c r="I26" i="24"/>
  <c r="M26" i="24"/>
  <c r="E26" i="24"/>
  <c r="I34" i="24"/>
  <c r="M34" i="24"/>
  <c r="E34" i="24"/>
  <c r="L18" i="24"/>
  <c r="L26" i="24"/>
  <c r="L34" i="24"/>
  <c r="K56" i="24"/>
  <c r="J56" i="24"/>
  <c r="K64" i="24"/>
  <c r="J64" i="24"/>
  <c r="K72" i="24"/>
  <c r="J72" i="24"/>
  <c r="G40" i="24"/>
  <c r="G42" i="24"/>
  <c r="G44" i="24"/>
  <c r="H40" i="24"/>
  <c r="L41" i="24"/>
  <c r="H42" i="24"/>
  <c r="L43" i="24"/>
  <c r="H44" i="24"/>
  <c r="J42" i="24"/>
  <c r="J44" i="24"/>
  <c r="E40" i="24"/>
  <c r="E42" i="24"/>
  <c r="E44" i="24"/>
  <c r="I6" i="24" l="1"/>
  <c r="M6" i="24"/>
  <c r="E6" i="24"/>
  <c r="L6" i="24"/>
  <c r="G6" i="24"/>
  <c r="I79" i="24"/>
  <c r="H39" i="24"/>
  <c r="F39" i="24"/>
  <c r="D39" i="24"/>
  <c r="K39" i="24"/>
  <c r="J39" i="24"/>
  <c r="I14" i="24"/>
  <c r="M14" i="24"/>
  <c r="E14" i="24"/>
  <c r="L14" i="24"/>
  <c r="G14" i="24"/>
  <c r="I39" i="24"/>
  <c r="G39" i="24"/>
  <c r="L39" i="24"/>
  <c r="M39" i="24"/>
  <c r="E39" i="24"/>
  <c r="K6" i="24"/>
  <c r="J6" i="24"/>
  <c r="H6" i="24"/>
  <c r="F6" i="24"/>
  <c r="D6" i="24"/>
  <c r="H45" i="24"/>
  <c r="F45" i="24"/>
  <c r="D45" i="24"/>
  <c r="K45" i="24"/>
  <c r="J45" i="24"/>
  <c r="I45" i="24"/>
  <c r="G45" i="24"/>
  <c r="L45" i="24"/>
  <c r="E45" i="24"/>
  <c r="M45" i="24"/>
  <c r="K14" i="24"/>
  <c r="J14" i="24"/>
  <c r="H14" i="24"/>
  <c r="F14" i="24"/>
  <c r="D14" i="24"/>
  <c r="J77" i="24"/>
  <c r="K77" i="24"/>
  <c r="I78" i="24" s="1"/>
  <c r="I82" i="24" l="1"/>
  <c r="K79" i="24"/>
  <c r="K78" i="24"/>
  <c r="J79" i="24"/>
  <c r="I83" i="24" s="1"/>
  <c r="J78" i="24"/>
  <c r="I81" i="24" s="1"/>
</calcChain>
</file>

<file path=xl/sharedStrings.xml><?xml version="1.0" encoding="utf-8"?>
<sst xmlns="http://schemas.openxmlformats.org/spreadsheetml/2006/main" count="1882" uniqueCount="522">
  <si>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</si>
  <si>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</si>
  <si>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</si>
  <si>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</si>
  <si>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</si>
  <si>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</si>
  <si>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</si>
  <si>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</si>
  <si>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</si>
  <si>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</si>
  <si>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</si>
  <si>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</si>
  <si>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</si>
  <si>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Fürth (09573)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</si>
  <si>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</si>
  <si>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</si>
  <si>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</si>
  <si>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</si>
  <si>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</si>
  <si>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</si>
  <si>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</si>
  <si>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</si>
  <si>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</si>
  <si>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</si>
  <si>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</si>
  <si>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</si>
  <si>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</si>
  <si>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</si>
  <si>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</si>
  <si>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</si>
  <si>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</si>
  <si>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</si>
  <si>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</si>
  <si>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</si>
  <si>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</si>
  <si>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</si>
  <si>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</si>
  <si>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</si>
  <si>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</si>
  <si>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</si>
  <si>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</si>
  <si>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</si>
  <si>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</si>
  <si>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</si>
  <si>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</si>
  <si>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</si>
  <si>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</si>
  <si>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</si>
  <si>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</si>
  <si>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</si>
  <si>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</si>
  <si>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</si>
  <si>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</si>
  <si>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</si>
  <si>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</si>
  <si>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</si>
  <si>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</si>
  <si>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</si>
  <si>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</si>
  <si>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</si>
  <si>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</si>
  <si>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</si>
  <si>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</si>
  <si>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</si>
  <si>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</si>
  <si>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</si>
  <si>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</si>
  <si>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</si>
  <si>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</si>
  <si>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</si>
  <si>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</si>
  <si>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</si>
  <si>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</si>
  <si>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</si>
  <si>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</si>
  <si>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</si>
  <si>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</si>
  <si>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</si>
  <si>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</si>
  <si>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</si>
  <si>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</si>
  <si>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</si>
  <si>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</si>
  <si>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</si>
  <si>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</si>
  <si>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</si>
  <si>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</si>
  <si>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</si>
  <si>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</si>
  <si>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</si>
  <si>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</si>
  <si>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</si>
  <si>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Fürth (09573);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</si>
  <si>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</si>
  <si>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</si>
  <si>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</si>
  <si>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</si>
  <si>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</si>
  <si>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</si>
  <si>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</si>
  <si>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</si>
  <si>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</si>
  <si>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</si>
  <si>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</si>
  <si>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</si>
  <si>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</si>
  <si>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</si>
  <si>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</si>
  <si>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</si>
  <si>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</si>
  <si>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</si>
  <si>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</si>
  <si>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</si>
  <si>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</si>
  <si>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</si>
  <si>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</si>
  <si>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</si>
  <si>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</si>
  <si>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</si>
  <si>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</si>
  <si>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</si>
  <si>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</si>
  <si>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</si>
  <si>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</si>
  <si>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</si>
  <si>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</si>
  <si>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</si>
  <si>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</si>
  <si>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</si>
  <si>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</si>
  <si>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</si>
  <si>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</si>
  <si>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</si>
  <si>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</si>
  <si>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</si>
  <si>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</si>
  <si>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</si>
  <si>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</si>
  <si>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</si>
  <si>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</si>
  <si>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</si>
  <si>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</si>
  <si>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</si>
  <si>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</si>
  <si>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</si>
  <si>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</si>
  <si>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</si>
  <si>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</si>
  <si>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</si>
  <si>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</si>
  <si>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</si>
  <si>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</si>
  <si>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</si>
  <si>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</si>
  <si>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</si>
  <si>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</si>
  <si>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</si>
  <si>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</si>
  <si>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</si>
  <si>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</si>
  <si>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</si>
  <si>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</si>
  <si>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</si>
  <si>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</si>
  <si>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</si>
  <si>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</si>
  <si>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</si>
  <si>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</si>
  <si>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</si>
  <si>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</si>
  <si>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</si>
  <si>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</si>
  <si>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</si>
  <si>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</si>
  <si>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</si>
  <si>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</si>
  <si>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</si>
  <si>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</si>
  <si>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</si>
  <si>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</si>
  <si>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</si>
  <si>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</si>
  <si>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</si>
  <si>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Fürth (09573)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</si>
  <si>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</si>
  <si>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</si>
  <si>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</si>
  <si>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</si>
  <si>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</si>
  <si>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</si>
  <si>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</si>
  <si>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</si>
  <si>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</si>
  <si>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</si>
  <si>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</si>
  <si>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</si>
  <si>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</si>
  <si>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</si>
  <si>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</si>
  <si>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</si>
  <si>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</si>
  <si>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</si>
  <si>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</si>
  <si>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</si>
  <si>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</si>
  <si>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</si>
  <si>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</si>
  <si>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</si>
  <si>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</si>
  <si>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</si>
  <si>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</si>
  <si>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</si>
  <si>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</si>
  <si>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</si>
  <si>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</si>
  <si>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</si>
  <si>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</si>
  <si>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</si>
  <si>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</si>
  <si>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</si>
  <si>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</si>
  <si>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</si>
  <si>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</si>
  <si>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</si>
  <si>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</si>
  <si>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</si>
  <si>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</si>
  <si>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</si>
  <si>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</si>
  <si>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</si>
  <si>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</si>
  <si>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</si>
  <si>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</si>
  <si>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</si>
  <si>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</si>
  <si>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</si>
  <si>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</si>
  <si>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</si>
  <si>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</si>
  <si>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</si>
  <si>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</si>
  <si>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</si>
  <si>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</si>
  <si>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</si>
  <si>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</si>
  <si>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</si>
  <si>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</si>
  <si>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</si>
  <si>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</si>
  <si>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</si>
  <si>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</si>
  <si>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</si>
  <si>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</si>
  <si>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</si>
  <si>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</si>
  <si>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</si>
  <si>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</si>
  <si>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</si>
  <si>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</si>
  <si>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</si>
  <si>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</si>
  <si>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</si>
  <si>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</si>
  <si>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</si>
  <si>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</si>
  <si>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</si>
  <si>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</si>
  <si>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</si>
  <si>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</si>
  <si>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</si>
  <si>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</si>
  <si>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</si>
  <si>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</si>
  <si>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</si>
  <si>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</si>
  <si>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</si>
  <si>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</si>
  <si>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</si>
  <si>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</si>
  <si>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</si>
  <si>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</si>
  <si>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</si>
  <si>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</si>
  <si>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</si>
  <si>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</si>
  <si>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</si>
  <si>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</si>
  <si>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</si>
  <si>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</si>
  <si>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</si>
  <si>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</si>
  <si>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</si>
  <si>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</si>
  <si>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</si>
  <si>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</si>
  <si>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</si>
  <si>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</si>
  <si>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</si>
  <si>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</si>
  <si>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</si>
  <si>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</si>
  <si>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</si>
  <si>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</si>
  <si>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</si>
  <si>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</si>
  <si>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</si>
  <si>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</si>
  <si>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</si>
  <si>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</si>
  <si>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</si>
  <si>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</si>
  <si>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</si>
  <si>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</si>
  <si>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</si>
  <si>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</si>
  <si>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</si>
  <si>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</si>
  <si>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</si>
  <si>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</si>
  <si>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</si>
  <si>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</si>
  <si>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</si>
  <si>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</si>
  <si>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</si>
  <si>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</si>
  <si>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</si>
  <si>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</si>
  <si>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</si>
  <si>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</si>
  <si>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</si>
  <si>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</si>
  <si>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</si>
  <si>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</si>
  <si>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</si>
  <si>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</si>
  <si>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</si>
  <si>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</si>
  <si>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</si>
  <si>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</si>
  <si>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</si>
  <si>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</si>
  <si>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</si>
  <si>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</si>
  <si>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</si>
  <si>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</si>
  <si>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</si>
  <si>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</si>
  <si>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</si>
  <si>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</si>
  <si>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</si>
  <si>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</si>
  <si>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</si>
  <si>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</si>
  <si>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</si>
  <si>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</si>
  <si>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</si>
  <si>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</si>
  <si>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</si>
  <si>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</si>
  <si>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</si>
  <si>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</si>
  <si>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</si>
  <si>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</si>
  <si>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</si>
  <si>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</si>
  <si>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</si>
  <si>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</si>
  <si>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</si>
  <si>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</si>
  <si>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</si>
  <si>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</si>
  <si>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</si>
  <si>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</si>
  <si>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Fürth (09573);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</si>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</sst>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{754B5CF6-E238-4895-8B05-87F7412FD19B}</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1C34-49AA-8FBA-B29847C63D62}"/>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{F4725F76-6977-471A-B551-1B8AF0AD8149}</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1C34-49AA-8FBA-B29847C63D62}"/>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{32E26368-CFE2-44DB-8949-E6F9F279F894}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C34-49AA-8FBA-B29847C63D6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{D71324AB-3D70-40C2-B398-A8FAB80065A9}</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C34-49AA-8FBA-B29847C63D6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0.85983510011778563</c:v>
                </c:pt>
                <c:pt idx="1">
                  <c:v>1.0013227114154917</c:v>
                </c:pt>
                <c:pt idx="2">
                  <c:v>1.1186464311118853</c:v>
                </c:pt>
                <c:pt idx="3">
                  <c:v>1.0875687030768</c:v>
                </c:pt>
              </c:numCache>
            </c:numRef>
          </c:val>
          <c:extLst>
            <c:ext xmlns:c16="http://schemas.microsoft.com/office/drawing/2014/chart" uri="{C3380CC4-5D6E-409C-BE32-E72D297353CC}">
              <c16:uniqueId val="{00000004-1C34-49AA-8FBA-B29847C63D6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{D9F119FB-A4BD-4616-8B61-780A3E077946}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C34-49AA-8FBA-B29847C63D6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{A06EBB12-084D-48C1-A421-05B4DBAB6A89}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C34-49AA-8FBA-B29847C63D6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{A6F3BA86-7F16-4606-80CC-3A84FC146BEB}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C34-49AA-8FBA-B29847C63D6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{ADC7C8DD-409A-4DF2-8355-108512D5F40A}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C34-49AA-8FBA-B29847C63D6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C34-49AA-8FBA-B29847C63D6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C34-49AA-8FBA-B29847C63D6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{8E3DDB20-605B-4FF1-B3F1-88382737E687}</c15:txfldGUID>
                      <c15:f>Daten_Diagramme!$E$6</c15:f>
                      <c15:dlblFieldTableCache>
                        <c:ptCount val="1"/>
                        <c:pt idx="0">
                          <c:v>-1.6</c:v>
                        </c:pt>
                      </c15:dlblFieldTableCache>
                    </c15:dlblFTEntry>
                  </c15:dlblFieldTable>
                  <c15:showDataLabelsRange val="0"/>
                </c:ext>
                <c:ext xmlns:c16="http://schemas.microsoft.com/office/drawing/2014/chart" uri="{C3380CC4-5D6E-409C-BE32-E72D297353CC}">
                  <c16:uniqueId val="{00000000-ADEE-41E4-B853-B0BA69C81A92}"/>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{6F230854-C160-4569-B4A3-27F6AAF66939}</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ADEE-41E4-B853-B0BA69C81A9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{E62884EC-C3A8-484E-924D-E1BBFCABD349}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DEE-41E4-B853-B0BA69C81A9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{8AC2AB30-C5A7-4166-B366-15181D47D97C}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DEE-41E4-B853-B0BA69C81A9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-1.5940488841657812</c:v>
                </c:pt>
                <c:pt idx="1">
                  <c:v>-1.8915068707011207</c:v>
                </c:pt>
                <c:pt idx="2">
                  <c:v>-2.7637010795899166</c:v>
                </c:pt>
                <c:pt idx="3">
                  <c:v>-2.8655893304673015</c:v>
                </c:pt>
              </c:numCache>
            </c:numRef>
          </c:val>
          <c:extLst>
            <c:ext xmlns:c16="http://schemas.microsoft.com/office/drawing/2014/chart" uri="{C3380CC4-5D6E-409C-BE32-E72D297353CC}">
              <c16:uniqueId val="{00000004-ADEE-41E4-B853-B0BA69C81A9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{01744CF0-C37C-4E0E-9A25-0479AF6E7FB5}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DEE-41E4-B853-B0BA69C81A9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{F5B4D722-D5F7-449C-A580-900BB1F3319B}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DEE-41E4-B853-B0BA69C81A9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{BDA551B8-B2F6-4E09-866F-93A84AC4E336}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DEE-41E4-B853-B0BA69C81A9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{3F66726D-138D-4920-9B89-98755EE612AC}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DEE-41E4-B853-B0BA69C81A9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DEE-41E4-B853-B0BA69C81A9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DEE-41E4-B853-B0BA69C81A9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{D14F79D3-008F-42E5-BA76-5C7268EB22FB}</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336E-469A-AB5C-84A75A37DB56}"/>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{E08D21B5-A9C5-42FA-8493-BB307FBB7C16}</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336E-469A-AB5C-84A75A37DB56}"/>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{80FD9965-E651-4735-9FFB-A18E36D9A4DA}</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336E-469A-AB5C-84A75A37DB56}"/>
                </c:ext>
              </c:extLst>
            </c:dLbl>
            <c:dLbl>
              <c:idx val="3"/>
              <c:tx>
                <c:strRef>
                  <c:f>Daten_Diagramme!$D$17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{31FCAD2F-00DD-4106-9179-5B1AB7680DF2}</c15:txfldGUID>
                      <c15:f>Daten_Diagramme!$D$17</c15:f>
                      <c15:dlblFieldTableCache>
                        <c:ptCount val="1"/>
                        <c:pt idx="0">
                          <c:v>-1.5</c:v>
                        </c:pt>
                      </c15:dlblFieldTableCache>
                    </c15:dlblFTEntry>
                  </c15:dlblFieldTable>
                  <c15:showDataLabelsRange val="0"/>
                </c:ext>
                <c:ext xmlns:c16="http://schemas.microsoft.com/office/drawing/2014/chart" uri="{C3380CC4-5D6E-409C-BE32-E72D297353CC}">
                  <c16:uniqueId val="{00000003-336E-469A-AB5C-84A75A37DB56}"/>
                </c:ext>
              </c:extLst>
            </c:dLbl>
            <c:dLbl>
              <c:idx val="4"/>
              <c:tx>
                <c:strRef>
                  <c:f>Daten_Diagramme!$D$18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{AAED0F88-EC00-4E39-972C-010FD68D3275}</c15:txfldGUID>
                      <c15:f>Daten_Diagramme!$D$18</c15:f>
                      <c15:dlblFieldTableCache>
                        <c:ptCount val="1"/>
                        <c:pt idx="0">
                          <c:v>1.3</c:v>
                        </c:pt>
                      </c15:dlblFieldTableCache>
                    </c15:dlblFTEntry>
                  </c15:dlblFieldTable>
                  <c15:showDataLabelsRange val="0"/>
                </c:ext>
                <c:ext xmlns:c16="http://schemas.microsoft.com/office/drawing/2014/chart" uri="{C3380CC4-5D6E-409C-BE32-E72D297353CC}">
                  <c16:uniqueId val="{00000004-336E-469A-AB5C-84A75A37DB56}"/>
                </c:ext>
              </c:extLst>
            </c:dLbl>
            <c:dLbl>
              <c:idx val="5"/>
              <c:tx>
                <c:strRef>
                  <c:f>Daten_Diagramme!$D$19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{D02D5D66-376F-4FE8-8473-3BBCF2774E12}</c15:txfldGUID>
                      <c15:f>Daten_Diagramme!$D$19</c15:f>
                      <c15:dlblFieldTableCache>
                        <c:ptCount val="1"/>
                        <c:pt idx="0">
                          <c:v>-0.3</c:v>
                        </c:pt>
                      </c15:dlblFieldTableCache>
                    </c15:dlblFTEntry>
                  </c15:dlblFieldTable>
                  <c15:showDataLabelsRange val="0"/>
                </c:ext>
                <c:ext xmlns:c16="http://schemas.microsoft.com/office/drawing/2014/chart" uri="{C3380CC4-5D6E-409C-BE32-E72D297353CC}">
                  <c16:uniqueId val="{00000005-336E-469A-AB5C-84A75A37DB56}"/>
                </c:ext>
              </c:extLst>
            </c:dLbl>
            <c:dLbl>
              <c:idx val="6"/>
              <c:tx>
                <c:strRef>
                  <c:f>Daten_Diagramme!$D$20</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{7852B733-C1A3-482C-9036-06B139DC5830}</c15:txfldGUID>
                      <c15:f>Daten_Diagramme!$D$20</c15:f>
                      <c15:dlblFieldTableCache>
                        <c:ptCount val="1"/>
                        <c:pt idx="0">
                          <c:v>-8.3</c:v>
                        </c:pt>
                      </c15:dlblFieldTableCache>
                    </c15:dlblFTEntry>
                  </c15:dlblFieldTable>
                  <c15:showDataLabelsRange val="0"/>
                </c:ext>
                <c:ext xmlns:c16="http://schemas.microsoft.com/office/drawing/2014/chart" uri="{C3380CC4-5D6E-409C-BE32-E72D297353CC}">
                  <c16:uniqueId val="{00000006-336E-469A-AB5C-84A75A37DB56}"/>
                </c:ext>
              </c:extLst>
            </c:dLbl>
            <c:dLbl>
              <c:idx val="7"/>
              <c:tx>
                <c:strRef>
                  <c:f>Daten_Diagramme!$D$21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{8E989D6F-789E-40D2-8BBE-92FF47369C83}</c15:txfldGUID>
                      <c15:f>Daten_Diagramme!$D$21</c15:f>
                      <c15:dlblFieldTableCache>
                        <c:ptCount val="1"/>
                        <c:pt idx="0">
                          <c:v>1.5</c:v>
                        </c:pt>
                      </c15:dlblFieldTableCache>
                    </c15:dlblFTEntry>
                  </c15:dlblFieldTable>
                  <c15:showDataLabelsRange val="0"/>
                </c:ext>
                <c:ext xmlns:c16="http://schemas.microsoft.com/office/drawing/2014/chart" uri="{C3380CC4-5D6E-409C-BE32-E72D297353CC}">
                  <c16:uniqueId val="{00000007-336E-469A-AB5C-84A75A37DB56}"/>
                </c:ext>
              </c:extLst>
            </c:dLbl>
            <c:dLbl>
              <c:idx val="8"/>
              <c:tx>
                <c:strRef>
                  <c:f>Daten_Diagramme!$D$22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{F7D6603E-6967-4ADC-8BF1-14CA28EDB4AD}</c15:txfldGUID>
                      <c15:f>Daten_Diagramme!$D$22</c15:f>
                      <c15:dlblFieldTableCache>
                        <c:ptCount val="1"/>
                        <c:pt idx="0">
                          <c:v>1.5</c:v>
                        </c:pt>
                      </c15:dlblFieldTableCache>
                    </c15:dlblFTEntry>
                  </c15:dlblFieldTable>
                  <c15:showDataLabelsRange val="0"/>
                </c:ext>
                <c:ext xmlns:c16="http://schemas.microsoft.com/office/drawing/2014/chart" uri="{C3380CC4-5D6E-409C-BE32-E72D297353CC}">
                  <c16:uniqueId val="{00000008-336E-469A-AB5C-84A75A37DB56}"/>
                </c:ext>
              </c:extLst>
            </c:dLbl>
            <c:dLbl>
              <c:idx val="9"/>
              <c:tx>
                <c:strRef>
                  <c:f>Daten_Diagramme!$D$23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{9981A4CC-0B68-4C97-9D81-3BC568E4B247}</c15:txfldGUID>
                      <c15:f>Daten_Diagramme!$D$23</c15:f>
                      <c15:dlblFieldTableCache>
                        <c:ptCount val="1"/>
                        <c:pt idx="0">
                          <c:v>-3.7</c:v>
                        </c:pt>
                      </c15:dlblFieldTableCache>
                    </c15:dlblFTEntry>
                  </c15:dlblFieldTable>
                  <c15:showDataLabelsRange val="0"/>
                </c:ext>
                <c:ext xmlns:c16="http://schemas.microsoft.com/office/drawing/2014/chart" uri="{C3380CC4-5D6E-409C-BE32-E72D297353CC}">
                  <c16:uniqueId val="{00000009-336E-469A-AB5C-84A75A37DB56}"/>
                </c:ext>
              </c:extLst>
            </c:dLbl>
            <c:dLbl>
              <c:idx val="10"/>
              <c:tx>
                <c:strRef>
                  <c:f>Daten_Diagramme!$D$24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{5B7E7BF8-05B5-429F-A950-BCC85990C13F}</c15:txfldGUID>
                      <c15:f>Daten_Diagramme!$D$24</c15:f>
                      <c15:dlblFieldTableCache>
                        <c:ptCount val="1"/>
                        <c:pt idx="0">
                          <c:v>0.3</c:v>
                        </c:pt>
                      </c15:dlblFieldTableCache>
                    </c15:dlblFTEntry>
                  </c15:dlblFieldTable>
                  <c15:showDataLabelsRange val="0"/>
                </c:ext>
                <c:ext xmlns:c16="http://schemas.microsoft.com/office/drawing/2014/chart" uri="{C3380CC4-5D6E-409C-BE32-E72D297353CC}">
                  <c16:uniqueId val="{0000000A-336E-469A-AB5C-84A75A37DB56}"/>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{151EBDCF-8320-4726-B8ED-DEF180E9D059}</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336E-469A-AB5C-84A75A37DB56}"/>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{A9A0643C-3DCF-44BC-AB3A-506BE811EDF1}</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336E-469A-AB5C-84A75A37DB56}"/>
                </c:ext>
              </c:extLst>
            </c:dLbl>
            <c:dLbl>
              <c:idx val="13"/>
              <c:tx>
                <c:strRef>
                  <c:f>Daten_Diagramme!$D$27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{19C3FFF9-5F4B-469A-B793-0F60AF3BA627}</c15:txfldGUID>
                      <c15:f>Daten_Diagramme!$D$27</c15:f>
                      <c15:dlblFieldTableCache>
                        <c:ptCount val="1"/>
                        <c:pt idx="0">
                          <c:v>2.3</c:v>
                        </c:pt>
                      </c15:dlblFieldTableCache>
                    </c15:dlblFTEntry>
                  </c15:dlblFieldTable>
                  <c15:showDataLabelsRange val="0"/>
                </c:ext>
                <c:ext xmlns:c16="http://schemas.microsoft.com/office/drawing/2014/chart" uri="{C3380CC4-5D6E-409C-BE32-E72D297353CC}">
                  <c16:uniqueId val="{0000000D-336E-469A-AB5C-84A75A37DB56}"/>
                </c:ext>
              </c:extLst>
            </c:dLbl>
            <c:dLbl>
              <c:idx val="14"/>
              <c:tx>
                <c:strRef>
                  <c:f>Daten_Diagramme!$D$28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{5DF62A13-1AD4-4B4F-92CA-A9FA679B6837}</c15:txfldGUID>
                      <c15:f>Daten_Diagramme!$D$28</c15:f>
                      <c15:dlblFieldTableCache>
                        <c:ptCount val="1"/>
                        <c:pt idx="0">
                          <c:v>1.0</c:v>
                        </c:pt>
                      </c15:dlblFieldTableCache>
                    </c15:dlblFTEntry>
                  </c15:dlblFieldTable>
                  <c15:showDataLabelsRange val="0"/>
                </c:ext>
                <c:ext xmlns:c16="http://schemas.microsoft.com/office/drawing/2014/chart" uri="{C3380CC4-5D6E-409C-BE32-E72D297353CC}">
                  <c16:uniqueId val="{0000000E-336E-469A-AB5C-84A75A37DB56}"/>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{8F5E4F6A-016E-4B19-B47B-2FE4CA9E66F0}</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336E-469A-AB5C-84A75A37DB56}"/>
                </c:ext>
              </c:extLst>
            </c:dLbl>
            <c:dLbl>
              <c:idx val="16"/>
              <c:tx>
                <c:strRef>
                  <c:f>Daten_Diagramme!$D$30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{6960A1BB-FBB4-4B2D-9DBF-56360FBBB5E1}</c15:txfldGUID>
                      <c15:f>Daten_Diagramme!$D$30</c15:f>
                      <c15:dlblFieldTableCache>
                        <c:ptCount val="1"/>
                        <c:pt idx="0">
                          <c:v>-0.8</c:v>
                        </c:pt>
                      </c15:dlblFieldTableCache>
                    </c15:dlblFTEntry>
                  </c15:dlblFieldTable>
                  <c15:showDataLabelsRange val="0"/>
                </c:ext>
                <c:ext xmlns:c16="http://schemas.microsoft.com/office/drawing/2014/chart" uri="{C3380CC4-5D6E-409C-BE32-E72D297353CC}">
                  <c16:uniqueId val="{00000010-336E-469A-AB5C-84A75A37DB56}"/>
                </c:ext>
              </c:extLst>
            </c:dLbl>
            <c:dLbl>
              <c:idx val="17"/>
              <c:tx>
                <c:strRef>
                  <c:f>Daten_Diagramme!$D$31</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{DC44CE98-C594-4D51-B1EB-4347BA258CE6}</c15:txfldGUID>
                      <c15:f>Daten_Diagramme!$D$31</c15:f>
                      <c15:dlblFieldTableCache>
                        <c:ptCount val="1"/>
                        <c:pt idx="0">
                          <c:v>5.7</c:v>
                        </c:pt>
                      </c15:dlblFieldTableCache>
                    </c15:dlblFTEntry>
                  </c15:dlblFieldTable>
                  <c15:showDataLabelsRange val="0"/>
                </c:ext>
                <c:ext xmlns:c16="http://schemas.microsoft.com/office/drawing/2014/chart" uri="{C3380CC4-5D6E-409C-BE32-E72D297353CC}">
                  <c16:uniqueId val="{00000011-336E-469A-AB5C-84A75A37DB56}"/>
                </c:ext>
              </c:extLst>
            </c:dLbl>
            <c:dLbl>
              <c:idx val="18"/>
              <c:tx>
                <c:strRef>
                  <c:f>Daten_Diagramme!$D$32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{2D510140-43C6-4F7E-8722-A8FDB0F03DEE}</c15:txfldGUID>
                      <c15:f>Daten_Diagramme!$D$32</c15:f>
                      <c15:dlblFieldTableCache>
                        <c:ptCount val="1"/>
                        <c:pt idx="0">
                          <c:v>3.7</c:v>
                        </c:pt>
                      </c15:dlblFieldTableCache>
                    </c15:dlblFTEntry>
                  </c15:dlblFieldTable>
                  <c15:showDataLabelsRange val="0"/>
                </c:ext>
                <c:ext xmlns:c16="http://schemas.microsoft.com/office/drawing/2014/chart" uri="{C3380CC4-5D6E-409C-BE32-E72D297353CC}">
                  <c16:uniqueId val="{00000012-336E-469A-AB5C-84A75A37DB56}"/>
                </c:ext>
              </c:extLst>
            </c:dLbl>
            <c:dLbl>
              <c:idx val="19"/>
              <c:tx>
                <c:strRef>
                  <c:f>Daten_Diagramme!$D$33</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{9FC1C5D3-09D9-479F-8743-B8B4D1B78F6E}</c15:txfldGUID>
                      <c15:f>Daten_Diagramme!$D$33</c15:f>
                      <c15:dlblFieldTableCache>
                        <c:ptCount val="1"/>
                        <c:pt idx="0">
                          <c:v>5.4</c:v>
                        </c:pt>
                      </c15:dlblFieldTableCache>
                    </c15:dlblFTEntry>
                  </c15:dlblFieldTable>
                  <c15:showDataLabelsRange val="0"/>
                </c:ext>
                <c:ext xmlns:c16="http://schemas.microsoft.com/office/drawing/2014/chart" uri="{C3380CC4-5D6E-409C-BE32-E72D297353CC}">
                  <c16:uniqueId val="{00000013-336E-469A-AB5C-84A75A37DB56}"/>
                </c:ext>
              </c:extLst>
            </c:dLbl>
            <c:dLbl>
              <c:idx val="20"/>
              <c:tx>
                <c:strRef>
                  <c:f>Daten_Diagramme!$D$34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{2F4D6E0A-F104-4341-AC7C-9A3C289A357A}</c15:txfldGUID>
                      <c15:f>Daten_Diagramme!$D$34</c15:f>
                      <c15:dlblFieldTableCache>
                        <c:ptCount val="1"/>
                        <c:pt idx="0">
                          <c:v>1.8</c:v>
                        </c:pt>
                      </c15:dlblFieldTableCache>
                    </c15:dlblFTEntry>
                  </c15:dlblFieldTable>
                  <c15:showDataLabelsRange val="0"/>
                </c:ext>
                <c:ext xmlns:c16="http://schemas.microsoft.com/office/drawing/2014/chart" uri="{C3380CC4-5D6E-409C-BE32-E72D297353CC}">
                  <c16:uniqueId val="{00000014-336E-469A-AB5C-84A75A37DB56}"/>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{BFA930FF-AA69-496A-A2AF-A799BDEF045C}</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336E-469A-AB5C-84A75A37DB5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{9D62554A-1512-4B30-8998-8F109E639090}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36E-469A-AB5C-84A75A37DB56}"/>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{2B510319-4D2E-474B-8AD8-BF1D0507DA08}</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336E-469A-AB5C-84A75A37DB56}"/>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{7F2FA0E4-5B13-48AB-88C3-07819A61E946}</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336E-469A-AB5C-84A75A37DB56}"/>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{A99E3B98-0EE9-49F4-9747-331DAE298A31}</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336E-469A-AB5C-84A75A37DB5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{81CF7F98-AACD-4C64-AE68-7E4D80F57FD8}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36E-469A-AB5C-84A75A37DB5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{A14D92BE-776D-4E1C-8B19-9F5376551FE5}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36E-469A-AB5C-84A75A37DB5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{D7483567-3366-433E-80C2-BA61FB65E05B}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36E-469A-AB5C-84A75A37DB5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{6E8E7AAE-2912-46B2-B954-0BB7CC98124B}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36E-469A-AB5C-84A75A37DB5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{4239BCEE-0F05-4E29-B5B0-75AB3CE3ADF3}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36E-469A-AB5C-84A75A37DB56}"/>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{2030E32B-9286-4EB5-8582-01EA07E59AF5}</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336E-469A-AB5C-84A75A37DB5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0.85983510011778563</c:v>
                </c:pt>
                <c:pt idx="1">
                  <c:v>0</c:v>
                </c:pt>
                <c:pt idx="2">
                  <c:v>0</c:v>
                </c:pt>
                <c:pt idx="3">
                  <c:v>-1.4558439774756216</c:v>
                </c:pt>
                <c:pt idx="4">
                  <c:v>1.3363028953229399</c:v>
                </c:pt>
                <c:pt idx="5">
                  <c:v>-0.32446463335496428</c:v>
                </c:pt>
                <c:pt idx="6">
                  <c:v>-8.3142639206712428</c:v>
                </c:pt>
                <c:pt idx="7">
                  <c:v>1.5365448504983388</c:v>
                </c:pt>
                <c:pt idx="8">
                  <c:v>1.4517299782240503</c:v>
                </c:pt>
                <c:pt idx="9">
                  <c:v>-3.6516853932584268</c:v>
                </c:pt>
                <c:pt idx="10">
                  <c:v>0.30911901081916537</c:v>
                </c:pt>
                <c:pt idx="11">
                  <c:v>0</c:v>
                </c:pt>
                <c:pt idx="12">
                  <c:v>0.41407867494824019</c:v>
                </c:pt>
                <c:pt idx="13">
                  <c:v>2.3174971031286211</c:v>
                </c:pt>
                <c:pt idx="14">
                  <c:v>1.0185185185185186</c:v>
                </c:pt>
                <c:pt idx="15">
                  <c:v>0</c:v>
                </c:pt>
                <c:pt idx="16">
                  <c:v>-0.75709779179810721</c:v>
                </c:pt>
                <c:pt idx="17">
                  <c:v>5.6849953401677542</c:v>
                </c:pt>
                <c:pt idx="18">
                  <c:v>3.6607142857142856</c:v>
                </c:pt>
                <c:pt idx="19">
                  <c:v>5.3806525472238125</c:v>
                </c:pt>
                <c:pt idx="20">
                  <c:v>1.7857142857142858</c:v>
                </c:pt>
                <c:pt idx="21">
                  <c:v>0</c:v>
                </c:pt>
                <c:pt idx="23">
                  <c:v>0</c:v>
                </c:pt>
                <c:pt idx="24">
                  <c:v>0</c:v>
                </c:pt>
                <c:pt idx="25">
                  <c:v>1.799119855034947</c:v>
                </c:pt>
              </c:numCache>
            </c:numRef>
          </c:val>
          <c:extLst>
            <c:ext xmlns:c16="http://schemas.microsoft.com/office/drawing/2014/chart" uri="{C3380CC4-5D6E-409C-BE32-E72D297353CC}">
              <c16:uniqueId val="{00000020-336E-469A-AB5C-84A75A37DB5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{C16DE03E-9058-4DC6-8002-D18D33EF6133}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36E-469A-AB5C-84A75A37DB5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{0B719859-DD1C-4860-9836-28A24B6CD450}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36E-469A-AB5C-84A75A37DB5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{16863E2E-6D6E-4907-8E64-5602DC1AC94F}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36E-469A-AB5C-84A75A37DB5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{467D8EB5-4997-4FC1-836C-AB9B4BBA43CC}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36E-469A-AB5C-84A75A37DB5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{6000D2DF-56D9-4993-A513-7FD3818F7346}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36E-469A-AB5C-84A75A37DB5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{91FDA113-7B7F-4FEE-AFD2-27341841DAD0}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36E-469A-AB5C-84A75A37DB5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{A0BEE275-2C4C-4585-A593-8BAB6CAEEBEC}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36E-469A-AB5C-84A75A37DB5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{DB36F0E7-605B-4712-AE26-44916F1F2A0F}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36E-469A-AB5C-84A75A37DB5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{9711E54B-95BB-4501-B8B3-D786EBFD6180}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36E-469A-AB5C-84A75A37DB5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{ED7D02C0-394D-4108-993D-858A9D0AA4C3}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36E-469A-AB5C-84A75A37DB5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{A94A89E7-5B6F-4C23-8A2F-4EFFEA796CB4}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36E-469A-AB5C-84A75A37DB5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{C1BC9401-4605-4344-AB1F-A865FBC07BD5}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36E-469A-AB5C-84A75A37DB5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{997F68CC-84B9-4C60-9435-C97E2791BDCA}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36E-469A-AB5C-84A75A37DB5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{0E2CC26F-25B6-428D-8E1F-EB0497D9A483}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36E-469A-AB5C-84A75A37DB5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{C5CCCEEE-370B-492E-A025-5670B88EED49}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36E-469A-AB5C-84A75A37DB5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{544E00AE-8F78-4434-A519-85FDDB416FE7}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36E-469A-AB5C-84A75A37DB5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{0E7FEDD1-59EB-432C-87B9-70C4C2ED8481}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36E-469A-AB5C-84A75A37DB5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{ACDA2696-6F8E-4ADE-9261-C9F1989A2935}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36E-469A-AB5C-84A75A37DB5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{0E0AE0DA-7E41-419F-BDAF-9BFB5C24037C}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36E-469A-AB5C-84A75A37DB5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{1BBCC830-5E4B-4FA7-AC96-1F42CCEE2685}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36E-469A-AB5C-84A75A37DB5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{341F4CE3-EDA9-4E1E-822D-7EB57752C293}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36E-469A-AB5C-84A75A37DB5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{91E808EA-8B69-46C7-9151-76FABA0AAC63}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36E-469A-AB5C-84A75A37DB5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{A9C9B0FF-B7F4-4426-A76F-AEC822384A50}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36E-469A-AB5C-84A75A37DB5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{0C7FE5D2-0882-44EF-B0DA-9CA46D2BA1DC}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36E-469A-AB5C-84A75A37DB5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{7B7A7CBC-DFA3-4CC8-95E0-55EA6CF567A2}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36E-469A-AB5C-84A75A37DB5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{ABF54715-9A2C-4DDC-AA80-56D450D10DB8}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36E-469A-AB5C-84A75A37DB5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{FD79CA88-94A5-4E15-BE9B-0CEC21DF14F3}</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36E-469A-AB5C-84A75A37DB5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{486C27B1-3BB6-4EAD-B1E7-C5A8F571EFA7}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36E-469A-AB5C-84A75A37DB5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{E2A49824-F72B-4E62-AD4A-D1840E8DA362}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36E-469A-AB5C-84A75A37DB5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{B5A8EA61-CB1C-4B69-BB6E-02C564FC19E6}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36E-469A-AB5C-84A75A37DB5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{8DDC7B87-EFA5-4B00-9530-E42B5C9DBB3D}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36E-469A-AB5C-84A75A37DB5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{A9846076-7B31-4E0C-88C8-AC9297F9B25C}</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36E-469A-AB5C-84A75A37DB5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336E-469A-AB5C-84A75A37DB5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336E-469A-AB5C-84A75A37DB5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{C8354E39-107F-4EAD-8113-EAB036C45D2B}</c15:txfldGUID>
                      <c15:f>Daten_Diagramme!$E$14</c15:f>
                      <c15:dlblFieldTableCache>
                        <c:ptCount val="1"/>
                        <c:pt idx="0">
                          <c:v>-1.6</c:v>
                        </c:pt>
                      </c15:dlblFieldTableCache>
                    </c15:dlblFTEntry>
                  </c15:dlblFieldTable>
                  <c15:showDataLabelsRange val="0"/>
                </c:ext>
                <c:ext xmlns:c16="http://schemas.microsoft.com/office/drawing/2014/chart" uri="{C3380CC4-5D6E-409C-BE32-E72D297353CC}">
                  <c16:uniqueId val="{00000000-BB4D-4FB1-A7A0-1A990894385C}"/>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{8AC62FCB-65AB-4F96-B50D-B4D654FBE4C7}</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BB4D-4FB1-A7A0-1A990894385C}"/>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{267F8AC2-E44C-4ECF-A670-29BBDA8AF3F3}</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BB4D-4FB1-A7A0-1A990894385C}"/>
                </c:ext>
              </c:extLst>
            </c:dLbl>
            <c:dLbl>
              <c:idx val="3"/>
              <c:tx>
                <c:strRef>
                  <c:f>Daten_Diagramme!$E$17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{EE6EF9B0-740C-4E9B-B8FA-D268FA073CE7}</c15:txfldGUID>
                      <c15:f>Daten_Diagramme!$E$17</c15:f>
                      <c15:dlblFieldTableCache>
                        <c:ptCount val="1"/>
                        <c:pt idx="0">
                          <c:v>-3.6</c:v>
                        </c:pt>
                      </c15:dlblFieldTableCache>
                    </c15:dlblFTEntry>
                  </c15:dlblFieldTable>
                  <c15:showDataLabelsRange val="0"/>
                </c:ext>
                <c:ext xmlns:c16="http://schemas.microsoft.com/office/drawing/2014/chart" uri="{C3380CC4-5D6E-409C-BE32-E72D297353CC}">
                  <c16:uniqueId val="{00000003-BB4D-4FB1-A7A0-1A990894385C}"/>
                </c:ext>
              </c:extLst>
            </c:dLbl>
            <c:dLbl>
              <c:idx val="4"/>
              <c:tx>
                <c:strRef>
                  <c:f>Daten_Diagramme!$E$18</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{93850CCE-DCF4-454C-959C-7581191F628F}</c15:txfldGUID>
                      <c15:f>Daten_Diagramme!$E$18</c15:f>
                      <c15:dlblFieldTableCache>
                        <c:ptCount val="1"/>
                        <c:pt idx="0">
                          <c:v>4.5</c:v>
                        </c:pt>
                      </c15:dlblFieldTableCache>
                    </c15:dlblFTEntry>
                  </c15:dlblFieldTable>
                  <c15:showDataLabelsRange val="0"/>
                </c:ext>
                <c:ext xmlns:c16="http://schemas.microsoft.com/office/drawing/2014/chart" uri="{C3380CC4-5D6E-409C-BE32-E72D297353CC}">
                  <c16:uniqueId val="{00000004-BB4D-4FB1-A7A0-1A990894385C}"/>
                </c:ext>
              </c:extLst>
            </c:dLbl>
            <c:dLbl>
              <c:idx val="5"/>
              <c:tx>
                <c:strRef>
                  <c:f>Daten_Diagramme!$E$19</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{9D7F2010-8FF2-45A5-B1B4-8A846A2A57A1}</c15:txfldGUID>
                      <c15:f>Daten_Diagramme!$E$19</c15:f>
                      <c15:dlblFieldTableCache>
                        <c:ptCount val="1"/>
                        <c:pt idx="0">
                          <c:v>-11.6</c:v>
                        </c:pt>
                      </c15:dlblFieldTableCache>
                    </c15:dlblFTEntry>
                  </c15:dlblFieldTable>
                  <c15:showDataLabelsRange val="0"/>
                </c:ext>
                <c:ext xmlns:c16="http://schemas.microsoft.com/office/drawing/2014/chart" uri="{C3380CC4-5D6E-409C-BE32-E72D297353CC}">
                  <c16:uniqueId val="{00000005-BB4D-4FB1-A7A0-1A990894385C}"/>
                </c:ext>
              </c:extLst>
            </c:dLbl>
            <c:dLbl>
              <c:idx val="6"/>
              <c:tx>
                <c:strRef>
                  <c:f>Daten_Diagramme!$E$20</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{2B9161E2-62C5-4B8D-BF6C-74FEF7B6B398}</c15:txfldGUID>
                      <c15:f>Daten_Diagramme!$E$20</c15:f>
                      <c15:dlblFieldTableCache>
                        <c:ptCount val="1"/>
                        <c:pt idx="0">
                          <c:v>4.5</c:v>
                        </c:pt>
                      </c15:dlblFieldTableCache>
                    </c15:dlblFTEntry>
                  </c15:dlblFieldTable>
                  <c15:showDataLabelsRange val="0"/>
                </c:ext>
                <c:ext xmlns:c16="http://schemas.microsoft.com/office/drawing/2014/chart" uri="{C3380CC4-5D6E-409C-BE32-E72D297353CC}">
                  <c16:uniqueId val="{00000006-BB4D-4FB1-A7A0-1A990894385C}"/>
                </c:ext>
              </c:extLst>
            </c:dLbl>
            <c:dLbl>
              <c:idx val="7"/>
              <c:tx>
                <c:strRef>
                  <c:f>Daten_Diagramme!$E$21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{E9B40F0D-2B50-4EA8-9BB4-5350FC7F66C1}</c15:txfldGUID>
                      <c15:f>Daten_Diagramme!$E$21</c15:f>
                      <c15:dlblFieldTableCache>
                        <c:ptCount val="1"/>
                        <c:pt idx="0">
                          <c:v>3.7</c:v>
                        </c:pt>
                      </c15:dlblFieldTableCache>
                    </c15:dlblFTEntry>
                  </c15:dlblFieldTable>
                  <c15:showDataLabelsRange val="0"/>
                </c:ext>
                <c:ext xmlns:c16="http://schemas.microsoft.com/office/drawing/2014/chart" uri="{C3380CC4-5D6E-409C-BE32-E72D297353CC}">
                  <c16:uniqueId val="{00000007-BB4D-4FB1-A7A0-1A990894385C}"/>
                </c:ext>
              </c:extLst>
            </c:dLbl>
            <c:dLbl>
              <c:idx val="8"/>
              <c:tx>
                <c:strRef>
                  <c:f>Daten_Diagramme!$E$22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{2B2FF4DE-66F0-4C6C-A1CD-BF0DB7899A54}</c15:txfldGUID>
                      <c15:f>Daten_Diagramme!$E$22</c15:f>
                      <c15:dlblFieldTableCache>
                        <c:ptCount val="1"/>
                        <c:pt idx="0">
                          <c:v>1.9</c:v>
                        </c:pt>
                      </c15:dlblFieldTableCache>
                    </c15:dlblFTEntry>
                  </c15:dlblFieldTable>
                  <c15:showDataLabelsRange val="0"/>
                </c:ext>
                <c:ext xmlns:c16="http://schemas.microsoft.com/office/drawing/2014/chart" uri="{C3380CC4-5D6E-409C-BE32-E72D297353CC}">
                  <c16:uniqueId val="{00000008-BB4D-4FB1-A7A0-1A990894385C}"/>
                </c:ext>
              </c:extLst>
            </c:dLbl>
            <c:dLbl>
              <c:idx val="9"/>
              <c:tx>
                <c:strRef>
                  <c:f>Daten_Diagramme!$E$23</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{ADE51F70-6D1E-4998-B2AD-52E48F6C3B5F}</c15:txfldGUID>
                      <c15:f>Daten_Diagramme!$E$23</c15:f>
                      <c15:dlblFieldTableCache>
                        <c:ptCount val="1"/>
                        <c:pt idx="0">
                          <c:v>-6.6</c:v>
                        </c:pt>
                      </c15:dlblFieldTableCache>
                    </c15:dlblFTEntry>
                  </c15:dlblFieldTable>
                  <c15:showDataLabelsRange val="0"/>
                </c:ext>
                <c:ext xmlns:c16="http://schemas.microsoft.com/office/drawing/2014/chart" uri="{C3380CC4-5D6E-409C-BE32-E72D297353CC}">
                  <c16:uniqueId val="{00000009-BB4D-4FB1-A7A0-1A990894385C}"/>
                </c:ext>
              </c:extLst>
            </c:dLbl>
            <c:dLbl>
              <c:idx val="10"/>
              <c:tx>
                <c:strRef>
                  <c:f>Daten_Diagramme!$E$24</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{0F78A46B-510F-41F4-B767-5743B8191CBC}</c15:txfldGUID>
                      <c15:f>Daten_Diagramme!$E$24</c15:f>
                      <c15:dlblFieldTableCache>
                        <c:ptCount val="1"/>
                        <c:pt idx="0">
                          <c:v>-6.2</c:v>
                        </c:pt>
                      </c15:dlblFieldTableCache>
                    </c15:dlblFTEntry>
                  </c15:dlblFieldTable>
                  <c15:showDataLabelsRange val="0"/>
                </c:ext>
                <c:ext xmlns:c16="http://schemas.microsoft.com/office/drawing/2014/chart" uri="{C3380CC4-5D6E-409C-BE32-E72D297353CC}">
                  <c16:uniqueId val="{0000000A-BB4D-4FB1-A7A0-1A990894385C}"/>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{BD2B5EF3-18DB-4D8C-984A-6FCECDBD11C2}</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BB4D-4FB1-A7A0-1A990894385C}"/>
                </c:ext>
              </c:extLst>
            </c:dLbl>
            <c:dLbl>
              <c:idx val="12"/>
              <c:tx>
                <c:strRef>
                  <c:f>Daten_Diagramme!$E$26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{D8FC65E1-5A1B-4AC2-A315-6826D60B62BE}</c15:txfldGUID>
                      <c15:f>Daten_Diagramme!$E$26</c15:f>
                      <c15:dlblFieldTableCache>
                        <c:ptCount val="1"/>
                        <c:pt idx="0">
                          <c:v>2.6</c:v>
                        </c:pt>
                      </c15:dlblFieldTableCache>
                    </c15:dlblFTEntry>
                  </c15:dlblFieldTable>
                  <c15:showDataLabelsRange val="0"/>
                </c:ext>
                <c:ext xmlns:c16="http://schemas.microsoft.com/office/drawing/2014/chart" uri="{C3380CC4-5D6E-409C-BE32-E72D297353CC}">
                  <c16:uniqueId val="{0000000C-BB4D-4FB1-A7A0-1A990894385C}"/>
                </c:ext>
              </c:extLst>
            </c:dLbl>
            <c:dLbl>
              <c:idx val="13"/>
              <c:tx>
                <c:strRef>
                  <c:f>Daten_Diagramme!$E$27</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{9D284B1E-3F58-49DB-878E-1C54C8FCA2CF}</c15:txfldGUID>
                      <c15:f>Daten_Diagramme!$E$27</c15:f>
                      <c15:dlblFieldTableCache>
                        <c:ptCount val="1"/>
                        <c:pt idx="0">
                          <c:v>-7.8</c:v>
                        </c:pt>
                      </c15:dlblFieldTableCache>
                    </c15:dlblFTEntry>
                  </c15:dlblFieldTable>
                  <c15:showDataLabelsRange val="0"/>
                </c:ext>
                <c:ext xmlns:c16="http://schemas.microsoft.com/office/drawing/2014/chart" uri="{C3380CC4-5D6E-409C-BE32-E72D297353CC}">
                  <c16:uniqueId val="{0000000D-BB4D-4FB1-A7A0-1A990894385C}"/>
                </c:ext>
              </c:extLst>
            </c:dLbl>
            <c:dLbl>
              <c:idx val="14"/>
              <c:tx>
                <c:strRef>
                  <c:f>Daten_Diagramme!$E$28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{3BA53FE7-451E-4D07-B3B5-BBDCF2FC9AF8}</c15:txfldGUID>
                      <c15:f>Daten_Diagramme!$E$28</c15:f>
                      <c15:dlblFieldTableCache>
                        <c:ptCount val="1"/>
                        <c:pt idx="0">
                          <c:v>3.4</c:v>
                        </c:pt>
                      </c15:dlblFieldTableCache>
                    </c15:dlblFTEntry>
                  </c15:dlblFieldTable>
                  <c15:showDataLabelsRange val="0"/>
                </c:ext>
                <c:ext xmlns:c16="http://schemas.microsoft.com/office/drawing/2014/chart" uri="{C3380CC4-5D6E-409C-BE32-E72D297353CC}">
                  <c16:uniqueId val="{0000000E-BB4D-4FB1-A7A0-1A990894385C}"/>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{E9E444B8-9835-436C-BB14-7B013D1A0831}</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BB4D-4FB1-A7A0-1A990894385C}"/>
                </c:ext>
              </c:extLst>
            </c:dLbl>
            <c:dLbl>
              <c:idx val="16"/>
              <c:tx>
                <c:strRef>
                  <c:f>Daten_Diagramme!$E$30</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{4F7C2C6E-7B89-4A15-9B45-0E4EFC8FB9BC}</c15:txfldGUID>
                      <c15:f>Daten_Diagramme!$E$30</c15:f>
                      <c15:dlblFieldTableCache>
                        <c:ptCount val="1"/>
                        <c:pt idx="0">
                          <c:v>5.5</c:v>
                        </c:pt>
                      </c15:dlblFieldTableCache>
                    </c15:dlblFTEntry>
                  </c15:dlblFieldTable>
                  <c15:showDataLabelsRange val="0"/>
                </c:ext>
                <c:ext xmlns:c16="http://schemas.microsoft.com/office/drawing/2014/chart" uri="{C3380CC4-5D6E-409C-BE32-E72D297353CC}">
                  <c16:uniqueId val="{00000010-BB4D-4FB1-A7A0-1A990894385C}"/>
                </c:ext>
              </c:extLst>
            </c:dLbl>
            <c:dLbl>
              <c:idx val="17"/>
              <c:tx>
                <c:strRef>
                  <c:f>Daten_Diagramme!$E$31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{A782B5C3-A348-442C-9263-0BBC86D80026}</c15:txfldGUID>
                      <c15:f>Daten_Diagramme!$E$31</c15:f>
                      <c15:dlblFieldTableCache>
                        <c:ptCount val="1"/>
                        <c:pt idx="0">
                          <c:v>0.6</c:v>
                        </c:pt>
                      </c15:dlblFieldTableCache>
                    </c15:dlblFTEntry>
                  </c15:dlblFieldTable>
                  <c15:showDataLabelsRange val="0"/>
                </c:ext>
                <c:ext xmlns:c16="http://schemas.microsoft.com/office/drawing/2014/chart" uri="{C3380CC4-5D6E-409C-BE32-E72D297353CC}">
                  <c16:uniqueId val="{00000011-BB4D-4FB1-A7A0-1A990894385C}"/>
                </c:ext>
              </c:extLst>
            </c:dLbl>
            <c:dLbl>
              <c:idx val="18"/>
              <c:tx>
                <c:strRef>
                  <c:f>Daten_Diagramme!$E$32</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{3309CDDE-D837-4CCC-BAAE-3C577165BCDB}</c15:txfldGUID>
                      <c15:f>Daten_Diagramme!$E$32</c15:f>
                      <c15:dlblFieldTableCache>
                        <c:ptCount val="1"/>
                        <c:pt idx="0">
                          <c:v>-5.2</c:v>
                        </c:pt>
                      </c15:dlblFieldTableCache>
                    </c15:dlblFTEntry>
                  </c15:dlblFieldTable>
                  <c15:showDataLabelsRange val="0"/>
                </c:ext>
                <c:ext xmlns:c16="http://schemas.microsoft.com/office/drawing/2014/chart" uri="{C3380CC4-5D6E-409C-BE32-E72D297353CC}">
                  <c16:uniqueId val="{00000012-BB4D-4FB1-A7A0-1A990894385C}"/>
                </c:ext>
              </c:extLst>
            </c:dLbl>
            <c:dLbl>
              <c:idx val="19"/>
              <c:tx>
                <c:strRef>
                  <c:f>Daten_Diagramme!$E$33</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{88FAB4F2-BE54-431F-B715-A78E07CEC601}</c15:txfldGUID>
                      <c15:f>Daten_Diagramme!$E$33</c15:f>
                      <c15:dlblFieldTableCache>
                        <c:ptCount val="1"/>
                        <c:pt idx="0">
                          <c:v>4.2</c:v>
                        </c:pt>
                      </c15:dlblFieldTableCache>
                    </c15:dlblFTEntry>
                  </c15:dlblFieldTable>
                  <c15:showDataLabelsRange val="0"/>
                </c:ext>
                <c:ext xmlns:c16="http://schemas.microsoft.com/office/drawing/2014/chart" uri="{C3380CC4-5D6E-409C-BE32-E72D297353CC}">
                  <c16:uniqueId val="{00000013-BB4D-4FB1-A7A0-1A990894385C}"/>
                </c:ext>
              </c:extLst>
            </c:dLbl>
            <c:dLbl>
              <c:idx val="20"/>
              <c:tx>
                <c:strRef>
                  <c:f>Daten_Diagramme!$E$34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{DFB19BCC-11AB-488A-9EAA-31665AC15E19}</c15:txfldGUID>
                      <c15:f>Daten_Diagramme!$E$34</c15:f>
                      <c15:dlblFieldTableCache>
                        <c:ptCount val="1"/>
                        <c:pt idx="0">
                          <c:v>-3.4</c:v>
                        </c:pt>
                      </c15:dlblFieldTableCache>
                    </c15:dlblFTEntry>
                  </c15:dlblFieldTable>
                  <c15:showDataLabelsRange val="0"/>
                </c:ext>
                <c:ext xmlns:c16="http://schemas.microsoft.com/office/drawing/2014/chart" uri="{C3380CC4-5D6E-409C-BE32-E72D297353CC}">
                  <c16:uniqueId val="{00000014-BB4D-4FB1-A7A0-1A990894385C}"/>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{60B290C9-3A05-4D16-9CDE-4B7D8FA152D9}</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BB4D-4FB1-A7A0-1A990894385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{4F1278A3-E683-4B1B-9FF9-57239EE5D681}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B4D-4FB1-A7A0-1A990894385C}"/>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{D1E9BE08-BC13-4C92-95DD-B380BB13F894}</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BB4D-4FB1-A7A0-1A990894385C}"/>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{EB98C83F-4B36-4935-B4A7-50A990E89F56}</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BB4D-4FB1-A7A0-1A990894385C}"/>
                </c:ext>
              </c:extLst>
            </c:dLbl>
            <c:dLbl>
              <c:idx val="25"/>
              <c:tx>
                <c:strRef>
                  <c:f>Daten_Diagramme!$E$39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{3BB6DE66-7514-4CC6-9277-08C9ECB4016C}</c15:txfldGUID>
                      <c15:f>Daten_Diagramme!$E$39</c15:f>
                      <c15:dlblFieldTableCache>
                        <c:ptCount val="1"/>
                        <c:pt idx="0">
                          <c:v>-1.9</c:v>
                        </c:pt>
                      </c15:dlblFieldTableCache>
                    </c15:dlblFTEntry>
                  </c15:dlblFieldTable>
                  <c15:showDataLabelsRange val="0"/>
                </c:ext>
                <c:ext xmlns:c16="http://schemas.microsoft.com/office/drawing/2014/chart" uri="{C3380CC4-5D6E-409C-BE32-E72D297353CC}">
                  <c16:uniqueId val="{00000019-BB4D-4FB1-A7A0-1A990894385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{8210F89B-9A15-44FA-987E-C2EFEB2284DE}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B4D-4FB1-A7A0-1A990894385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{F4B6524C-1E90-4BA1-9F35-A11B52BA9130}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B4D-4FB1-A7A0-1A990894385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{FB2AEC9B-0A78-4DA8-9E0A-96798DE0448D}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B4D-4FB1-A7A0-1A990894385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{D93531E3-2C77-4A7E-A698-4D280D86F547}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B4D-4FB1-A7A0-1A990894385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{4E7A2E66-B9EE-4CCA-BF74-D897D329E856}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B4D-4FB1-A7A0-1A990894385C}"/>
                </c:ext>
              </c:extLst>
            </c:dLbl>
            <c:dLbl>
              <c:idx val="31"/>
              <c:tx>
                <c:strRef>
                  <c:f>Daten_Diagramme!$E$45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{4538D36A-EBD8-456A-95BF-D24BBB2C7B08}</c15:txfldGUID>
                      <c15:f>Daten_Diagramme!$E$45</c15:f>
                      <c15:dlblFieldTableCache>
                        <c:ptCount val="1"/>
                        <c:pt idx="0">
                          <c:v>-1.9</c:v>
                        </c:pt>
                      </c15:dlblFieldTableCache>
                    </c15:dlblFTEntry>
                  </c15:dlblFieldTable>
                  <c15:showDataLabelsRange val="0"/>
                </c:ext>
                <c:ext xmlns:c16="http://schemas.microsoft.com/office/drawing/2014/chart" uri="{C3380CC4-5D6E-409C-BE32-E72D297353CC}">
                  <c16:uniqueId val="{0000001F-BB4D-4FB1-A7A0-1A990894385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-1.5940488841657812</c:v>
                </c:pt>
                <c:pt idx="1">
                  <c:v>0</c:v>
                </c:pt>
                <c:pt idx="2">
                  <c:v>0</c:v>
                </c:pt>
                <c:pt idx="3">
                  <c:v>-3.6131774707757707</c:v>
                </c:pt>
                <c:pt idx="4">
                  <c:v>4.4817927170868348</c:v>
                </c:pt>
                <c:pt idx="5">
                  <c:v>-11.603375527426161</c:v>
                </c:pt>
                <c:pt idx="6">
                  <c:v>4.5454545454545459</c:v>
                </c:pt>
                <c:pt idx="7">
                  <c:v>3.7037037037037037</c:v>
                </c:pt>
                <c:pt idx="8">
                  <c:v>1.9145802650957291</c:v>
                </c:pt>
                <c:pt idx="9">
                  <c:v>-6.6147859922178984</c:v>
                </c:pt>
                <c:pt idx="10">
                  <c:v>-6.1643835616438354</c:v>
                </c:pt>
                <c:pt idx="11">
                  <c:v>0</c:v>
                </c:pt>
                <c:pt idx="12">
                  <c:v>2.6315789473684212</c:v>
                </c:pt>
                <c:pt idx="13">
                  <c:v>-7.8461538461538458</c:v>
                </c:pt>
                <c:pt idx="14">
                  <c:v>3.3613445378151261</c:v>
                </c:pt>
                <c:pt idx="15">
                  <c:v>0</c:v>
                </c:pt>
                <c:pt idx="16">
                  <c:v>5.4945054945054945</c:v>
                </c:pt>
                <c:pt idx="17">
                  <c:v>0.6211180124223602</c:v>
                </c:pt>
                <c:pt idx="18">
                  <c:v>-5.1948051948051948</c:v>
                </c:pt>
                <c:pt idx="19">
                  <c:v>4.2042042042042045</c:v>
                </c:pt>
                <c:pt idx="20">
                  <c:v>-3.4354688950789227</c:v>
                </c:pt>
                <c:pt idx="21">
                  <c:v>0</c:v>
                </c:pt>
                <c:pt idx="23">
                  <c:v>0</c:v>
                </c:pt>
                <c:pt idx="24">
                  <c:v>0</c:v>
                </c:pt>
                <c:pt idx="25">
                  <c:v>-1.9441674975074776</c:v>
                </c:pt>
              </c:numCache>
            </c:numRef>
          </c:val>
          <c:extLst>
            <c:ext xmlns:c16="http://schemas.microsoft.com/office/drawing/2014/chart" uri="{C3380CC4-5D6E-409C-BE32-E72D297353CC}">
              <c16:uniqueId val="{00000020-BB4D-4FB1-A7A0-1A990894385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{D793AEC2-9318-41CE-8039-18BCFDC8BB37}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B4D-4FB1-A7A0-1A990894385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{07B31729-0C19-4012-8015-B886BA5AAF07}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B4D-4FB1-A7A0-1A990894385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{F501D688-6161-49A3-B70E-266566E0A103}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B4D-4FB1-A7A0-1A990894385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{F35CE541-18BC-4C7C-91EE-A19EF63BD372}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B4D-4FB1-A7A0-1A990894385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{D4D30587-B639-4DF2-9D36-7D8169944672}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B4D-4FB1-A7A0-1A990894385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{329965F0-1A51-4D67-A9F4-E51715D60F21}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B4D-4FB1-A7A0-1A990894385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{809669B8-F922-4056-BD04-F1F2141ACC39}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B4D-4FB1-A7A0-1A990894385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{4399CCE7-079D-44D5-9BAF-CA516B98CA66}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B4D-4FB1-A7A0-1A990894385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{C2F54A77-7762-45FF-8365-745566197AE2}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B4D-4FB1-A7A0-1A990894385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{E9B94420-8FE7-46DC-A937-E2A149D7CF50}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B4D-4FB1-A7A0-1A990894385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{6A8108EC-B875-4C5D-B113-3FE39F4DA5A6}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B4D-4FB1-A7A0-1A990894385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{393CA9B6-CD14-4E1E-A60B-6AAC0488286E}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B4D-4FB1-A7A0-1A990894385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{5F3C4E63-AE4B-48CB-AB87-EB27E21A7DFB}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B4D-4FB1-A7A0-1A990894385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{FC65824D-DA64-4A01-9B37-4DFC19449181}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B4D-4FB1-A7A0-1A990894385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{301C7CB1-A692-4AEC-AC53-65B75E95F38A}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B4D-4FB1-A7A0-1A990894385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{AA010086-0F17-4108-B786-00F393496F40}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B4D-4FB1-A7A0-1A990894385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{79BD6B75-94F9-4E87-B121-7C26776FEFA9}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B4D-4FB1-A7A0-1A990894385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{7700A175-9DE0-47F3-AF97-9638F0BA2ECB}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B4D-4FB1-A7A0-1A990894385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{09A5C73A-0F60-4125-8608-2F2DF05CC9EE}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B4D-4FB1-A7A0-1A990894385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{C358111E-9A64-4540-A6A9-4F8305E12B32}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B4D-4FB1-A7A0-1A990894385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{FBC66AA8-9E87-4067-8994-076730482C1D}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B4D-4FB1-A7A0-1A990894385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{99684E42-68D2-4449-AE15-5477838FD38A}</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B4D-4FB1-A7A0-1A990894385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{BBC0BA1E-C635-4A5D-A956-DDC46CAC54BC}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B4D-4FB1-A7A0-1A990894385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{AFE2523B-E1EA-49A6-BFCD-AD80B59088B3}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B4D-4FB1-A7A0-1A990894385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{2E5356ED-9899-4ED9-872E-5F5E68335A97}</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B4D-4FB1-A7A0-1A990894385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{1264C1E7-DF17-4128-B9B1-C66CAD566830}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B4D-4FB1-A7A0-1A990894385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{CDCFAEB8-A970-438C-BE3E-6103AD1CD2C0}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B4D-4FB1-A7A0-1A990894385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{CB9EE9E7-5D66-43C2-8CF5-E3668E6A0B8D}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B4D-4FB1-A7A0-1A990894385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{343E73AB-9C78-4E26-920F-55CAFF1D65C9}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B4D-4FB1-A7A0-1A990894385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{6233283F-2C99-4F18-B4D7-1DE8E1C3E622}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B4D-4FB1-A7A0-1A990894385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{8E8BF55E-BD41-4FC6-AD83-BBAFA7FE6C77}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B4D-4FB1-A7A0-1A990894385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{F8275FC5-34F6-48C7-9244-A81A83826371}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B4D-4FB1-A7A0-1A990894385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BB4D-4FB1-A7A0-1A990894385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BB4D-4FB1-A7A0-1A990894385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{5BD56DEA-35D3-4417-86C7-1ED7CD0B6915}</c15:txfldGUID>
                      <c15:f>Diagramm!$I$46</c15:f>
                      <c15:dlblFieldTableCache>
                        <c:ptCount val="1"/>
                      </c15:dlblFieldTableCache>
                    </c15:dlblFTEntry>
                  </c15:dlblFieldTable>
                  <c15:showDataLabelsRange val="0"/>
                </c:ext>
                <c:ext xmlns:c16="http://schemas.microsoft.com/office/drawing/2014/chart" uri="{C3380CC4-5D6E-409C-BE32-E72D297353CC}">
                  <c16:uniqueId val="{00000000-8DCE-42C0-8B97-DBE62A75542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{24EF8257-B39A-43AE-9305-7DAB915F50E0}</c15:txfldGUID>
                      <c15:f>Diagramm!$I$47</c15:f>
                      <c15:dlblFieldTableCache>
                        <c:ptCount val="1"/>
                      </c15:dlblFieldTableCache>
                    </c15:dlblFTEntry>
                  </c15:dlblFieldTable>
                  <c15:showDataLabelsRange val="0"/>
                </c:ext>
                <c:ext xmlns:c16="http://schemas.microsoft.com/office/drawing/2014/chart" uri="{C3380CC4-5D6E-409C-BE32-E72D297353CC}">
                  <c16:uniqueId val="{00000001-8DCE-42C0-8B97-DBE62A75542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{AF1A0019-C0FB-43A5-8C5D-9B2CE05CBD0D}</c15:txfldGUID>
                      <c15:f>Diagramm!$I$48</c15:f>
                      <c15:dlblFieldTableCache>
                        <c:ptCount val="1"/>
                      </c15:dlblFieldTableCache>
                    </c15:dlblFTEntry>
                  </c15:dlblFieldTable>
                  <c15:showDataLabelsRange val="0"/>
                </c:ext>
                <c:ext xmlns:c16="http://schemas.microsoft.com/office/drawing/2014/chart" uri="{C3380CC4-5D6E-409C-BE32-E72D297353CC}">
                  <c16:uniqueId val="{00000002-8DCE-42C0-8B97-DBE62A75542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{F3499215-AE0F-41E6-B4E4-06461B293341}</c15:txfldGUID>
                      <c15:f>Diagramm!$I$49</c15:f>
                      <c15:dlblFieldTableCache>
                        <c:ptCount val="1"/>
                      </c15:dlblFieldTableCache>
                    </c15:dlblFTEntry>
                  </c15:dlblFieldTable>
                  <c15:showDataLabelsRange val="0"/>
                </c:ext>
                <c:ext xmlns:c16="http://schemas.microsoft.com/office/drawing/2014/chart" uri="{C3380CC4-5D6E-409C-BE32-E72D297353CC}">
                  <c16:uniqueId val="{00000003-8DCE-42C0-8B97-DBE62A75542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{F479E7E8-61DD-4E9F-B0B5-13BEB74DA949}</c15:txfldGUID>
                      <c15:f>Diagramm!$I$50</c15:f>
                      <c15:dlblFieldTableCache>
                        <c:ptCount val="1"/>
                      </c15:dlblFieldTableCache>
                    </c15:dlblFTEntry>
                  </c15:dlblFieldTable>
                  <c15:showDataLabelsRange val="0"/>
                </c:ext>
                <c:ext xmlns:c16="http://schemas.microsoft.com/office/drawing/2014/chart" uri="{C3380CC4-5D6E-409C-BE32-E72D297353CC}">
                  <c16:uniqueId val="{00000004-8DCE-42C0-8B97-DBE62A75542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{33132916-B434-4BF8-B684-A78DE9D48E9F}</c15:txfldGUID>
                      <c15:f>Diagramm!$I$51</c15:f>
                      <c15:dlblFieldTableCache>
                        <c:ptCount val="1"/>
                      </c15:dlblFieldTableCache>
                    </c15:dlblFTEntry>
                  </c15:dlblFieldTable>
                  <c15:showDataLabelsRange val="0"/>
                </c:ext>
                <c:ext xmlns:c16="http://schemas.microsoft.com/office/drawing/2014/chart" uri="{C3380CC4-5D6E-409C-BE32-E72D297353CC}">
                  <c16:uniqueId val="{00000005-8DCE-42C0-8B97-DBE62A75542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{127B43A3-E1EF-47A5-93BC-B55EDF3102A2}</c15:txfldGUID>
                      <c15:f>Diagramm!$I$52</c15:f>
                      <c15:dlblFieldTableCache>
                        <c:ptCount val="1"/>
                      </c15:dlblFieldTableCache>
                    </c15:dlblFTEntry>
                  </c15:dlblFieldTable>
                  <c15:showDataLabelsRange val="0"/>
                </c:ext>
                <c:ext xmlns:c16="http://schemas.microsoft.com/office/drawing/2014/chart" uri="{C3380CC4-5D6E-409C-BE32-E72D297353CC}">
                  <c16:uniqueId val="{00000006-8DCE-42C0-8B97-DBE62A75542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{E8B338D8-5DDB-4C62-B1F9-86EE7D2DA15D}</c15:txfldGUID>
                      <c15:f>Diagramm!$I$53</c15:f>
                      <c15:dlblFieldTableCache>
                        <c:ptCount val="1"/>
                      </c15:dlblFieldTableCache>
                    </c15:dlblFTEntry>
                  </c15:dlblFieldTable>
                  <c15:showDataLabelsRange val="0"/>
                </c:ext>
                <c:ext xmlns:c16="http://schemas.microsoft.com/office/drawing/2014/chart" uri="{C3380CC4-5D6E-409C-BE32-E72D297353CC}">
                  <c16:uniqueId val="{00000007-8DCE-42C0-8B97-DBE62A75542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{853EFCF6-4EFD-4D27-83DC-0D52F2590D0D}</c15:txfldGUID>
                      <c15:f>Diagramm!$I$54</c15:f>
                      <c15:dlblFieldTableCache>
                        <c:ptCount val="1"/>
                      </c15:dlblFieldTableCache>
                    </c15:dlblFTEntry>
                  </c15:dlblFieldTable>
                  <c15:showDataLabelsRange val="0"/>
                </c:ext>
                <c:ext xmlns:c16="http://schemas.microsoft.com/office/drawing/2014/chart" uri="{C3380CC4-5D6E-409C-BE32-E72D297353CC}">
                  <c16:uniqueId val="{00000008-8DCE-42C0-8B97-DBE62A75542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{8F0FD7EE-0159-4D94-8673-827C1BB7D40C}</c15:txfldGUID>
                      <c15:f>Diagramm!$I$55</c15:f>
                      <c15:dlblFieldTableCache>
                        <c:ptCount val="1"/>
                      </c15:dlblFieldTableCache>
                    </c15:dlblFTEntry>
                  </c15:dlblFieldTable>
                  <c15:showDataLabelsRange val="0"/>
                </c:ext>
                <c:ext xmlns:c16="http://schemas.microsoft.com/office/drawing/2014/chart" uri="{C3380CC4-5D6E-409C-BE32-E72D297353CC}">
                  <c16:uniqueId val="{00000009-8DCE-42C0-8B97-DBE62A75542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{B419648D-2397-4F60-AD28-55412B56E04C}</c15:txfldGUID>
                      <c15:f>Diagramm!$I$56</c15:f>
                      <c15:dlblFieldTableCache>
                        <c:ptCount val="1"/>
                      </c15:dlblFieldTableCache>
                    </c15:dlblFTEntry>
                  </c15:dlblFieldTable>
                  <c15:showDataLabelsRange val="0"/>
                </c:ext>
                <c:ext xmlns:c16="http://schemas.microsoft.com/office/drawing/2014/chart" uri="{C3380CC4-5D6E-409C-BE32-E72D297353CC}">
                  <c16:uniqueId val="{0000000A-8DCE-42C0-8B97-DBE62A75542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{C7B6E56D-517B-4F2F-8B69-17976D14F50B}</c15:txfldGUID>
                      <c15:f>Diagramm!$I$57</c15:f>
                      <c15:dlblFieldTableCache>
                        <c:ptCount val="1"/>
                      </c15:dlblFieldTableCache>
                    </c15:dlblFTEntry>
                  </c15:dlblFieldTable>
                  <c15:showDataLabelsRange val="0"/>
                </c:ext>
                <c:ext xmlns:c16="http://schemas.microsoft.com/office/drawing/2014/chart" uri="{C3380CC4-5D6E-409C-BE32-E72D297353CC}">
                  <c16:uniqueId val="{0000000B-8DCE-42C0-8B97-DBE62A75542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{6094F3EE-6A7B-467C-98E2-1FD9584C1427}</c15:txfldGUID>
                      <c15:f>Diagramm!$I$58</c15:f>
                      <c15:dlblFieldTableCache>
                        <c:ptCount val="1"/>
                      </c15:dlblFieldTableCache>
                    </c15:dlblFTEntry>
                  </c15:dlblFieldTable>
                  <c15:showDataLabelsRange val="0"/>
                </c:ext>
                <c:ext xmlns:c16="http://schemas.microsoft.com/office/drawing/2014/chart" uri="{C3380CC4-5D6E-409C-BE32-E72D297353CC}">
                  <c16:uniqueId val="{0000000C-8DCE-42C0-8B97-DBE62A75542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{F6A0E80C-08C0-4C83-9BA5-A4DDFACF35F7}</c15:txfldGUID>
                      <c15:f>Diagramm!$I$59</c15:f>
                      <c15:dlblFieldTableCache>
                        <c:ptCount val="1"/>
                      </c15:dlblFieldTableCache>
                    </c15:dlblFTEntry>
                  </c15:dlblFieldTable>
                  <c15:showDataLabelsRange val="0"/>
                </c:ext>
                <c:ext xmlns:c16="http://schemas.microsoft.com/office/drawing/2014/chart" uri="{C3380CC4-5D6E-409C-BE32-E72D297353CC}">
                  <c16:uniqueId val="{0000000D-8DCE-42C0-8B97-DBE62A75542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{9B0CECBD-D064-4BDB-AE37-BDFEE814E0D0}</c15:txfldGUID>
                      <c15:f>Diagramm!$I$60</c15:f>
                      <c15:dlblFieldTableCache>
                        <c:ptCount val="1"/>
                      </c15:dlblFieldTableCache>
                    </c15:dlblFTEntry>
                  </c15:dlblFieldTable>
                  <c15:showDataLabelsRange val="0"/>
                </c:ext>
                <c:ext xmlns:c16="http://schemas.microsoft.com/office/drawing/2014/chart" uri="{C3380CC4-5D6E-409C-BE32-E72D297353CC}">
                  <c16:uniqueId val="{0000000E-8DCE-42C0-8B97-DBE62A75542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{16407E36-965C-4C73-AAD4-85AFC08E43A7}</c15:txfldGUID>
                      <c15:f>Diagramm!$I$61</c15:f>
                      <c15:dlblFieldTableCache>
                        <c:ptCount val="1"/>
                      </c15:dlblFieldTableCache>
                    </c15:dlblFTEntry>
                  </c15:dlblFieldTable>
                  <c15:showDataLabelsRange val="0"/>
                </c:ext>
                <c:ext xmlns:c16="http://schemas.microsoft.com/office/drawing/2014/chart" uri="{C3380CC4-5D6E-409C-BE32-E72D297353CC}">
                  <c16:uniqueId val="{0000000F-8DCE-42C0-8B97-DBE62A75542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{771E2254-081B-438C-8D6B-75989359AD9A}</c15:txfldGUID>
                      <c15:f>Diagramm!$I$62</c15:f>
                      <c15:dlblFieldTableCache>
                        <c:ptCount val="1"/>
                      </c15:dlblFieldTableCache>
                    </c15:dlblFTEntry>
                  </c15:dlblFieldTable>
                  <c15:showDataLabelsRange val="0"/>
                </c:ext>
                <c:ext xmlns:c16="http://schemas.microsoft.com/office/drawing/2014/chart" uri="{C3380CC4-5D6E-409C-BE32-E72D297353CC}">
                  <c16:uniqueId val="{00000010-8DCE-42C0-8B97-DBE62A75542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{411E0BE5-51A1-419E-BE7A-DC4F299B3A6C}</c15:txfldGUID>
                      <c15:f>Diagramm!$I$63</c15:f>
                      <c15:dlblFieldTableCache>
                        <c:ptCount val="1"/>
                      </c15:dlblFieldTableCache>
                    </c15:dlblFTEntry>
                  </c15:dlblFieldTable>
                  <c15:showDataLabelsRange val="0"/>
                </c:ext>
                <c:ext xmlns:c16="http://schemas.microsoft.com/office/drawing/2014/chart" uri="{C3380CC4-5D6E-409C-BE32-E72D297353CC}">
                  <c16:uniqueId val="{00000011-8DCE-42C0-8B97-DBE62A75542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{E6ED7EAE-B68A-47B7-8D7E-2D1CEFE0B1F5}</c15:txfldGUID>
                      <c15:f>Diagramm!$I$64</c15:f>
                      <c15:dlblFieldTableCache>
                        <c:ptCount val="1"/>
                      </c15:dlblFieldTableCache>
                    </c15:dlblFTEntry>
                  </c15:dlblFieldTable>
                  <c15:showDataLabelsRange val="0"/>
                </c:ext>
                <c:ext xmlns:c16="http://schemas.microsoft.com/office/drawing/2014/chart" uri="{C3380CC4-5D6E-409C-BE32-E72D297353CC}">
                  <c16:uniqueId val="{00000012-8DCE-42C0-8B97-DBE62A75542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{0A96E07A-5E1B-4C93-BE13-A41D23BB4787}</c15:txfldGUID>
                      <c15:f>Diagramm!$I$65</c15:f>
                      <c15:dlblFieldTableCache>
                        <c:ptCount val="1"/>
                      </c15:dlblFieldTableCache>
                    </c15:dlblFTEntry>
                  </c15:dlblFieldTable>
                  <c15:showDataLabelsRange val="0"/>
                </c:ext>
                <c:ext xmlns:c16="http://schemas.microsoft.com/office/drawing/2014/chart" uri="{C3380CC4-5D6E-409C-BE32-E72D297353CC}">
                  <c16:uniqueId val="{00000013-8DCE-42C0-8B97-DBE62A75542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{E7F9B010-F608-4240-A180-655D145F3BA1}</c15:txfldGUID>
                      <c15:f>Diagramm!$I$66</c15:f>
                      <c15:dlblFieldTableCache>
                        <c:ptCount val="1"/>
                      </c15:dlblFieldTableCache>
                    </c15:dlblFTEntry>
                  </c15:dlblFieldTable>
                  <c15:showDataLabelsRange val="0"/>
                </c:ext>
                <c:ext xmlns:c16="http://schemas.microsoft.com/office/drawing/2014/chart" uri="{C3380CC4-5D6E-409C-BE32-E72D297353CC}">
                  <c16:uniqueId val="{00000014-8DCE-42C0-8B97-DBE62A75542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{E305823A-E36C-4FB0-8896-4F368C17A9C7}</c15:txfldGUID>
                      <c15:f>Diagramm!$I$67</c15:f>
                      <c15:dlblFieldTableCache>
                        <c:ptCount val="1"/>
                      </c15:dlblFieldTableCache>
                    </c15:dlblFTEntry>
                  </c15:dlblFieldTable>
                  <c15:showDataLabelsRange val="0"/>
                </c:ext>
                <c:ext xmlns:c16="http://schemas.microsoft.com/office/drawing/2014/chart" uri="{C3380CC4-5D6E-409C-BE32-E72D297353CC}">
                  <c16:uniqueId val="{00000015-8DCE-42C0-8B97-DBE62A75542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DCE-42C0-8B97-DBE62A75542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{14C5CF77-6B43-4220-B78C-F90982677E38}</c15:txfldGUID>
                      <c15:f>Diagramm!$K$46</c15:f>
                      <c15:dlblFieldTableCache>
                        <c:ptCount val="1"/>
                      </c15:dlblFieldTableCache>
                    </c15:dlblFTEntry>
                  </c15:dlblFieldTable>
                  <c15:showDataLabelsRange val="0"/>
                </c:ext>
                <c:ext xmlns:c16="http://schemas.microsoft.com/office/drawing/2014/chart" uri="{C3380CC4-5D6E-409C-BE32-E72D297353CC}">
                  <c16:uniqueId val="{00000017-8DCE-42C0-8B97-DBE62A75542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{5A0A114D-DD1F-45C6-A0B2-68ECDD5139D0}</c15:txfldGUID>
                      <c15:f>Diagramm!$K$47</c15:f>
                      <c15:dlblFieldTableCache>
                        <c:ptCount val="1"/>
                      </c15:dlblFieldTableCache>
                    </c15:dlblFTEntry>
                  </c15:dlblFieldTable>
                  <c15:showDataLabelsRange val="0"/>
                </c:ext>
                <c:ext xmlns:c16="http://schemas.microsoft.com/office/drawing/2014/chart" uri="{C3380CC4-5D6E-409C-BE32-E72D297353CC}">
                  <c16:uniqueId val="{00000018-8DCE-42C0-8B97-DBE62A75542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{E19A5552-5021-4588-AF9F-78B3842595F4}</c15:txfldGUID>
                      <c15:f>Diagramm!$K$48</c15:f>
                      <c15:dlblFieldTableCache>
                        <c:ptCount val="1"/>
                      </c15:dlblFieldTableCache>
                    </c15:dlblFTEntry>
                  </c15:dlblFieldTable>
                  <c15:showDataLabelsRange val="0"/>
                </c:ext>
                <c:ext xmlns:c16="http://schemas.microsoft.com/office/drawing/2014/chart" uri="{C3380CC4-5D6E-409C-BE32-E72D297353CC}">
                  <c16:uniqueId val="{00000019-8DCE-42C0-8B97-DBE62A75542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{BCCDAC1F-C8B0-48D2-9215-47D79B29AE01}</c15:txfldGUID>
                      <c15:f>Diagramm!$K$49</c15:f>
                      <c15:dlblFieldTableCache>
                        <c:ptCount val="1"/>
                      </c15:dlblFieldTableCache>
                    </c15:dlblFTEntry>
                  </c15:dlblFieldTable>
                  <c15:showDataLabelsRange val="0"/>
                </c:ext>
                <c:ext xmlns:c16="http://schemas.microsoft.com/office/drawing/2014/chart" uri="{C3380CC4-5D6E-409C-BE32-E72D297353CC}">
                  <c16:uniqueId val="{0000001A-8DCE-42C0-8B97-DBE62A75542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{D1AD186E-51B9-44A0-8C62-3CA323B07D4F}</c15:txfldGUID>
                      <c15:f>Diagramm!$K$50</c15:f>
                      <c15:dlblFieldTableCache>
                        <c:ptCount val="1"/>
                      </c15:dlblFieldTableCache>
                    </c15:dlblFTEntry>
                  </c15:dlblFieldTable>
                  <c15:showDataLabelsRange val="0"/>
                </c:ext>
                <c:ext xmlns:c16="http://schemas.microsoft.com/office/drawing/2014/chart" uri="{C3380CC4-5D6E-409C-BE32-E72D297353CC}">
                  <c16:uniqueId val="{0000001B-8DCE-42C0-8B97-DBE62A75542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{433316C4-4F67-43A1-A561-ACFC3C5592D8}</c15:txfldGUID>
                      <c15:f>Diagramm!$K$51</c15:f>
                      <c15:dlblFieldTableCache>
                        <c:ptCount val="1"/>
                      </c15:dlblFieldTableCache>
                    </c15:dlblFTEntry>
                  </c15:dlblFieldTable>
                  <c15:showDataLabelsRange val="0"/>
                </c:ext>
                <c:ext xmlns:c16="http://schemas.microsoft.com/office/drawing/2014/chart" uri="{C3380CC4-5D6E-409C-BE32-E72D297353CC}">
                  <c16:uniqueId val="{0000001C-8DCE-42C0-8B97-DBE62A75542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{E97E8BF1-FE82-4BE5-ADF6-DD9407937056}</c15:txfldGUID>
                      <c15:f>Diagramm!$K$52</c15:f>
                      <c15:dlblFieldTableCache>
                        <c:ptCount val="1"/>
                      </c15:dlblFieldTableCache>
                    </c15:dlblFTEntry>
                  </c15:dlblFieldTable>
                  <c15:showDataLabelsRange val="0"/>
                </c:ext>
                <c:ext xmlns:c16="http://schemas.microsoft.com/office/drawing/2014/chart" uri="{C3380CC4-5D6E-409C-BE32-E72D297353CC}">
                  <c16:uniqueId val="{0000001D-8DCE-42C0-8B97-DBE62A75542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{2600AA8E-007A-46C7-B41D-EE2A520A3AF1}</c15:txfldGUID>
                      <c15:f>Diagramm!$K$53</c15:f>
                      <c15:dlblFieldTableCache>
                        <c:ptCount val="1"/>
                      </c15:dlblFieldTableCache>
                    </c15:dlblFTEntry>
                  </c15:dlblFieldTable>
                  <c15:showDataLabelsRange val="0"/>
                </c:ext>
                <c:ext xmlns:c16="http://schemas.microsoft.com/office/drawing/2014/chart" uri="{C3380CC4-5D6E-409C-BE32-E72D297353CC}">
                  <c16:uniqueId val="{0000001E-8DCE-42C0-8B97-DBE62A75542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{3F41EFA2-B01B-4FC2-8FE7-4987B55F7427}</c15:txfldGUID>
                      <c15:f>Diagramm!$K$54</c15:f>
                      <c15:dlblFieldTableCache>
                        <c:ptCount val="1"/>
                      </c15:dlblFieldTableCache>
                    </c15:dlblFTEntry>
                  </c15:dlblFieldTable>
                  <c15:showDataLabelsRange val="0"/>
                </c:ext>
                <c:ext xmlns:c16="http://schemas.microsoft.com/office/drawing/2014/chart" uri="{C3380CC4-5D6E-409C-BE32-E72D297353CC}">
                  <c16:uniqueId val="{0000001F-8DCE-42C0-8B97-DBE62A75542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{7DD7F670-A3FB-4255-920E-F7A09CC40D13}</c15:txfldGUID>
                      <c15:f>Diagramm!$K$55</c15:f>
                      <c15:dlblFieldTableCache>
                        <c:ptCount val="1"/>
                      </c15:dlblFieldTableCache>
                    </c15:dlblFTEntry>
                  </c15:dlblFieldTable>
                  <c15:showDataLabelsRange val="0"/>
                </c:ext>
                <c:ext xmlns:c16="http://schemas.microsoft.com/office/drawing/2014/chart" uri="{C3380CC4-5D6E-409C-BE32-E72D297353CC}">
                  <c16:uniqueId val="{00000020-8DCE-42C0-8B97-DBE62A75542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{F6633682-06EF-4BCB-8FB2-660CB16D6647}</c15:txfldGUID>
                      <c15:f>Diagramm!$K$56</c15:f>
                      <c15:dlblFieldTableCache>
                        <c:ptCount val="1"/>
                      </c15:dlblFieldTableCache>
                    </c15:dlblFTEntry>
                  </c15:dlblFieldTable>
                  <c15:showDataLabelsRange val="0"/>
                </c:ext>
                <c:ext xmlns:c16="http://schemas.microsoft.com/office/drawing/2014/chart" uri="{C3380CC4-5D6E-409C-BE32-E72D297353CC}">
                  <c16:uniqueId val="{00000021-8DCE-42C0-8B97-DBE62A75542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{DFEE8BF1-0F66-4A50-9BD6-B0927D167EE6}</c15:txfldGUID>
                      <c15:f>Diagramm!$K$57</c15:f>
                      <c15:dlblFieldTableCache>
                        <c:ptCount val="1"/>
                      </c15:dlblFieldTableCache>
                    </c15:dlblFTEntry>
                  </c15:dlblFieldTable>
                  <c15:showDataLabelsRange val="0"/>
                </c:ext>
                <c:ext xmlns:c16="http://schemas.microsoft.com/office/drawing/2014/chart" uri="{C3380CC4-5D6E-409C-BE32-E72D297353CC}">
                  <c16:uniqueId val="{00000022-8DCE-42C0-8B97-DBE62A75542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{2BA81761-0E1E-4164-9ED6-4876D0EE3F3B}</c15:txfldGUID>
                      <c15:f>Diagramm!$K$58</c15:f>
                      <c15:dlblFieldTableCache>
                        <c:ptCount val="1"/>
                      </c15:dlblFieldTableCache>
                    </c15:dlblFTEntry>
                  </c15:dlblFieldTable>
                  <c15:showDataLabelsRange val="0"/>
                </c:ext>
                <c:ext xmlns:c16="http://schemas.microsoft.com/office/drawing/2014/chart" uri="{C3380CC4-5D6E-409C-BE32-E72D297353CC}">
                  <c16:uniqueId val="{00000023-8DCE-42C0-8B97-DBE62A75542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{64038D4B-8080-4D58-9F8C-428166834C8A}</c15:txfldGUID>
                      <c15:f>Diagramm!$K$59</c15:f>
                      <c15:dlblFieldTableCache>
                        <c:ptCount val="1"/>
                      </c15:dlblFieldTableCache>
                    </c15:dlblFTEntry>
                  </c15:dlblFieldTable>
                  <c15:showDataLabelsRange val="0"/>
                </c:ext>
                <c:ext xmlns:c16="http://schemas.microsoft.com/office/drawing/2014/chart" uri="{C3380CC4-5D6E-409C-BE32-E72D297353CC}">
                  <c16:uniqueId val="{00000024-8DCE-42C0-8B97-DBE62A75542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{2A0E1B85-A7C5-4EDA-8463-245117C721BD}</c15:txfldGUID>
                      <c15:f>Diagramm!$K$60</c15:f>
                      <c15:dlblFieldTableCache>
                        <c:ptCount val="1"/>
                      </c15:dlblFieldTableCache>
                    </c15:dlblFTEntry>
                  </c15:dlblFieldTable>
                  <c15:showDataLabelsRange val="0"/>
                </c:ext>
                <c:ext xmlns:c16="http://schemas.microsoft.com/office/drawing/2014/chart" uri="{C3380CC4-5D6E-409C-BE32-E72D297353CC}">
                  <c16:uniqueId val="{00000025-8DCE-42C0-8B97-DBE62A75542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{1A424FD1-B8D6-415C-86CE-B58737AAFEDD}</c15:txfldGUID>
                      <c15:f>Diagramm!$K$61</c15:f>
                      <c15:dlblFieldTableCache>
                        <c:ptCount val="1"/>
                      </c15:dlblFieldTableCache>
                    </c15:dlblFTEntry>
                  </c15:dlblFieldTable>
                  <c15:showDataLabelsRange val="0"/>
                </c:ext>
                <c:ext xmlns:c16="http://schemas.microsoft.com/office/drawing/2014/chart" uri="{C3380CC4-5D6E-409C-BE32-E72D297353CC}">
                  <c16:uniqueId val="{00000026-8DCE-42C0-8B97-DBE62A75542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{2D9BB509-E36C-4811-A039-4ACE3666EE2F}</c15:txfldGUID>
                      <c15:f>Diagramm!$K$62</c15:f>
                      <c15:dlblFieldTableCache>
                        <c:ptCount val="1"/>
                      </c15:dlblFieldTableCache>
                    </c15:dlblFTEntry>
                  </c15:dlblFieldTable>
                  <c15:showDataLabelsRange val="0"/>
                </c:ext>
                <c:ext xmlns:c16="http://schemas.microsoft.com/office/drawing/2014/chart" uri="{C3380CC4-5D6E-409C-BE32-E72D297353CC}">
                  <c16:uniqueId val="{00000027-8DCE-42C0-8B97-DBE62A75542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{35B50D48-5734-4519-8FD1-221D2849A7F4}</c15:txfldGUID>
                      <c15:f>Diagramm!$K$63</c15:f>
                      <c15:dlblFieldTableCache>
                        <c:ptCount val="1"/>
                      </c15:dlblFieldTableCache>
                    </c15:dlblFTEntry>
                  </c15:dlblFieldTable>
                  <c15:showDataLabelsRange val="0"/>
                </c:ext>
                <c:ext xmlns:c16="http://schemas.microsoft.com/office/drawing/2014/chart" uri="{C3380CC4-5D6E-409C-BE32-E72D297353CC}">
                  <c16:uniqueId val="{00000028-8DCE-42C0-8B97-DBE62A75542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{4B8119C9-DA94-48C9-8CB0-C44D300FB2C6}</c15:txfldGUID>
                      <c15:f>Diagramm!$K$64</c15:f>
                      <c15:dlblFieldTableCache>
                        <c:ptCount val="1"/>
                      </c15:dlblFieldTableCache>
                    </c15:dlblFTEntry>
                  </c15:dlblFieldTable>
                  <c15:showDataLabelsRange val="0"/>
                </c:ext>
                <c:ext xmlns:c16="http://schemas.microsoft.com/office/drawing/2014/chart" uri="{C3380CC4-5D6E-409C-BE32-E72D297353CC}">
                  <c16:uniqueId val="{00000029-8DCE-42C0-8B97-DBE62A75542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{372ADD44-36A6-4B61-AD82-3119526D7152}</c15:txfldGUID>
                      <c15:f>Diagramm!$K$65</c15:f>
                      <c15:dlblFieldTableCache>
                        <c:ptCount val="1"/>
                      </c15:dlblFieldTableCache>
                    </c15:dlblFTEntry>
                  </c15:dlblFieldTable>
                  <c15:showDataLabelsRange val="0"/>
                </c:ext>
                <c:ext xmlns:c16="http://schemas.microsoft.com/office/drawing/2014/chart" uri="{C3380CC4-5D6E-409C-BE32-E72D297353CC}">
                  <c16:uniqueId val="{0000002A-8DCE-42C0-8B97-DBE62A75542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{1AB6493E-1CAB-4FF0-BBB1-80C54AFDEFED}</c15:txfldGUID>
                      <c15:f>Diagramm!$K$66</c15:f>
                      <c15:dlblFieldTableCache>
                        <c:ptCount val="1"/>
                      </c15:dlblFieldTableCache>
                    </c15:dlblFTEntry>
                  </c15:dlblFieldTable>
                  <c15:showDataLabelsRange val="0"/>
                </c:ext>
                <c:ext xmlns:c16="http://schemas.microsoft.com/office/drawing/2014/chart" uri="{C3380CC4-5D6E-409C-BE32-E72D297353CC}">
                  <c16:uniqueId val="{0000002B-8DCE-42C0-8B97-DBE62A75542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{C5DEDD34-F0A7-478B-B53B-AB8494291F3E}</c15:txfldGUID>
                      <c15:f>Diagramm!$K$67</c15:f>
                      <c15:dlblFieldTableCache>
                        <c:ptCount val="1"/>
                      </c15:dlblFieldTableCache>
                    </c15:dlblFTEntry>
                  </c15:dlblFieldTable>
                  <c15:showDataLabelsRange val="0"/>
                </c:ext>
                <c:ext xmlns:c16="http://schemas.microsoft.com/office/drawing/2014/chart" uri="{C3380CC4-5D6E-409C-BE32-E72D297353CC}">
                  <c16:uniqueId val="{0000002C-8DCE-42C0-8B97-DBE62A75542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DCE-42C0-8B97-DBE62A75542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{CDC804B9-68F1-4BB7-9548-E63952CCD9D5}</c15:txfldGUID>
                      <c15:f>Diagramm!$J$46</c15:f>
                      <c15:dlblFieldTableCache>
                        <c:ptCount val="1"/>
                      </c15:dlblFieldTableCache>
                    </c15:dlblFTEntry>
                  </c15:dlblFieldTable>
                  <c15:showDataLabelsRange val="0"/>
                </c:ext>
                <c:ext xmlns:c16="http://schemas.microsoft.com/office/drawing/2014/chart" uri="{C3380CC4-5D6E-409C-BE32-E72D297353CC}">
                  <c16:uniqueId val="{0000002E-8DCE-42C0-8B97-DBE62A75542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{93A48429-6CE8-4B9C-BC00-986E74ABDE58}</c15:txfldGUID>
                      <c15:f>Diagramm!$J$47</c15:f>
                      <c15:dlblFieldTableCache>
                        <c:ptCount val="1"/>
                      </c15:dlblFieldTableCache>
                    </c15:dlblFTEntry>
                  </c15:dlblFieldTable>
                  <c15:showDataLabelsRange val="0"/>
                </c:ext>
                <c:ext xmlns:c16="http://schemas.microsoft.com/office/drawing/2014/chart" uri="{C3380CC4-5D6E-409C-BE32-E72D297353CC}">
                  <c16:uniqueId val="{0000002F-8DCE-42C0-8B97-DBE62A75542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{48DCDE5B-D029-4291-8915-F97F1E455D99}</c15:txfldGUID>
                      <c15:f>Diagramm!$J$48</c15:f>
                      <c15:dlblFieldTableCache>
                        <c:ptCount val="1"/>
                      </c15:dlblFieldTableCache>
                    </c15:dlblFTEntry>
                  </c15:dlblFieldTable>
                  <c15:showDataLabelsRange val="0"/>
                </c:ext>
                <c:ext xmlns:c16="http://schemas.microsoft.com/office/drawing/2014/chart" uri="{C3380CC4-5D6E-409C-BE32-E72D297353CC}">
                  <c16:uniqueId val="{00000030-8DCE-42C0-8B97-DBE62A75542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{6FE074BE-8EFA-4C14-928D-6001BC7BBBB8}</c15:txfldGUID>
                      <c15:f>Diagramm!$J$49</c15:f>
                      <c15:dlblFieldTableCache>
                        <c:ptCount val="1"/>
                      </c15:dlblFieldTableCache>
                    </c15:dlblFTEntry>
                  </c15:dlblFieldTable>
                  <c15:showDataLabelsRange val="0"/>
                </c:ext>
                <c:ext xmlns:c16="http://schemas.microsoft.com/office/drawing/2014/chart" uri="{C3380CC4-5D6E-409C-BE32-E72D297353CC}">
                  <c16:uniqueId val="{00000031-8DCE-42C0-8B97-DBE62A75542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{55990149-2237-41F1-87D0-6A516AF2E899}</c15:txfldGUID>
                      <c15:f>Diagramm!$J$50</c15:f>
                      <c15:dlblFieldTableCache>
                        <c:ptCount val="1"/>
                      </c15:dlblFieldTableCache>
                    </c15:dlblFTEntry>
                  </c15:dlblFieldTable>
                  <c15:showDataLabelsRange val="0"/>
                </c:ext>
                <c:ext xmlns:c16="http://schemas.microsoft.com/office/drawing/2014/chart" uri="{C3380CC4-5D6E-409C-BE32-E72D297353CC}">
                  <c16:uniqueId val="{00000032-8DCE-42C0-8B97-DBE62A75542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{76ADDB64-B8CD-4917-BD35-F3651998BBB3}</c15:txfldGUID>
                      <c15:f>Diagramm!$J$51</c15:f>
                      <c15:dlblFieldTableCache>
                        <c:ptCount val="1"/>
                      </c15:dlblFieldTableCache>
                    </c15:dlblFTEntry>
                  </c15:dlblFieldTable>
                  <c15:showDataLabelsRange val="0"/>
                </c:ext>
                <c:ext xmlns:c16="http://schemas.microsoft.com/office/drawing/2014/chart" uri="{C3380CC4-5D6E-409C-BE32-E72D297353CC}">
                  <c16:uniqueId val="{00000033-8DCE-42C0-8B97-DBE62A75542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{EBD205C1-F81F-4010-A042-1825F42EE98E}</c15:txfldGUID>
                      <c15:f>Diagramm!$J$52</c15:f>
                      <c15:dlblFieldTableCache>
                        <c:ptCount val="1"/>
                      </c15:dlblFieldTableCache>
                    </c15:dlblFTEntry>
                  </c15:dlblFieldTable>
                  <c15:showDataLabelsRange val="0"/>
                </c:ext>
                <c:ext xmlns:c16="http://schemas.microsoft.com/office/drawing/2014/chart" uri="{C3380CC4-5D6E-409C-BE32-E72D297353CC}">
                  <c16:uniqueId val="{00000034-8DCE-42C0-8B97-DBE62A75542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{034551C0-39CB-4590-A590-C788054C5D18}</c15:txfldGUID>
                      <c15:f>Diagramm!$J$53</c15:f>
                      <c15:dlblFieldTableCache>
                        <c:ptCount val="1"/>
                      </c15:dlblFieldTableCache>
                    </c15:dlblFTEntry>
                  </c15:dlblFieldTable>
                  <c15:showDataLabelsRange val="0"/>
                </c:ext>
                <c:ext xmlns:c16="http://schemas.microsoft.com/office/drawing/2014/chart" uri="{C3380CC4-5D6E-409C-BE32-E72D297353CC}">
                  <c16:uniqueId val="{00000035-8DCE-42C0-8B97-DBE62A75542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{214AE916-0E2A-4540-9E8B-9D079AD2DDD6}</c15:txfldGUID>
                      <c15:f>Diagramm!$J$54</c15:f>
                      <c15:dlblFieldTableCache>
                        <c:ptCount val="1"/>
                      </c15:dlblFieldTableCache>
                    </c15:dlblFTEntry>
                  </c15:dlblFieldTable>
                  <c15:showDataLabelsRange val="0"/>
                </c:ext>
                <c:ext xmlns:c16="http://schemas.microsoft.com/office/drawing/2014/chart" uri="{C3380CC4-5D6E-409C-BE32-E72D297353CC}">
                  <c16:uniqueId val="{00000036-8DCE-42C0-8B97-DBE62A75542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{5AB1C5A6-DDAA-440F-8FB7-8FDEEF1C4BB6}</c15:txfldGUID>
                      <c15:f>Diagramm!$J$55</c15:f>
                      <c15:dlblFieldTableCache>
                        <c:ptCount val="1"/>
                      </c15:dlblFieldTableCache>
                    </c15:dlblFTEntry>
                  </c15:dlblFieldTable>
                  <c15:showDataLabelsRange val="0"/>
                </c:ext>
                <c:ext xmlns:c16="http://schemas.microsoft.com/office/drawing/2014/chart" uri="{C3380CC4-5D6E-409C-BE32-E72D297353CC}">
                  <c16:uniqueId val="{00000037-8DCE-42C0-8B97-DBE62A75542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{5F033F98-E281-4E82-BE7A-03B76844EDA9}</c15:txfldGUID>
                      <c15:f>Diagramm!$J$56</c15:f>
                      <c15:dlblFieldTableCache>
                        <c:ptCount val="1"/>
                      </c15:dlblFieldTableCache>
                    </c15:dlblFTEntry>
                  </c15:dlblFieldTable>
                  <c15:showDataLabelsRange val="0"/>
                </c:ext>
                <c:ext xmlns:c16="http://schemas.microsoft.com/office/drawing/2014/chart" uri="{C3380CC4-5D6E-409C-BE32-E72D297353CC}">
                  <c16:uniqueId val="{00000038-8DCE-42C0-8B97-DBE62A75542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{4BC74C9A-38AC-4EFC-99AD-2C85F5B20DDB}</c15:txfldGUID>
                      <c15:f>Diagramm!$J$57</c15:f>
                      <c15:dlblFieldTableCache>
                        <c:ptCount val="1"/>
                      </c15:dlblFieldTableCache>
                    </c15:dlblFTEntry>
                  </c15:dlblFieldTable>
                  <c15:showDataLabelsRange val="0"/>
                </c:ext>
                <c:ext xmlns:c16="http://schemas.microsoft.com/office/drawing/2014/chart" uri="{C3380CC4-5D6E-409C-BE32-E72D297353CC}">
                  <c16:uniqueId val="{00000039-8DCE-42C0-8B97-DBE62A75542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{BA05857C-0AB7-48F2-A752-685EAF026F68}</c15:txfldGUID>
                      <c15:f>Diagramm!$J$58</c15:f>
                      <c15:dlblFieldTableCache>
                        <c:ptCount val="1"/>
                      </c15:dlblFieldTableCache>
                    </c15:dlblFTEntry>
                  </c15:dlblFieldTable>
                  <c15:showDataLabelsRange val="0"/>
                </c:ext>
                <c:ext xmlns:c16="http://schemas.microsoft.com/office/drawing/2014/chart" uri="{C3380CC4-5D6E-409C-BE32-E72D297353CC}">
                  <c16:uniqueId val="{0000003A-8DCE-42C0-8B97-DBE62A75542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{08113394-3184-4257-8D64-3C3F9DB89564}</c15:txfldGUID>
                      <c15:f>Diagramm!$J$59</c15:f>
                      <c15:dlblFieldTableCache>
                        <c:ptCount val="1"/>
                      </c15:dlblFieldTableCache>
                    </c15:dlblFTEntry>
                  </c15:dlblFieldTable>
                  <c15:showDataLabelsRange val="0"/>
                </c:ext>
                <c:ext xmlns:c16="http://schemas.microsoft.com/office/drawing/2014/chart" uri="{C3380CC4-5D6E-409C-BE32-E72D297353CC}">
                  <c16:uniqueId val="{0000003B-8DCE-42C0-8B97-DBE62A75542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{ED71B5CA-4506-4806-BF63-BD83A4FA29FA}</c15:txfldGUID>
                      <c15:f>Diagramm!$J$60</c15:f>
                      <c15:dlblFieldTableCache>
                        <c:ptCount val="1"/>
                      </c15:dlblFieldTableCache>
                    </c15:dlblFTEntry>
                  </c15:dlblFieldTable>
                  <c15:showDataLabelsRange val="0"/>
                </c:ext>
                <c:ext xmlns:c16="http://schemas.microsoft.com/office/drawing/2014/chart" uri="{C3380CC4-5D6E-409C-BE32-E72D297353CC}">
                  <c16:uniqueId val="{0000003C-8DCE-42C0-8B97-DBE62A75542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{73DA8591-2FCD-462E-B244-ABE4CD5E2B7F}</c15:txfldGUID>
                      <c15:f>Diagramm!$J$61</c15:f>
                      <c15:dlblFieldTableCache>
                        <c:ptCount val="1"/>
                      </c15:dlblFieldTableCache>
                    </c15:dlblFTEntry>
                  </c15:dlblFieldTable>
                  <c15:showDataLabelsRange val="0"/>
                </c:ext>
                <c:ext xmlns:c16="http://schemas.microsoft.com/office/drawing/2014/chart" uri="{C3380CC4-5D6E-409C-BE32-E72D297353CC}">
                  <c16:uniqueId val="{0000003D-8DCE-42C0-8B97-DBE62A75542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{0BA09BC8-B507-4718-B700-A0EE0BF3F63D}</c15:txfldGUID>
                      <c15:f>Diagramm!$J$62</c15:f>
                      <c15:dlblFieldTableCache>
                        <c:ptCount val="1"/>
                      </c15:dlblFieldTableCache>
                    </c15:dlblFTEntry>
                  </c15:dlblFieldTable>
                  <c15:showDataLabelsRange val="0"/>
                </c:ext>
                <c:ext xmlns:c16="http://schemas.microsoft.com/office/drawing/2014/chart" uri="{C3380CC4-5D6E-409C-BE32-E72D297353CC}">
                  <c16:uniqueId val="{0000003E-8DCE-42C0-8B97-DBE62A75542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{119F0204-AE90-4810-A312-A2B8F700F26A}</c15:txfldGUID>
                      <c15:f>Diagramm!$J$63</c15:f>
                      <c15:dlblFieldTableCache>
                        <c:ptCount val="1"/>
                      </c15:dlblFieldTableCache>
                    </c15:dlblFTEntry>
                  </c15:dlblFieldTable>
                  <c15:showDataLabelsRange val="0"/>
                </c:ext>
                <c:ext xmlns:c16="http://schemas.microsoft.com/office/drawing/2014/chart" uri="{C3380CC4-5D6E-409C-BE32-E72D297353CC}">
                  <c16:uniqueId val="{0000003F-8DCE-42C0-8B97-DBE62A75542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{A97A61AB-0812-4EF1-90B2-C704A4B1EE0F}</c15:txfldGUID>
                      <c15:f>Diagramm!$J$64</c15:f>
                      <c15:dlblFieldTableCache>
                        <c:ptCount val="1"/>
                      </c15:dlblFieldTableCache>
                    </c15:dlblFTEntry>
                  </c15:dlblFieldTable>
                  <c15:showDataLabelsRange val="0"/>
                </c:ext>
                <c:ext xmlns:c16="http://schemas.microsoft.com/office/drawing/2014/chart" uri="{C3380CC4-5D6E-409C-BE32-E72D297353CC}">
                  <c16:uniqueId val="{00000040-8DCE-42C0-8B97-DBE62A75542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{08E4CCD0-1EDB-4C4B-9046-1B83C3F057C5}</c15:txfldGUID>
                      <c15:f>Diagramm!$J$65</c15:f>
                      <c15:dlblFieldTableCache>
                        <c:ptCount val="1"/>
                      </c15:dlblFieldTableCache>
                    </c15:dlblFTEntry>
                  </c15:dlblFieldTable>
                  <c15:showDataLabelsRange val="0"/>
                </c:ext>
                <c:ext xmlns:c16="http://schemas.microsoft.com/office/drawing/2014/chart" uri="{C3380CC4-5D6E-409C-BE32-E72D297353CC}">
                  <c16:uniqueId val="{00000041-8DCE-42C0-8B97-DBE62A75542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{2598B192-1FDF-4C99-B2D1-542C0AA472D2}</c15:txfldGUID>
                      <c15:f>Diagramm!$J$66</c15:f>
                      <c15:dlblFieldTableCache>
                        <c:ptCount val="1"/>
                      </c15:dlblFieldTableCache>
                    </c15:dlblFTEntry>
                  </c15:dlblFieldTable>
                  <c15:showDataLabelsRange val="0"/>
                </c:ext>
                <c:ext xmlns:c16="http://schemas.microsoft.com/office/drawing/2014/chart" uri="{C3380CC4-5D6E-409C-BE32-E72D297353CC}">
                  <c16:uniqueId val="{00000042-8DCE-42C0-8B97-DBE62A75542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{C36A9755-C671-4AD8-9864-3B6B829A9AC2}</c15:txfldGUID>
                      <c15:f>Diagramm!$J$67</c15:f>
                      <c15:dlblFieldTableCache>
                        <c:ptCount val="1"/>
                      </c15:dlblFieldTableCache>
                    </c15:dlblFTEntry>
                  </c15:dlblFieldTable>
                  <c15:showDataLabelsRange val="0"/>
                </c:ext>
                <c:ext xmlns:c16="http://schemas.microsoft.com/office/drawing/2014/chart" uri="{C3380CC4-5D6E-409C-BE32-E72D297353CC}">
                  <c16:uniqueId val="{00000043-8DCE-42C0-8B97-DBE62A75542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DCE-42C0-8B97-DBE62A75542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A67-4573-B618-A885F23F38E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67-4573-B618-A885F23F38E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A67-4573-B618-A885F23F38E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67-4573-B618-A885F23F38E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A67-4573-B618-A885F23F38E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A67-4573-B618-A885F23F38E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A67-4573-B618-A885F23F38E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A67-4573-B618-A885F23F38E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A67-4573-B618-A885F23F38E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A67-4573-B618-A885F23F38E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A67-4573-B618-A885F23F38E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A67-4573-B618-A885F23F38E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A67-4573-B618-A885F23F38E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A67-4573-B618-A885F23F38E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A67-4573-B618-A885F23F38E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A67-4573-B618-A885F23F38E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A67-4573-B618-A885F23F38E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A67-4573-B618-A885F23F38E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A67-4573-B618-A885F23F38E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A67-4573-B618-A885F23F38E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A67-4573-B618-A885F23F38E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A67-4573-B618-A885F23F38E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A67-4573-B618-A885F23F38E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A67-4573-B618-A885F23F38E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A67-4573-B618-A885F23F38E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A67-4573-B618-A885F23F38E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A67-4573-B618-A885F23F38E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A67-4573-B618-A885F23F38E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A67-4573-B618-A885F23F38E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A67-4573-B618-A885F23F38E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A67-4573-B618-A885F23F38E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A67-4573-B618-A885F23F38E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A67-4573-B618-A885F23F38E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A67-4573-B618-A885F23F38E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A67-4573-B618-A885F23F38E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A67-4573-B618-A885F23F38E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A67-4573-B618-A885F23F38E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A67-4573-B618-A885F23F38E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A67-4573-B618-A885F23F38E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A67-4573-B618-A885F23F38E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A67-4573-B618-A885F23F38E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A67-4573-B618-A885F23F38E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A67-4573-B618-A885F23F38E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A67-4573-B618-A885F23F38E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A67-4573-B618-A885F23F38E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A67-4573-B618-A885F23F38E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A67-4573-B618-A885F23F38E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A67-4573-B618-A885F23F38E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A67-4573-B618-A885F23F38E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A67-4573-B618-A885F23F38E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A67-4573-B618-A885F23F38E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A67-4573-B618-A885F23F38E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A67-4573-B618-A885F23F38E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A67-4573-B618-A885F23F38E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A67-4573-B618-A885F23F38E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A67-4573-B618-A885F23F38E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A67-4573-B618-A885F23F38E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A67-4573-B618-A885F23F38E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A67-4573-B618-A885F23F38E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A67-4573-B618-A885F23F38E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A67-4573-B618-A885F23F38E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A67-4573-B618-A885F23F38E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A67-4573-B618-A885F23F38E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A67-4573-B618-A885F23F38E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A67-4573-B618-A885F23F38E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A67-4573-B618-A885F23F38E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A67-4573-B618-A885F23F38E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A67-4573-B618-A885F23F38E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A67-4573-B618-A885F23F38E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101.35994348286826</c:v>
                </c:pt>
                <c:pt idx="2">
                  <c:v>102.19003885552809</c:v>
                </c:pt>
                <c:pt idx="3">
                  <c:v>101.11268103143765</c:v>
                </c:pt>
                <c:pt idx="4">
                  <c:v>101.38202048746025</c:v>
                </c:pt>
                <c:pt idx="5">
                  <c:v>101.78823737195337</c:v>
                </c:pt>
                <c:pt idx="6">
                  <c:v>103.62945955492759</c:v>
                </c:pt>
                <c:pt idx="7">
                  <c:v>103.17025785941362</c:v>
                </c:pt>
                <c:pt idx="8">
                  <c:v>104.49487813493465</c:v>
                </c:pt>
                <c:pt idx="9">
                  <c:v>105.86365241963971</c:v>
                </c:pt>
                <c:pt idx="10">
                  <c:v>107.90798304486047</c:v>
                </c:pt>
                <c:pt idx="11">
                  <c:v>106.75556340515719</c:v>
                </c:pt>
                <c:pt idx="12">
                  <c:v>106.59660897209466</c:v>
                </c:pt>
                <c:pt idx="13">
                  <c:v>107.4090427410809</c:v>
                </c:pt>
                <c:pt idx="14">
                  <c:v>110.0185446838573</c:v>
                </c:pt>
                <c:pt idx="15">
                  <c:v>109.33857294242317</c:v>
                </c:pt>
                <c:pt idx="16">
                  <c:v>109.94789826916285</c:v>
                </c:pt>
                <c:pt idx="17">
                  <c:v>111.3166725538679</c:v>
                </c:pt>
                <c:pt idx="18">
                  <c:v>113.73631225715295</c:v>
                </c:pt>
                <c:pt idx="19">
                  <c:v>111.96132108795479</c:v>
                </c:pt>
                <c:pt idx="20">
                  <c:v>112.46026139173438</c:v>
                </c:pt>
                <c:pt idx="21">
                  <c:v>113.44489579653833</c:v>
                </c:pt>
                <c:pt idx="22">
                  <c:v>114.24408336276935</c:v>
                </c:pt>
                <c:pt idx="23">
                  <c:v>113.20646414694455</c:v>
                </c:pt>
                <c:pt idx="24">
                  <c:v>113.42723419286472</c:v>
                </c:pt>
              </c:numCache>
            </c:numRef>
          </c:val>
          <c:smooth val="0"/>
          <c:extLst>
            <c:ext xmlns:c16="http://schemas.microsoft.com/office/drawing/2014/chart" uri="{C3380CC4-5D6E-409C-BE32-E72D297353CC}">
              <c16:uniqueId val="{00000000-EDFD-44F0-91DD-56536AF6778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103.92516507703596</c:v>
                </c:pt>
                <c:pt idx="2">
                  <c:v>103.44827586206897</c:v>
                </c:pt>
                <c:pt idx="3">
                  <c:v>102.75128393250183</c:v>
                </c:pt>
                <c:pt idx="4">
                  <c:v>100.77035950110051</c:v>
                </c:pt>
                <c:pt idx="5">
                  <c:v>104.62215700660309</c:v>
                </c:pt>
                <c:pt idx="6">
                  <c:v>106.74981658107117</c:v>
                </c:pt>
                <c:pt idx="7">
                  <c:v>105.97945707997066</c:v>
                </c:pt>
                <c:pt idx="8">
                  <c:v>105.61261922230374</c:v>
                </c:pt>
                <c:pt idx="9">
                  <c:v>108.51063829787233</c:v>
                </c:pt>
                <c:pt idx="10">
                  <c:v>111.81217901687455</c:v>
                </c:pt>
                <c:pt idx="11">
                  <c:v>111.84886280264124</c:v>
                </c:pt>
                <c:pt idx="12">
                  <c:v>111.1151870873074</c:v>
                </c:pt>
                <c:pt idx="13">
                  <c:v>112.7659574468085</c:v>
                </c:pt>
                <c:pt idx="14">
                  <c:v>115.95744680851064</c:v>
                </c:pt>
                <c:pt idx="15">
                  <c:v>115.73734409391049</c:v>
                </c:pt>
                <c:pt idx="16">
                  <c:v>113.97652237710932</c:v>
                </c:pt>
                <c:pt idx="17">
                  <c:v>120.21276595744681</c:v>
                </c:pt>
                <c:pt idx="18">
                  <c:v>123.62435803374909</c:v>
                </c:pt>
                <c:pt idx="19">
                  <c:v>124.10124724871608</c:v>
                </c:pt>
                <c:pt idx="20">
                  <c:v>123.2208363903155</c:v>
                </c:pt>
                <c:pt idx="21">
                  <c:v>126.11885546588408</c:v>
                </c:pt>
                <c:pt idx="22">
                  <c:v>127.84299339691856</c:v>
                </c:pt>
                <c:pt idx="23">
                  <c:v>125.78870139398386</c:v>
                </c:pt>
                <c:pt idx="24">
                  <c:v>124.57813646368305</c:v>
                </c:pt>
              </c:numCache>
            </c:numRef>
          </c:val>
          <c:smooth val="0"/>
          <c:extLst>
            <c:ext xmlns:c16="http://schemas.microsoft.com/office/drawing/2014/chart" uri="{C3380CC4-5D6E-409C-BE32-E72D297353CC}">
              <c16:uniqueId val="{00000001-EDFD-44F0-91DD-56536AF6778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99.59432048681542</c:v>
                </c:pt>
                <c:pt idx="2">
                  <c:v>98.129366689204417</c:v>
                </c:pt>
                <c:pt idx="3">
                  <c:v>99.166103222898343</c:v>
                </c:pt>
                <c:pt idx="4">
                  <c:v>96.84471489745323</c:v>
                </c:pt>
                <c:pt idx="5">
                  <c:v>98.467432950191565</c:v>
                </c:pt>
                <c:pt idx="6">
                  <c:v>95.830516114491772</c:v>
                </c:pt>
                <c:pt idx="7">
                  <c:v>95.740365111561871</c:v>
                </c:pt>
                <c:pt idx="8">
                  <c:v>95.740365111561871</c:v>
                </c:pt>
                <c:pt idx="9">
                  <c:v>97.543385170160008</c:v>
                </c:pt>
                <c:pt idx="10">
                  <c:v>97.903989181879652</c:v>
                </c:pt>
                <c:pt idx="11">
                  <c:v>97.656073923822404</c:v>
                </c:pt>
                <c:pt idx="12">
                  <c:v>95.605138607167007</c:v>
                </c:pt>
                <c:pt idx="13">
                  <c:v>95.492449853504624</c:v>
                </c:pt>
                <c:pt idx="14">
                  <c:v>95.830516114491772</c:v>
                </c:pt>
                <c:pt idx="15">
                  <c:v>95.695289610096907</c:v>
                </c:pt>
                <c:pt idx="16">
                  <c:v>94.590939824205549</c:v>
                </c:pt>
                <c:pt idx="17">
                  <c:v>96.236195627676352</c:v>
                </c:pt>
                <c:pt idx="18">
                  <c:v>93.937345052963721</c:v>
                </c:pt>
                <c:pt idx="19">
                  <c:v>93.802118548568856</c:v>
                </c:pt>
                <c:pt idx="20">
                  <c:v>93.959882803696189</c:v>
                </c:pt>
                <c:pt idx="21">
                  <c:v>94.433175569078216</c:v>
                </c:pt>
                <c:pt idx="22">
                  <c:v>94.027496055893621</c:v>
                </c:pt>
                <c:pt idx="23">
                  <c:v>92.427315753887768</c:v>
                </c:pt>
                <c:pt idx="24">
                  <c:v>90.421455938697321</c:v>
                </c:pt>
              </c:numCache>
            </c:numRef>
          </c:val>
          <c:smooth val="0"/>
          <c:extLst>
            <c:ext xmlns:c16="http://schemas.microsoft.com/office/drawing/2014/chart" uri="{C3380CC4-5D6E-409C-BE32-E72D297353CC}">
              <c16:uniqueId val="{00000002-EDFD-44F0-91DD-56536AF6778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DFD-44F0-91DD-56536AF67787}"/>
                </c:ext>
              </c:extLst>
            </c:dLbl>
            <c:dLbl>
              <c:idx val="1"/>
              <c:delete val="1"/>
              <c:extLst>
                <c:ext xmlns:c15="http://schemas.microsoft.com/office/drawing/2012/chart" uri="{CE6537A1-D6FC-4f65-9D91-7224C49458BB}"/>
                <c:ext xmlns:c16="http://schemas.microsoft.com/office/drawing/2014/chart" uri="{C3380CC4-5D6E-409C-BE32-E72D297353CC}">
                  <c16:uniqueId val="{00000004-EDFD-44F0-91DD-56536AF67787}"/>
                </c:ext>
              </c:extLst>
            </c:dLbl>
            <c:dLbl>
              <c:idx val="2"/>
              <c:delete val="1"/>
              <c:extLst>
                <c:ext xmlns:c15="http://schemas.microsoft.com/office/drawing/2012/chart" uri="{CE6537A1-D6FC-4f65-9D91-7224C49458BB}"/>
                <c:ext xmlns:c16="http://schemas.microsoft.com/office/drawing/2014/chart" uri="{C3380CC4-5D6E-409C-BE32-E72D297353CC}">
                  <c16:uniqueId val="{00000005-EDFD-44F0-91DD-56536AF67787}"/>
                </c:ext>
              </c:extLst>
            </c:dLbl>
            <c:dLbl>
              <c:idx val="3"/>
              <c:delete val="1"/>
              <c:extLst>
                <c:ext xmlns:c15="http://schemas.microsoft.com/office/drawing/2012/chart" uri="{CE6537A1-D6FC-4f65-9D91-7224C49458BB}"/>
                <c:ext xmlns:c16="http://schemas.microsoft.com/office/drawing/2014/chart" uri="{C3380CC4-5D6E-409C-BE32-E72D297353CC}">
                  <c16:uniqueId val="{00000006-EDFD-44F0-91DD-56536AF67787}"/>
                </c:ext>
              </c:extLst>
            </c:dLbl>
            <c:dLbl>
              <c:idx val="4"/>
              <c:delete val="1"/>
              <c:extLst>
                <c:ext xmlns:c15="http://schemas.microsoft.com/office/drawing/2012/chart" uri="{CE6537A1-D6FC-4f65-9D91-7224C49458BB}"/>
                <c:ext xmlns:c16="http://schemas.microsoft.com/office/drawing/2014/chart" uri="{C3380CC4-5D6E-409C-BE32-E72D297353CC}">
                  <c16:uniqueId val="{00000007-EDFD-44F0-91DD-56536AF67787}"/>
                </c:ext>
              </c:extLst>
            </c:dLbl>
            <c:dLbl>
              <c:idx val="5"/>
              <c:delete val="1"/>
              <c:extLst>
                <c:ext xmlns:c15="http://schemas.microsoft.com/office/drawing/2012/chart" uri="{CE6537A1-D6FC-4f65-9D91-7224C49458BB}"/>
                <c:ext xmlns:c16="http://schemas.microsoft.com/office/drawing/2014/chart" uri="{C3380CC4-5D6E-409C-BE32-E72D297353CC}">
                  <c16:uniqueId val="{00000008-EDFD-44F0-91DD-56536AF67787}"/>
                </c:ext>
              </c:extLst>
            </c:dLbl>
            <c:dLbl>
              <c:idx val="6"/>
              <c:delete val="1"/>
              <c:extLst>
                <c:ext xmlns:c15="http://schemas.microsoft.com/office/drawing/2012/chart" uri="{CE6537A1-D6FC-4f65-9D91-7224C49458BB}"/>
                <c:ext xmlns:c16="http://schemas.microsoft.com/office/drawing/2014/chart" uri="{C3380CC4-5D6E-409C-BE32-E72D297353CC}">
                  <c16:uniqueId val="{00000009-EDFD-44F0-91DD-56536AF67787}"/>
                </c:ext>
              </c:extLst>
            </c:dLbl>
            <c:dLbl>
              <c:idx val="7"/>
              <c:delete val="1"/>
              <c:extLst>
                <c:ext xmlns:c15="http://schemas.microsoft.com/office/drawing/2012/chart" uri="{CE6537A1-D6FC-4f65-9D91-7224C49458BB}"/>
                <c:ext xmlns:c16="http://schemas.microsoft.com/office/drawing/2014/chart" uri="{C3380CC4-5D6E-409C-BE32-E72D297353CC}">
                  <c16:uniqueId val="{0000000A-EDFD-44F0-91DD-56536AF67787}"/>
                </c:ext>
              </c:extLst>
            </c:dLbl>
            <c:dLbl>
              <c:idx val="8"/>
              <c:delete val="1"/>
              <c:extLst>
                <c:ext xmlns:c15="http://schemas.microsoft.com/office/drawing/2012/chart" uri="{CE6537A1-D6FC-4f65-9D91-7224C49458BB}"/>
                <c:ext xmlns:c16="http://schemas.microsoft.com/office/drawing/2014/chart" uri="{C3380CC4-5D6E-409C-BE32-E72D297353CC}">
                  <c16:uniqueId val="{0000000B-EDFD-44F0-91DD-56536AF67787}"/>
                </c:ext>
              </c:extLst>
            </c:dLbl>
            <c:dLbl>
              <c:idx val="9"/>
              <c:delete val="1"/>
              <c:extLst>
                <c:ext xmlns:c15="http://schemas.microsoft.com/office/drawing/2012/chart" uri="{CE6537A1-D6FC-4f65-9D91-7224C49458BB}"/>
                <c:ext xmlns:c16="http://schemas.microsoft.com/office/drawing/2014/chart" uri="{C3380CC4-5D6E-409C-BE32-E72D297353CC}">
                  <c16:uniqueId val="{0000000C-EDFD-44F0-91DD-56536AF67787}"/>
                </c:ext>
              </c:extLst>
            </c:dLbl>
            <c:dLbl>
              <c:idx val="10"/>
              <c:delete val="1"/>
              <c:extLst>
                <c:ext xmlns:c15="http://schemas.microsoft.com/office/drawing/2012/chart" uri="{CE6537A1-D6FC-4f65-9D91-7224C49458BB}"/>
                <c:ext xmlns:c16="http://schemas.microsoft.com/office/drawing/2014/chart" uri="{C3380CC4-5D6E-409C-BE32-E72D297353CC}">
                  <c16:uniqueId val="{0000000D-EDFD-44F0-91DD-56536AF67787}"/>
                </c:ext>
              </c:extLst>
            </c:dLbl>
            <c:dLbl>
              <c:idx val="11"/>
              <c:delete val="1"/>
              <c:extLst>
                <c:ext xmlns:c15="http://schemas.microsoft.com/office/drawing/2012/chart" uri="{CE6537A1-D6FC-4f65-9D91-7224C49458BB}"/>
                <c:ext xmlns:c16="http://schemas.microsoft.com/office/drawing/2014/chart" uri="{C3380CC4-5D6E-409C-BE32-E72D297353CC}">
                  <c16:uniqueId val="{0000000E-EDFD-44F0-91DD-56536AF67787}"/>
                </c:ext>
              </c:extLst>
            </c:dLbl>
            <c:dLbl>
              <c:idx val="12"/>
              <c:delete val="1"/>
              <c:extLst>
                <c:ext xmlns:c15="http://schemas.microsoft.com/office/drawing/2012/chart" uri="{CE6537A1-D6FC-4f65-9D91-7224C49458BB}"/>
                <c:ext xmlns:c16="http://schemas.microsoft.com/office/drawing/2014/chart" uri="{C3380CC4-5D6E-409C-BE32-E72D297353CC}">
                  <c16:uniqueId val="{0000000F-EDFD-44F0-91DD-56536AF6778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DFD-44F0-91DD-56536AF67787}"/>
                </c:ext>
              </c:extLst>
            </c:dLbl>
            <c:dLbl>
              <c:idx val="14"/>
              <c:delete val="1"/>
              <c:extLst>
                <c:ext xmlns:c15="http://schemas.microsoft.com/office/drawing/2012/chart" uri="{CE6537A1-D6FC-4f65-9D91-7224C49458BB}"/>
                <c:ext xmlns:c16="http://schemas.microsoft.com/office/drawing/2014/chart" uri="{C3380CC4-5D6E-409C-BE32-E72D297353CC}">
                  <c16:uniqueId val="{00000011-EDFD-44F0-91DD-56536AF67787}"/>
                </c:ext>
              </c:extLst>
            </c:dLbl>
            <c:dLbl>
              <c:idx val="15"/>
              <c:delete val="1"/>
              <c:extLst>
                <c:ext xmlns:c15="http://schemas.microsoft.com/office/drawing/2012/chart" uri="{CE6537A1-D6FC-4f65-9D91-7224C49458BB}"/>
                <c:ext xmlns:c16="http://schemas.microsoft.com/office/drawing/2014/chart" uri="{C3380CC4-5D6E-409C-BE32-E72D297353CC}">
                  <c16:uniqueId val="{00000012-EDFD-44F0-91DD-56536AF67787}"/>
                </c:ext>
              </c:extLst>
            </c:dLbl>
            <c:dLbl>
              <c:idx val="16"/>
              <c:delete val="1"/>
              <c:extLst>
                <c:ext xmlns:c15="http://schemas.microsoft.com/office/drawing/2012/chart" uri="{CE6537A1-D6FC-4f65-9D91-7224C49458BB}"/>
                <c:ext xmlns:c16="http://schemas.microsoft.com/office/drawing/2014/chart" uri="{C3380CC4-5D6E-409C-BE32-E72D297353CC}">
                  <c16:uniqueId val="{00000013-EDFD-44F0-91DD-56536AF67787}"/>
                </c:ext>
              </c:extLst>
            </c:dLbl>
            <c:dLbl>
              <c:idx val="17"/>
              <c:delete val="1"/>
              <c:extLst>
                <c:ext xmlns:c15="http://schemas.microsoft.com/office/drawing/2012/chart" uri="{CE6537A1-D6FC-4f65-9D91-7224C49458BB}"/>
                <c:ext xmlns:c16="http://schemas.microsoft.com/office/drawing/2014/chart" uri="{C3380CC4-5D6E-409C-BE32-E72D297353CC}">
                  <c16:uniqueId val="{00000014-EDFD-44F0-91DD-56536AF67787}"/>
                </c:ext>
              </c:extLst>
            </c:dLbl>
            <c:dLbl>
              <c:idx val="18"/>
              <c:delete val="1"/>
              <c:extLst>
                <c:ext xmlns:c15="http://schemas.microsoft.com/office/drawing/2012/chart" uri="{CE6537A1-D6FC-4f65-9D91-7224C49458BB}"/>
                <c:ext xmlns:c16="http://schemas.microsoft.com/office/drawing/2014/chart" uri="{C3380CC4-5D6E-409C-BE32-E72D297353CC}">
                  <c16:uniqueId val="{00000015-EDFD-44F0-91DD-56536AF67787}"/>
                </c:ext>
              </c:extLst>
            </c:dLbl>
            <c:dLbl>
              <c:idx val="19"/>
              <c:delete val="1"/>
              <c:extLst>
                <c:ext xmlns:c15="http://schemas.microsoft.com/office/drawing/2012/chart" uri="{CE6537A1-D6FC-4f65-9D91-7224C49458BB}"/>
                <c:ext xmlns:c16="http://schemas.microsoft.com/office/drawing/2014/chart" uri="{C3380CC4-5D6E-409C-BE32-E72D297353CC}">
                  <c16:uniqueId val="{00000016-EDFD-44F0-91DD-56536AF67787}"/>
                </c:ext>
              </c:extLst>
            </c:dLbl>
            <c:dLbl>
              <c:idx val="20"/>
              <c:delete val="1"/>
              <c:extLst>
                <c:ext xmlns:c15="http://schemas.microsoft.com/office/drawing/2012/chart" uri="{CE6537A1-D6FC-4f65-9D91-7224C49458BB}"/>
                <c:ext xmlns:c16="http://schemas.microsoft.com/office/drawing/2014/chart" uri="{C3380CC4-5D6E-409C-BE32-E72D297353CC}">
                  <c16:uniqueId val="{00000017-EDFD-44F0-91DD-56536AF67787}"/>
                </c:ext>
              </c:extLst>
            </c:dLbl>
            <c:dLbl>
              <c:idx val="21"/>
              <c:delete val="1"/>
              <c:extLst>
                <c:ext xmlns:c15="http://schemas.microsoft.com/office/drawing/2012/chart" uri="{CE6537A1-D6FC-4f65-9D91-7224C49458BB}"/>
                <c:ext xmlns:c16="http://schemas.microsoft.com/office/drawing/2014/chart" uri="{C3380CC4-5D6E-409C-BE32-E72D297353CC}">
                  <c16:uniqueId val="{00000018-EDFD-44F0-91DD-56536AF67787}"/>
                </c:ext>
              </c:extLst>
            </c:dLbl>
            <c:dLbl>
              <c:idx val="22"/>
              <c:delete val="1"/>
              <c:extLst>
                <c:ext xmlns:c15="http://schemas.microsoft.com/office/drawing/2012/chart" uri="{CE6537A1-D6FC-4f65-9D91-7224C49458BB}"/>
                <c:ext xmlns:c16="http://schemas.microsoft.com/office/drawing/2014/chart" uri="{C3380CC4-5D6E-409C-BE32-E72D297353CC}">
                  <c16:uniqueId val="{00000019-EDFD-44F0-91DD-56536AF67787}"/>
                </c:ext>
              </c:extLst>
            </c:dLbl>
            <c:dLbl>
              <c:idx val="23"/>
              <c:delete val="1"/>
              <c:extLst>
                <c:ext xmlns:c15="http://schemas.microsoft.com/office/drawing/2012/chart" uri="{CE6537A1-D6FC-4f65-9D91-7224C49458BB}"/>
                <c:ext xmlns:c16="http://schemas.microsoft.com/office/drawing/2014/chart" uri="{C3380CC4-5D6E-409C-BE32-E72D297353CC}">
                  <c16:uniqueId val="{0000001A-EDFD-44F0-91DD-56536AF67787}"/>
                </c:ext>
              </c:extLst>
            </c:dLbl>
            <c:dLbl>
              <c:idx val="24"/>
              <c:delete val="1"/>
              <c:extLst>
                <c:ext xmlns:c15="http://schemas.microsoft.com/office/drawing/2012/chart" uri="{CE6537A1-D6FC-4f65-9D91-7224C49458BB}"/>
                <c:ext xmlns:c16="http://schemas.microsoft.com/office/drawing/2014/chart" uri="{C3380CC4-5D6E-409C-BE32-E72D297353CC}">
                  <c16:uniqueId val="{0000001B-EDFD-44F0-91DD-56536AF6778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DFD-44F0-91DD-56536AF6778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Fürth (09573)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25689</v>
      </c>
      <c r="F11" s="238">
        <v>25639</v>
      </c>
      <c r="G11" s="238">
        <v>25874</v>
      </c>
      <c r="H11" s="238">
        <v>25693</v>
      </c>
      <c r="I11" s="265">
        <v>25470</v>
      </c>
      <c r="J11" s="263">
        <v>219</v>
      </c>
      <c r="K11" s="266">
        <v>0.85983510011778563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19.152166296858578</v>
      </c>
      <c r="E13" s="115">
        <v>4920</v>
      </c>
      <c r="F13" s="114">
        <v>4879</v>
      </c>
      <c r="G13" s="114">
        <v>4946</v>
      </c>
      <c r="H13" s="114">
        <v>5048</v>
      </c>
      <c r="I13" s="140">
        <v>4876</v>
      </c>
      <c r="J13" s="115">
        <v>44</v>
      </c>
      <c r="K13" s="116">
        <v>0.90237899917965547</v>
      </c>
    </row>
    <row r="14" spans="1:255" ht="14.1" customHeight="1" x14ac:dyDescent="0.2">
      <c r="A14" s="306" t="s">
        <v>230</v>
      </c>
      <c r="B14" s="307"/>
      <c r="C14" s="308"/>
      <c r="D14" s="113">
        <v>62.59877768694772</v>
      </c>
      <c r="E14" s="115">
        <v>16081</v>
      </c>
      <c r="F14" s="114">
        <v>16109</v>
      </c>
      <c r="G14" s="114">
        <v>16256</v>
      </c>
      <c r="H14" s="114">
        <v>16027</v>
      </c>
      <c r="I14" s="140">
        <v>15987</v>
      </c>
      <c r="J14" s="115">
        <v>94</v>
      </c>
      <c r="K14" s="116">
        <v>0.58797773190717462</v>
      </c>
    </row>
    <row r="15" spans="1:255" ht="14.1" customHeight="1" x14ac:dyDescent="0.2">
      <c r="A15" s="306" t="s">
        <v>231</v>
      </c>
      <c r="B15" s="307"/>
      <c r="C15" s="308"/>
      <c r="D15" s="113">
        <v>11.343376542489002</v>
      </c>
      <c r="E15" s="115">
        <v>2914</v>
      </c>
      <c r="F15" s="114">
        <v>2889</v>
      </c>
      <c r="G15" s="114">
        <v>2923</v>
      </c>
      <c r="H15" s="114">
        <v>2916</v>
      </c>
      <c r="I15" s="140">
        <v>2909</v>
      </c>
      <c r="J15" s="115">
        <v>5</v>
      </c>
      <c r="K15" s="116">
        <v>0.17188037126160194</v>
      </c>
    </row>
    <row r="16" spans="1:255" ht="14.1" customHeight="1" x14ac:dyDescent="0.2">
      <c r="A16" s="306" t="s">
        <v>232</v>
      </c>
      <c r="B16" s="307"/>
      <c r="C16" s="308"/>
      <c r="D16" s="113">
        <v>6.9056794737046987</v>
      </c>
      <c r="E16" s="115">
        <v>1774</v>
      </c>
      <c r="F16" s="114">
        <v>1762</v>
      </c>
      <c r="G16" s="114">
        <v>1749</v>
      </c>
      <c r="H16" s="114">
        <v>1702</v>
      </c>
      <c r="I16" s="140">
        <v>1698</v>
      </c>
      <c r="J16" s="115">
        <v>76</v>
      </c>
      <c r="K16" s="116">
        <v>4.47585394581861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0.39705710615438516</v>
      </c>
      <c r="E18" s="115">
        <v>102</v>
      </c>
      <c r="F18" s="114">
        <v>98</v>
      </c>
      <c r="G18" s="114">
        <v>122</v>
      </c>
      <c r="H18" s="114">
        <v>112</v>
      </c>
      <c r="I18" s="140">
        <v>105</v>
      </c>
      <c r="J18" s="115">
        <v>-3</v>
      </c>
      <c r="K18" s="116">
        <v>-2.8571428571428572</v>
      </c>
    </row>
    <row r="19" spans="1:255" ht="14.1" customHeight="1" x14ac:dyDescent="0.2">
      <c r="A19" s="306" t="s">
        <v>235</v>
      </c>
      <c r="B19" s="307" t="s">
        <v>236</v>
      </c>
      <c r="C19" s="308"/>
      <c r="D19" s="113">
        <v>0.30363190470629453</v>
      </c>
      <c r="E19" s="115">
        <v>78</v>
      </c>
      <c r="F19" s="114">
        <v>71</v>
      </c>
      <c r="G19" s="114">
        <v>93</v>
      </c>
      <c r="H19" s="114">
        <v>83</v>
      </c>
      <c r="I19" s="140">
        <v>79</v>
      </c>
      <c r="J19" s="115">
        <v>-1</v>
      </c>
      <c r="K19" s="116">
        <v>-1.2658227848101267</v>
      </c>
    </row>
    <row r="20" spans="1:255" ht="14.1" customHeight="1" x14ac:dyDescent="0.2">
      <c r="A20" s="306">
        <v>12</v>
      </c>
      <c r="B20" s="307" t="s">
        <v>237</v>
      </c>
      <c r="C20" s="308"/>
      <c r="D20" s="113">
        <v>1.2339912024601969</v>
      </c>
      <c r="E20" s="115">
        <v>317</v>
      </c>
      <c r="F20" s="114">
        <v>290</v>
      </c>
      <c r="G20" s="114">
        <v>322</v>
      </c>
      <c r="H20" s="114">
        <v>329</v>
      </c>
      <c r="I20" s="140">
        <v>315</v>
      </c>
      <c r="J20" s="115">
        <v>2</v>
      </c>
      <c r="K20" s="116">
        <v>0.63492063492063489</v>
      </c>
    </row>
    <row r="21" spans="1:255" ht="14.1" customHeight="1" x14ac:dyDescent="0.2">
      <c r="A21" s="306">
        <v>21</v>
      </c>
      <c r="B21" s="307" t="s">
        <v>238</v>
      </c>
      <c r="C21" s="308"/>
      <c r="D21" s="113">
        <v>0.51383860796449843</v>
      </c>
      <c r="E21" s="115">
        <v>132</v>
      </c>
      <c r="F21" s="114">
        <v>142</v>
      </c>
      <c r="G21" s="114">
        <v>151</v>
      </c>
      <c r="H21" s="114">
        <v>178</v>
      </c>
      <c r="I21" s="140">
        <v>195</v>
      </c>
      <c r="J21" s="115">
        <v>-63</v>
      </c>
      <c r="K21" s="116">
        <v>-32.307692307692307</v>
      </c>
    </row>
    <row r="22" spans="1:255" ht="14.1" customHeight="1" x14ac:dyDescent="0.2">
      <c r="A22" s="306">
        <v>22</v>
      </c>
      <c r="B22" s="307" t="s">
        <v>239</v>
      </c>
      <c r="C22" s="308"/>
      <c r="D22" s="113">
        <v>3.3127019346802133</v>
      </c>
      <c r="E22" s="115">
        <v>851</v>
      </c>
      <c r="F22" s="114">
        <v>854</v>
      </c>
      <c r="G22" s="114">
        <v>856</v>
      </c>
      <c r="H22" s="114">
        <v>859</v>
      </c>
      <c r="I22" s="140">
        <v>838</v>
      </c>
      <c r="J22" s="115">
        <v>13</v>
      </c>
      <c r="K22" s="116">
        <v>1.5513126491646778</v>
      </c>
    </row>
    <row r="23" spans="1:255" ht="14.1" customHeight="1" x14ac:dyDescent="0.2">
      <c r="A23" s="306">
        <v>23</v>
      </c>
      <c r="B23" s="307" t="s">
        <v>240</v>
      </c>
      <c r="C23" s="308"/>
      <c r="D23" s="113">
        <v>1.3079528202732686</v>
      </c>
      <c r="E23" s="115">
        <v>336</v>
      </c>
      <c r="F23" s="114">
        <v>343</v>
      </c>
      <c r="G23" s="114">
        <v>355</v>
      </c>
      <c r="H23" s="114">
        <v>372</v>
      </c>
      <c r="I23" s="140">
        <v>356</v>
      </c>
      <c r="J23" s="115">
        <v>-20</v>
      </c>
      <c r="K23" s="116">
        <v>-5.617977528089888</v>
      </c>
    </row>
    <row r="24" spans="1:255" ht="14.1" customHeight="1" x14ac:dyDescent="0.2">
      <c r="A24" s="306">
        <v>24</v>
      </c>
      <c r="B24" s="307" t="s">
        <v>241</v>
      </c>
      <c r="C24" s="308"/>
      <c r="D24" s="113">
        <v>4.1613141811670369</v>
      </c>
      <c r="E24" s="115">
        <v>1069</v>
      </c>
      <c r="F24" s="114">
        <v>1084</v>
      </c>
      <c r="G24" s="114">
        <v>1118</v>
      </c>
      <c r="H24" s="114">
        <v>1125</v>
      </c>
      <c r="I24" s="140">
        <v>1141</v>
      </c>
      <c r="J24" s="115">
        <v>-72</v>
      </c>
      <c r="K24" s="116">
        <v>-6.3102541630148989</v>
      </c>
    </row>
    <row r="25" spans="1:255" ht="14.1" customHeight="1" x14ac:dyDescent="0.2">
      <c r="A25" s="306">
        <v>25</v>
      </c>
      <c r="B25" s="307" t="s">
        <v>242</v>
      </c>
      <c r="C25" s="308"/>
      <c r="D25" s="113">
        <v>4.5311222702323954</v>
      </c>
      <c r="E25" s="115">
        <v>1164</v>
      </c>
      <c r="F25" s="114">
        <v>1165</v>
      </c>
      <c r="G25" s="114">
        <v>1190</v>
      </c>
      <c r="H25" s="114">
        <v>1153</v>
      </c>
      <c r="I25" s="140">
        <v>1146</v>
      </c>
      <c r="J25" s="115">
        <v>18</v>
      </c>
      <c r="K25" s="116">
        <v>1.5706806282722514</v>
      </c>
    </row>
    <row r="26" spans="1:255" ht="14.1" customHeight="1" x14ac:dyDescent="0.2">
      <c r="A26" s="306">
        <v>26</v>
      </c>
      <c r="B26" s="307" t="s">
        <v>243</v>
      </c>
      <c r="C26" s="308"/>
      <c r="D26" s="113">
        <v>3.6124411226595039</v>
      </c>
      <c r="E26" s="115">
        <v>928</v>
      </c>
      <c r="F26" s="114">
        <v>940</v>
      </c>
      <c r="G26" s="114">
        <v>986</v>
      </c>
      <c r="H26" s="114">
        <v>980</v>
      </c>
      <c r="I26" s="140">
        <v>978</v>
      </c>
      <c r="J26" s="115">
        <v>-50</v>
      </c>
      <c r="K26" s="116">
        <v>-5.112474437627812</v>
      </c>
    </row>
    <row r="27" spans="1:255" ht="14.1" customHeight="1" x14ac:dyDescent="0.2">
      <c r="A27" s="306">
        <v>27</v>
      </c>
      <c r="B27" s="307" t="s">
        <v>244</v>
      </c>
      <c r="C27" s="308"/>
      <c r="D27" s="113">
        <v>3.6552610066565454</v>
      </c>
      <c r="E27" s="115">
        <v>939</v>
      </c>
      <c r="F27" s="114">
        <v>943</v>
      </c>
      <c r="G27" s="114">
        <v>940</v>
      </c>
      <c r="H27" s="114">
        <v>951</v>
      </c>
      <c r="I27" s="140">
        <v>966</v>
      </c>
      <c r="J27" s="115">
        <v>-27</v>
      </c>
      <c r="K27" s="116">
        <v>-2.7950310559006213</v>
      </c>
    </row>
    <row r="28" spans="1:255" ht="14.1" customHeight="1" x14ac:dyDescent="0.2">
      <c r="A28" s="306">
        <v>28</v>
      </c>
      <c r="B28" s="307" t="s">
        <v>245</v>
      </c>
      <c r="C28" s="308"/>
      <c r="D28" s="113">
        <v>0.45934057378644555</v>
      </c>
      <c r="E28" s="115">
        <v>118</v>
      </c>
      <c r="F28" s="114">
        <v>118</v>
      </c>
      <c r="G28" s="114">
        <v>123</v>
      </c>
      <c r="H28" s="114">
        <v>122</v>
      </c>
      <c r="I28" s="140">
        <v>125</v>
      </c>
      <c r="J28" s="115">
        <v>-7</v>
      </c>
      <c r="K28" s="116">
        <v>-5.6</v>
      </c>
    </row>
    <row r="29" spans="1:255" ht="14.1" customHeight="1" x14ac:dyDescent="0.2">
      <c r="A29" s="306">
        <v>29</v>
      </c>
      <c r="B29" s="307" t="s">
        <v>246</v>
      </c>
      <c r="C29" s="308"/>
      <c r="D29" s="113">
        <v>2.8261123438047413</v>
      </c>
      <c r="E29" s="115">
        <v>726</v>
      </c>
      <c r="F29" s="114">
        <v>745</v>
      </c>
      <c r="G29" s="114">
        <v>739</v>
      </c>
      <c r="H29" s="114">
        <v>724</v>
      </c>
      <c r="I29" s="140">
        <v>686</v>
      </c>
      <c r="J29" s="115">
        <v>40</v>
      </c>
      <c r="K29" s="116">
        <v>5.8309037900874632</v>
      </c>
    </row>
    <row r="30" spans="1:255" ht="14.1" customHeight="1" x14ac:dyDescent="0.2">
      <c r="A30" s="306" t="s">
        <v>247</v>
      </c>
      <c r="B30" s="307" t="s">
        <v>248</v>
      </c>
      <c r="C30" s="308"/>
      <c r="D30" s="113">
        <v>1.2651329362762271</v>
      </c>
      <c r="E30" s="115">
        <v>325</v>
      </c>
      <c r="F30" s="114">
        <v>328</v>
      </c>
      <c r="G30" s="114">
        <v>333</v>
      </c>
      <c r="H30" s="114">
        <v>318</v>
      </c>
      <c r="I30" s="140">
        <v>293</v>
      </c>
      <c r="J30" s="115">
        <v>32</v>
      </c>
      <c r="K30" s="116">
        <v>10.921501706484642</v>
      </c>
    </row>
    <row r="31" spans="1:255" ht="14.1" customHeight="1" x14ac:dyDescent="0.2">
      <c r="A31" s="306" t="s">
        <v>249</v>
      </c>
      <c r="B31" s="307" t="s">
        <v>250</v>
      </c>
      <c r="C31" s="308"/>
      <c r="D31" s="113">
        <v>1.5337303904394877</v>
      </c>
      <c r="E31" s="115">
        <v>394</v>
      </c>
      <c r="F31" s="114">
        <v>410</v>
      </c>
      <c r="G31" s="114">
        <v>399</v>
      </c>
      <c r="H31" s="114">
        <v>399</v>
      </c>
      <c r="I31" s="140">
        <v>385</v>
      </c>
      <c r="J31" s="115">
        <v>9</v>
      </c>
      <c r="K31" s="116">
        <v>2.3376623376623376</v>
      </c>
    </row>
    <row r="32" spans="1:255" ht="14.1" customHeight="1" x14ac:dyDescent="0.2">
      <c r="A32" s="306">
        <v>31</v>
      </c>
      <c r="B32" s="307" t="s">
        <v>251</v>
      </c>
      <c r="C32" s="308"/>
      <c r="D32" s="113">
        <v>0.54887305850753243</v>
      </c>
      <c r="E32" s="115">
        <v>141</v>
      </c>
      <c r="F32" s="114">
        <v>147</v>
      </c>
      <c r="G32" s="114">
        <v>148</v>
      </c>
      <c r="H32" s="114">
        <v>144</v>
      </c>
      <c r="I32" s="140">
        <v>147</v>
      </c>
      <c r="J32" s="115">
        <v>-6</v>
      </c>
      <c r="K32" s="116">
        <v>-4.0816326530612246</v>
      </c>
    </row>
    <row r="33" spans="1:11" ht="14.1" customHeight="1" x14ac:dyDescent="0.2">
      <c r="A33" s="306">
        <v>32</v>
      </c>
      <c r="B33" s="307" t="s">
        <v>252</v>
      </c>
      <c r="C33" s="308"/>
      <c r="D33" s="113">
        <v>2.1526723500330882</v>
      </c>
      <c r="E33" s="115">
        <v>553</v>
      </c>
      <c r="F33" s="114">
        <v>513</v>
      </c>
      <c r="G33" s="114">
        <v>571</v>
      </c>
      <c r="H33" s="114">
        <v>574</v>
      </c>
      <c r="I33" s="140">
        <v>549</v>
      </c>
      <c r="J33" s="115">
        <v>4</v>
      </c>
      <c r="K33" s="116">
        <v>0.72859744990892528</v>
      </c>
    </row>
    <row r="34" spans="1:11" ht="14.1" customHeight="1" x14ac:dyDescent="0.2">
      <c r="A34" s="306">
        <v>33</v>
      </c>
      <c r="B34" s="307" t="s">
        <v>253</v>
      </c>
      <c r="C34" s="308"/>
      <c r="D34" s="113">
        <v>1.9891782474989295</v>
      </c>
      <c r="E34" s="115">
        <v>511</v>
      </c>
      <c r="F34" s="114">
        <v>507</v>
      </c>
      <c r="G34" s="114">
        <v>529</v>
      </c>
      <c r="H34" s="114">
        <v>509</v>
      </c>
      <c r="I34" s="140">
        <v>486</v>
      </c>
      <c r="J34" s="115">
        <v>25</v>
      </c>
      <c r="K34" s="116">
        <v>5.1440329218106999</v>
      </c>
    </row>
    <row r="35" spans="1:11" ht="14.1" customHeight="1" x14ac:dyDescent="0.2">
      <c r="A35" s="306">
        <v>34</v>
      </c>
      <c r="B35" s="307" t="s">
        <v>254</v>
      </c>
      <c r="C35" s="308"/>
      <c r="D35" s="113">
        <v>3.5890848222974814</v>
      </c>
      <c r="E35" s="115">
        <v>922</v>
      </c>
      <c r="F35" s="114">
        <v>905</v>
      </c>
      <c r="G35" s="114">
        <v>915</v>
      </c>
      <c r="H35" s="114">
        <v>878</v>
      </c>
      <c r="I35" s="140">
        <v>841</v>
      </c>
      <c r="J35" s="115">
        <v>81</v>
      </c>
      <c r="K35" s="116">
        <v>9.6313912009512492</v>
      </c>
    </row>
    <row r="36" spans="1:11" ht="14.1" customHeight="1" x14ac:dyDescent="0.2">
      <c r="A36" s="306">
        <v>41</v>
      </c>
      <c r="B36" s="307" t="s">
        <v>255</v>
      </c>
      <c r="C36" s="308"/>
      <c r="D36" s="113">
        <v>0.50605317451049092</v>
      </c>
      <c r="E36" s="115">
        <v>130</v>
      </c>
      <c r="F36" s="114">
        <v>130</v>
      </c>
      <c r="G36" s="114">
        <v>129</v>
      </c>
      <c r="H36" s="114">
        <v>137</v>
      </c>
      <c r="I36" s="140">
        <v>132</v>
      </c>
      <c r="J36" s="115">
        <v>-2</v>
      </c>
      <c r="K36" s="116">
        <v>-1.5151515151515151</v>
      </c>
    </row>
    <row r="37" spans="1:11" ht="14.1" customHeight="1" x14ac:dyDescent="0.2">
      <c r="A37" s="306">
        <v>42</v>
      </c>
      <c r="B37" s="307" t="s">
        <v>256</v>
      </c>
      <c r="C37" s="308"/>
      <c r="D37" s="113" t="s">
        <v>513</v>
      </c>
      <c r="E37" s="115" t="s">
        <v>513</v>
      </c>
      <c r="F37" s="114">
        <v>28</v>
      </c>
      <c r="G37" s="114">
        <v>29</v>
      </c>
      <c r="H37" s="114">
        <v>28</v>
      </c>
      <c r="I37" s="140">
        <v>27</v>
      </c>
      <c r="J37" s="115" t="s">
        <v>513</v>
      </c>
      <c r="K37" s="116" t="s">
        <v>513</v>
      </c>
    </row>
    <row r="38" spans="1:11" ht="14.1" customHeight="1" x14ac:dyDescent="0.2">
      <c r="A38" s="306">
        <v>43</v>
      </c>
      <c r="B38" s="307" t="s">
        <v>257</v>
      </c>
      <c r="C38" s="308"/>
      <c r="D38" s="113">
        <v>1.5142668068044689</v>
      </c>
      <c r="E38" s="115">
        <v>389</v>
      </c>
      <c r="F38" s="114">
        <v>392</v>
      </c>
      <c r="G38" s="114">
        <v>383</v>
      </c>
      <c r="H38" s="114">
        <v>368</v>
      </c>
      <c r="I38" s="140">
        <v>381</v>
      </c>
      <c r="J38" s="115">
        <v>8</v>
      </c>
      <c r="K38" s="116">
        <v>2.0997375328083989</v>
      </c>
    </row>
    <row r="39" spans="1:11" ht="14.1" customHeight="1" x14ac:dyDescent="0.2">
      <c r="A39" s="306">
        <v>51</v>
      </c>
      <c r="B39" s="307" t="s">
        <v>258</v>
      </c>
      <c r="C39" s="308"/>
      <c r="D39" s="113">
        <v>5.3953053836272336</v>
      </c>
      <c r="E39" s="115">
        <v>1386</v>
      </c>
      <c r="F39" s="114">
        <v>1373</v>
      </c>
      <c r="G39" s="114">
        <v>1418</v>
      </c>
      <c r="H39" s="114">
        <v>1414</v>
      </c>
      <c r="I39" s="140">
        <v>1400</v>
      </c>
      <c r="J39" s="115">
        <v>-14</v>
      </c>
      <c r="K39" s="116">
        <v>-1</v>
      </c>
    </row>
    <row r="40" spans="1:11" ht="14.1" customHeight="1" x14ac:dyDescent="0.2">
      <c r="A40" s="306" t="s">
        <v>259</v>
      </c>
      <c r="B40" s="307" t="s">
        <v>260</v>
      </c>
      <c r="C40" s="308"/>
      <c r="D40" s="113">
        <v>4.8814667756627355</v>
      </c>
      <c r="E40" s="115">
        <v>1254</v>
      </c>
      <c r="F40" s="114">
        <v>1241</v>
      </c>
      <c r="G40" s="114">
        <v>1290</v>
      </c>
      <c r="H40" s="114">
        <v>1283</v>
      </c>
      <c r="I40" s="140">
        <v>1262</v>
      </c>
      <c r="J40" s="115">
        <v>-8</v>
      </c>
      <c r="K40" s="116">
        <v>-0.6339144215530903</v>
      </c>
    </row>
    <row r="41" spans="1:11" ht="14.1" customHeight="1" x14ac:dyDescent="0.2">
      <c r="A41" s="306"/>
      <c r="B41" s="307" t="s">
        <v>261</v>
      </c>
      <c r="C41" s="308"/>
      <c r="D41" s="113">
        <v>4.0523181128109309</v>
      </c>
      <c r="E41" s="115">
        <v>1041</v>
      </c>
      <c r="F41" s="114">
        <v>1038</v>
      </c>
      <c r="G41" s="114">
        <v>1085</v>
      </c>
      <c r="H41" s="114">
        <v>1080</v>
      </c>
      <c r="I41" s="140">
        <v>1054</v>
      </c>
      <c r="J41" s="115">
        <v>-13</v>
      </c>
      <c r="K41" s="116">
        <v>-1.2333965844402277</v>
      </c>
    </row>
    <row r="42" spans="1:11" ht="14.1" customHeight="1" x14ac:dyDescent="0.2">
      <c r="A42" s="306">
        <v>52</v>
      </c>
      <c r="B42" s="307" t="s">
        <v>262</v>
      </c>
      <c r="C42" s="308"/>
      <c r="D42" s="113">
        <v>3.0713534976059793</v>
      </c>
      <c r="E42" s="115">
        <v>789</v>
      </c>
      <c r="F42" s="114">
        <v>807</v>
      </c>
      <c r="G42" s="114">
        <v>837</v>
      </c>
      <c r="H42" s="114">
        <v>859</v>
      </c>
      <c r="I42" s="140">
        <v>850</v>
      </c>
      <c r="J42" s="115">
        <v>-61</v>
      </c>
      <c r="K42" s="116">
        <v>-7.1764705882352944</v>
      </c>
    </row>
    <row r="43" spans="1:11" ht="14.1" customHeight="1" x14ac:dyDescent="0.2">
      <c r="A43" s="306" t="s">
        <v>263</v>
      </c>
      <c r="B43" s="307" t="s">
        <v>264</v>
      </c>
      <c r="C43" s="308"/>
      <c r="D43" s="113">
        <v>2.8455759274397603</v>
      </c>
      <c r="E43" s="115">
        <v>731</v>
      </c>
      <c r="F43" s="114">
        <v>750</v>
      </c>
      <c r="G43" s="114">
        <v>779</v>
      </c>
      <c r="H43" s="114">
        <v>804</v>
      </c>
      <c r="I43" s="140">
        <v>796</v>
      </c>
      <c r="J43" s="115">
        <v>-65</v>
      </c>
      <c r="K43" s="116">
        <v>-8.1658291457286438</v>
      </c>
    </row>
    <row r="44" spans="1:11" ht="14.1" customHeight="1" x14ac:dyDescent="0.2">
      <c r="A44" s="306">
        <v>53</v>
      </c>
      <c r="B44" s="307" t="s">
        <v>265</v>
      </c>
      <c r="C44" s="308"/>
      <c r="D44" s="113">
        <v>1.1288878508310951</v>
      </c>
      <c r="E44" s="115">
        <v>290</v>
      </c>
      <c r="F44" s="114">
        <v>280</v>
      </c>
      <c r="G44" s="114">
        <v>268</v>
      </c>
      <c r="H44" s="114">
        <v>257</v>
      </c>
      <c r="I44" s="140">
        <v>279</v>
      </c>
      <c r="J44" s="115">
        <v>11</v>
      </c>
      <c r="K44" s="116">
        <v>3.9426523297491038</v>
      </c>
    </row>
    <row r="45" spans="1:11" ht="14.1" customHeight="1" x14ac:dyDescent="0.2">
      <c r="A45" s="306" t="s">
        <v>266</v>
      </c>
      <c r="B45" s="307" t="s">
        <v>267</v>
      </c>
      <c r="C45" s="308"/>
      <c r="D45" s="113">
        <v>1.1016388337420686</v>
      </c>
      <c r="E45" s="115">
        <v>283</v>
      </c>
      <c r="F45" s="114">
        <v>273</v>
      </c>
      <c r="G45" s="114">
        <v>261</v>
      </c>
      <c r="H45" s="114">
        <v>251</v>
      </c>
      <c r="I45" s="140">
        <v>274</v>
      </c>
      <c r="J45" s="115">
        <v>9</v>
      </c>
      <c r="K45" s="116">
        <v>3.2846715328467155</v>
      </c>
    </row>
    <row r="46" spans="1:11" ht="14.1" customHeight="1" x14ac:dyDescent="0.2">
      <c r="A46" s="306">
        <v>54</v>
      </c>
      <c r="B46" s="307" t="s">
        <v>268</v>
      </c>
      <c r="C46" s="308"/>
      <c r="D46" s="113">
        <v>2.7638288761726808</v>
      </c>
      <c r="E46" s="115">
        <v>710</v>
      </c>
      <c r="F46" s="114">
        <v>700</v>
      </c>
      <c r="G46" s="114">
        <v>701</v>
      </c>
      <c r="H46" s="114">
        <v>708</v>
      </c>
      <c r="I46" s="140">
        <v>704</v>
      </c>
      <c r="J46" s="115">
        <v>6</v>
      </c>
      <c r="K46" s="116">
        <v>0.85227272727272729</v>
      </c>
    </row>
    <row r="47" spans="1:11" ht="14.1" customHeight="1" x14ac:dyDescent="0.2">
      <c r="A47" s="306">
        <v>61</v>
      </c>
      <c r="B47" s="307" t="s">
        <v>269</v>
      </c>
      <c r="C47" s="308"/>
      <c r="D47" s="113">
        <v>4.060103546264938</v>
      </c>
      <c r="E47" s="115">
        <v>1043</v>
      </c>
      <c r="F47" s="114">
        <v>1042</v>
      </c>
      <c r="G47" s="114">
        <v>1057</v>
      </c>
      <c r="H47" s="114">
        <v>1025</v>
      </c>
      <c r="I47" s="140">
        <v>1038</v>
      </c>
      <c r="J47" s="115">
        <v>5</v>
      </c>
      <c r="K47" s="116">
        <v>0.48169556840077071</v>
      </c>
    </row>
    <row r="48" spans="1:11" ht="14.1" customHeight="1" x14ac:dyDescent="0.2">
      <c r="A48" s="306">
        <v>62</v>
      </c>
      <c r="B48" s="307" t="s">
        <v>270</v>
      </c>
      <c r="C48" s="308"/>
      <c r="D48" s="113">
        <v>8.1357779594378918</v>
      </c>
      <c r="E48" s="115">
        <v>2090</v>
      </c>
      <c r="F48" s="114">
        <v>2082</v>
      </c>
      <c r="G48" s="114">
        <v>2073</v>
      </c>
      <c r="H48" s="114">
        <v>2037</v>
      </c>
      <c r="I48" s="140">
        <v>2007</v>
      </c>
      <c r="J48" s="115">
        <v>83</v>
      </c>
      <c r="K48" s="116">
        <v>4.1355256601893373</v>
      </c>
    </row>
    <row r="49" spans="1:11" ht="14.1" customHeight="1" x14ac:dyDescent="0.2">
      <c r="A49" s="306">
        <v>63</v>
      </c>
      <c r="B49" s="307" t="s">
        <v>271</v>
      </c>
      <c r="C49" s="308"/>
      <c r="D49" s="113">
        <v>1.9580365136828992</v>
      </c>
      <c r="E49" s="115">
        <v>503</v>
      </c>
      <c r="F49" s="114">
        <v>483</v>
      </c>
      <c r="G49" s="114">
        <v>485</v>
      </c>
      <c r="H49" s="114">
        <v>488</v>
      </c>
      <c r="I49" s="140">
        <v>470</v>
      </c>
      <c r="J49" s="115">
        <v>33</v>
      </c>
      <c r="K49" s="116">
        <v>7.0212765957446805</v>
      </c>
    </row>
    <row r="50" spans="1:11" ht="14.1" customHeight="1" x14ac:dyDescent="0.2">
      <c r="A50" s="306" t="s">
        <v>272</v>
      </c>
      <c r="B50" s="307" t="s">
        <v>273</v>
      </c>
      <c r="C50" s="308"/>
      <c r="D50" s="113">
        <v>0.33088092179532097</v>
      </c>
      <c r="E50" s="115">
        <v>85</v>
      </c>
      <c r="F50" s="114">
        <v>82</v>
      </c>
      <c r="G50" s="114">
        <v>82</v>
      </c>
      <c r="H50" s="114">
        <v>86</v>
      </c>
      <c r="I50" s="140">
        <v>83</v>
      </c>
      <c r="J50" s="115">
        <v>2</v>
      </c>
      <c r="K50" s="116">
        <v>2.4096385542168677</v>
      </c>
    </row>
    <row r="51" spans="1:11" ht="14.1" customHeight="1" x14ac:dyDescent="0.2">
      <c r="A51" s="306" t="s">
        <v>274</v>
      </c>
      <c r="B51" s="307" t="s">
        <v>275</v>
      </c>
      <c r="C51" s="308"/>
      <c r="D51" s="113">
        <v>1.4325197555373896</v>
      </c>
      <c r="E51" s="115">
        <v>368</v>
      </c>
      <c r="F51" s="114">
        <v>354</v>
      </c>
      <c r="G51" s="114">
        <v>358</v>
      </c>
      <c r="H51" s="114">
        <v>359</v>
      </c>
      <c r="I51" s="140">
        <v>343</v>
      </c>
      <c r="J51" s="115">
        <v>25</v>
      </c>
      <c r="K51" s="116">
        <v>7.2886297376093294</v>
      </c>
    </row>
    <row r="52" spans="1:11" ht="14.1" customHeight="1" x14ac:dyDescent="0.2">
      <c r="A52" s="306">
        <v>71</v>
      </c>
      <c r="B52" s="307" t="s">
        <v>276</v>
      </c>
      <c r="C52" s="308"/>
      <c r="D52" s="113">
        <v>11.078671805052746</v>
      </c>
      <c r="E52" s="115">
        <v>2846</v>
      </c>
      <c r="F52" s="114">
        <v>2878</v>
      </c>
      <c r="G52" s="114">
        <v>2865</v>
      </c>
      <c r="H52" s="114">
        <v>2816</v>
      </c>
      <c r="I52" s="140">
        <v>2797</v>
      </c>
      <c r="J52" s="115">
        <v>49</v>
      </c>
      <c r="K52" s="116">
        <v>1.7518770110833035</v>
      </c>
    </row>
    <row r="53" spans="1:11" ht="14.1" customHeight="1" x14ac:dyDescent="0.2">
      <c r="A53" s="306" t="s">
        <v>277</v>
      </c>
      <c r="B53" s="307" t="s">
        <v>278</v>
      </c>
      <c r="C53" s="308"/>
      <c r="D53" s="113">
        <v>3.4761960372143719</v>
      </c>
      <c r="E53" s="115">
        <v>893</v>
      </c>
      <c r="F53" s="114">
        <v>909</v>
      </c>
      <c r="G53" s="114">
        <v>905</v>
      </c>
      <c r="H53" s="114">
        <v>870</v>
      </c>
      <c r="I53" s="140">
        <v>885</v>
      </c>
      <c r="J53" s="115">
        <v>8</v>
      </c>
      <c r="K53" s="116">
        <v>0.903954802259887</v>
      </c>
    </row>
    <row r="54" spans="1:11" ht="14.1" customHeight="1" x14ac:dyDescent="0.2">
      <c r="A54" s="306" t="s">
        <v>279</v>
      </c>
      <c r="B54" s="307" t="s">
        <v>280</v>
      </c>
      <c r="C54" s="308"/>
      <c r="D54" s="113">
        <v>6.6215111526334232</v>
      </c>
      <c r="E54" s="115">
        <v>1701</v>
      </c>
      <c r="F54" s="114">
        <v>1713</v>
      </c>
      <c r="G54" s="114">
        <v>1713</v>
      </c>
      <c r="H54" s="114">
        <v>1704</v>
      </c>
      <c r="I54" s="140">
        <v>1676</v>
      </c>
      <c r="J54" s="115">
        <v>25</v>
      </c>
      <c r="K54" s="116">
        <v>1.4916467780429594</v>
      </c>
    </row>
    <row r="55" spans="1:11" ht="14.1" customHeight="1" x14ac:dyDescent="0.2">
      <c r="A55" s="306">
        <v>72</v>
      </c>
      <c r="B55" s="307" t="s">
        <v>281</v>
      </c>
      <c r="C55" s="308"/>
      <c r="D55" s="113">
        <v>3.2270621666861303</v>
      </c>
      <c r="E55" s="115">
        <v>829</v>
      </c>
      <c r="F55" s="114">
        <v>821</v>
      </c>
      <c r="G55" s="114">
        <v>827</v>
      </c>
      <c r="H55" s="114">
        <v>837</v>
      </c>
      <c r="I55" s="140">
        <v>841</v>
      </c>
      <c r="J55" s="115">
        <v>-12</v>
      </c>
      <c r="K55" s="116">
        <v>-1.426872770511296</v>
      </c>
    </row>
    <row r="56" spans="1:11" ht="14.1" customHeight="1" x14ac:dyDescent="0.2">
      <c r="A56" s="306" t="s">
        <v>282</v>
      </c>
      <c r="B56" s="307" t="s">
        <v>283</v>
      </c>
      <c r="C56" s="308"/>
      <c r="D56" s="113">
        <v>1.5142668068044689</v>
      </c>
      <c r="E56" s="115">
        <v>389</v>
      </c>
      <c r="F56" s="114">
        <v>390</v>
      </c>
      <c r="G56" s="114">
        <v>396</v>
      </c>
      <c r="H56" s="114">
        <v>401</v>
      </c>
      <c r="I56" s="140">
        <v>409</v>
      </c>
      <c r="J56" s="115">
        <v>-20</v>
      </c>
      <c r="K56" s="116">
        <v>-4.8899755501222497</v>
      </c>
    </row>
    <row r="57" spans="1:11" ht="14.1" customHeight="1" x14ac:dyDescent="0.2">
      <c r="A57" s="306" t="s">
        <v>284</v>
      </c>
      <c r="B57" s="307" t="s">
        <v>285</v>
      </c>
      <c r="C57" s="308"/>
      <c r="D57" s="113">
        <v>1.3741290046323329</v>
      </c>
      <c r="E57" s="115">
        <v>353</v>
      </c>
      <c r="F57" s="114">
        <v>349</v>
      </c>
      <c r="G57" s="114">
        <v>351</v>
      </c>
      <c r="H57" s="114">
        <v>355</v>
      </c>
      <c r="I57" s="140">
        <v>353</v>
      </c>
      <c r="J57" s="115">
        <v>0</v>
      </c>
      <c r="K57" s="116">
        <v>0</v>
      </c>
    </row>
    <row r="58" spans="1:11" ht="14.1" customHeight="1" x14ac:dyDescent="0.2">
      <c r="A58" s="306">
        <v>73</v>
      </c>
      <c r="B58" s="307" t="s">
        <v>286</v>
      </c>
      <c r="C58" s="308"/>
      <c r="D58" s="113">
        <v>2.9818210128848923</v>
      </c>
      <c r="E58" s="115">
        <v>766</v>
      </c>
      <c r="F58" s="114">
        <v>771</v>
      </c>
      <c r="G58" s="114">
        <v>781</v>
      </c>
      <c r="H58" s="114">
        <v>768</v>
      </c>
      <c r="I58" s="140">
        <v>757</v>
      </c>
      <c r="J58" s="115">
        <v>9</v>
      </c>
      <c r="K58" s="116">
        <v>1.1889035667107002</v>
      </c>
    </row>
    <row r="59" spans="1:11" ht="14.1" customHeight="1" x14ac:dyDescent="0.2">
      <c r="A59" s="306" t="s">
        <v>287</v>
      </c>
      <c r="B59" s="307" t="s">
        <v>288</v>
      </c>
      <c r="C59" s="308"/>
      <c r="D59" s="113">
        <v>2.7482580092646658</v>
      </c>
      <c r="E59" s="115">
        <v>706</v>
      </c>
      <c r="F59" s="114">
        <v>711</v>
      </c>
      <c r="G59" s="114">
        <v>724</v>
      </c>
      <c r="H59" s="114">
        <v>713</v>
      </c>
      <c r="I59" s="140">
        <v>703</v>
      </c>
      <c r="J59" s="115">
        <v>3</v>
      </c>
      <c r="K59" s="116">
        <v>0.4267425320056899</v>
      </c>
    </row>
    <row r="60" spans="1:11" ht="14.1" customHeight="1" x14ac:dyDescent="0.2">
      <c r="A60" s="306">
        <v>81</v>
      </c>
      <c r="B60" s="307" t="s">
        <v>289</v>
      </c>
      <c r="C60" s="308"/>
      <c r="D60" s="113">
        <v>5.8974658414107202</v>
      </c>
      <c r="E60" s="115">
        <v>1515</v>
      </c>
      <c r="F60" s="114">
        <v>1498</v>
      </c>
      <c r="G60" s="114">
        <v>1477</v>
      </c>
      <c r="H60" s="114">
        <v>1444</v>
      </c>
      <c r="I60" s="140">
        <v>1459</v>
      </c>
      <c r="J60" s="115">
        <v>56</v>
      </c>
      <c r="K60" s="116">
        <v>3.8382453735435229</v>
      </c>
    </row>
    <row r="61" spans="1:11" ht="14.1" customHeight="1" x14ac:dyDescent="0.2">
      <c r="A61" s="306" t="s">
        <v>290</v>
      </c>
      <c r="B61" s="307" t="s">
        <v>291</v>
      </c>
      <c r="C61" s="308"/>
      <c r="D61" s="113">
        <v>2.7326871423566508</v>
      </c>
      <c r="E61" s="115">
        <v>702</v>
      </c>
      <c r="F61" s="114">
        <v>683</v>
      </c>
      <c r="G61" s="114">
        <v>684</v>
      </c>
      <c r="H61" s="114">
        <v>660</v>
      </c>
      <c r="I61" s="140">
        <v>662</v>
      </c>
      <c r="J61" s="115">
        <v>40</v>
      </c>
      <c r="K61" s="116">
        <v>6.0422960725075532</v>
      </c>
    </row>
    <row r="62" spans="1:11" ht="14.1" customHeight="1" x14ac:dyDescent="0.2">
      <c r="A62" s="306" t="s">
        <v>292</v>
      </c>
      <c r="B62" s="307" t="s">
        <v>293</v>
      </c>
      <c r="C62" s="308"/>
      <c r="D62" s="113">
        <v>1.3001673868192611</v>
      </c>
      <c r="E62" s="115">
        <v>334</v>
      </c>
      <c r="F62" s="114">
        <v>338</v>
      </c>
      <c r="G62" s="114">
        <v>323</v>
      </c>
      <c r="H62" s="114">
        <v>331</v>
      </c>
      <c r="I62" s="140">
        <v>330</v>
      </c>
      <c r="J62" s="115">
        <v>4</v>
      </c>
      <c r="K62" s="116">
        <v>1.2121212121212122</v>
      </c>
    </row>
    <row r="63" spans="1:11" ht="14.1" customHeight="1" x14ac:dyDescent="0.2">
      <c r="A63" s="306"/>
      <c r="B63" s="307" t="s">
        <v>294</v>
      </c>
      <c r="C63" s="308"/>
      <c r="D63" s="113">
        <v>1.1522441511931176</v>
      </c>
      <c r="E63" s="115">
        <v>296</v>
      </c>
      <c r="F63" s="114">
        <v>299</v>
      </c>
      <c r="G63" s="114">
        <v>286</v>
      </c>
      <c r="H63" s="114">
        <v>296</v>
      </c>
      <c r="I63" s="140">
        <v>296</v>
      </c>
      <c r="J63" s="115">
        <v>0</v>
      </c>
      <c r="K63" s="116">
        <v>0</v>
      </c>
    </row>
    <row r="64" spans="1:11" ht="14.1" customHeight="1" x14ac:dyDescent="0.2">
      <c r="A64" s="306" t="s">
        <v>295</v>
      </c>
      <c r="B64" s="307" t="s">
        <v>296</v>
      </c>
      <c r="C64" s="308"/>
      <c r="D64" s="113">
        <v>0.43987699015142667</v>
      </c>
      <c r="E64" s="115">
        <v>113</v>
      </c>
      <c r="F64" s="114">
        <v>104</v>
      </c>
      <c r="G64" s="114">
        <v>104</v>
      </c>
      <c r="H64" s="114">
        <v>90</v>
      </c>
      <c r="I64" s="140">
        <v>91</v>
      </c>
      <c r="J64" s="115">
        <v>22</v>
      </c>
      <c r="K64" s="116">
        <v>24.175824175824175</v>
      </c>
    </row>
    <row r="65" spans="1:11" ht="14.1" customHeight="1" x14ac:dyDescent="0.2">
      <c r="A65" s="306" t="s">
        <v>297</v>
      </c>
      <c r="B65" s="307" t="s">
        <v>298</v>
      </c>
      <c r="C65" s="308"/>
      <c r="D65" s="113">
        <v>0.83304137957880808</v>
      </c>
      <c r="E65" s="115">
        <v>214</v>
      </c>
      <c r="F65" s="114">
        <v>218</v>
      </c>
      <c r="G65" s="114">
        <v>209</v>
      </c>
      <c r="H65" s="114">
        <v>207</v>
      </c>
      <c r="I65" s="140">
        <v>221</v>
      </c>
      <c r="J65" s="115">
        <v>-7</v>
      </c>
      <c r="K65" s="116">
        <v>-3.1674208144796379</v>
      </c>
    </row>
    <row r="66" spans="1:11" ht="14.1" customHeight="1" x14ac:dyDescent="0.2">
      <c r="A66" s="306">
        <v>82</v>
      </c>
      <c r="B66" s="307" t="s">
        <v>299</v>
      </c>
      <c r="C66" s="308"/>
      <c r="D66" s="113">
        <v>4.9826774105648335</v>
      </c>
      <c r="E66" s="115">
        <v>1280</v>
      </c>
      <c r="F66" s="114">
        <v>1294</v>
      </c>
      <c r="G66" s="114">
        <v>1234</v>
      </c>
      <c r="H66" s="114">
        <v>1267</v>
      </c>
      <c r="I66" s="140">
        <v>1254</v>
      </c>
      <c r="J66" s="115">
        <v>26</v>
      </c>
      <c r="K66" s="116">
        <v>2.073365231259968</v>
      </c>
    </row>
    <row r="67" spans="1:11" ht="14.1" customHeight="1" x14ac:dyDescent="0.2">
      <c r="A67" s="306" t="s">
        <v>300</v>
      </c>
      <c r="B67" s="307" t="s">
        <v>301</v>
      </c>
      <c r="C67" s="308"/>
      <c r="D67" s="113">
        <v>3.6825100237455719</v>
      </c>
      <c r="E67" s="115">
        <v>946</v>
      </c>
      <c r="F67" s="114">
        <v>962</v>
      </c>
      <c r="G67" s="114">
        <v>898</v>
      </c>
      <c r="H67" s="114">
        <v>930</v>
      </c>
      <c r="I67" s="140">
        <v>924</v>
      </c>
      <c r="J67" s="115">
        <v>22</v>
      </c>
      <c r="K67" s="116">
        <v>2.3809523809523809</v>
      </c>
    </row>
    <row r="68" spans="1:11" ht="14.1" customHeight="1" x14ac:dyDescent="0.2">
      <c r="A68" s="306" t="s">
        <v>302</v>
      </c>
      <c r="B68" s="307" t="s">
        <v>303</v>
      </c>
      <c r="C68" s="308"/>
      <c r="D68" s="113">
        <v>0.85250496321382696</v>
      </c>
      <c r="E68" s="115">
        <v>219</v>
      </c>
      <c r="F68" s="114">
        <v>214</v>
      </c>
      <c r="G68" s="114">
        <v>215</v>
      </c>
      <c r="H68" s="114">
        <v>221</v>
      </c>
      <c r="I68" s="140">
        <v>217</v>
      </c>
      <c r="J68" s="115">
        <v>2</v>
      </c>
      <c r="K68" s="116">
        <v>0.92165898617511521</v>
      </c>
    </row>
    <row r="69" spans="1:11" ht="14.1" customHeight="1" x14ac:dyDescent="0.2">
      <c r="A69" s="306">
        <v>83</v>
      </c>
      <c r="B69" s="307" t="s">
        <v>304</v>
      </c>
      <c r="C69" s="308"/>
      <c r="D69" s="113">
        <v>6.4619097668262677</v>
      </c>
      <c r="E69" s="115">
        <v>1660</v>
      </c>
      <c r="F69" s="114">
        <v>1625</v>
      </c>
      <c r="G69" s="114">
        <v>1608</v>
      </c>
      <c r="H69" s="114">
        <v>1598</v>
      </c>
      <c r="I69" s="140">
        <v>1582</v>
      </c>
      <c r="J69" s="115">
        <v>78</v>
      </c>
      <c r="K69" s="116">
        <v>4.9304677623261695</v>
      </c>
    </row>
    <row r="70" spans="1:11" ht="14.1" customHeight="1" x14ac:dyDescent="0.2">
      <c r="A70" s="306" t="s">
        <v>305</v>
      </c>
      <c r="B70" s="307" t="s">
        <v>306</v>
      </c>
      <c r="C70" s="308"/>
      <c r="D70" s="113">
        <v>5.3018801821791426</v>
      </c>
      <c r="E70" s="115">
        <v>1362</v>
      </c>
      <c r="F70" s="114">
        <v>1329</v>
      </c>
      <c r="G70" s="114">
        <v>1311</v>
      </c>
      <c r="H70" s="114">
        <v>1307</v>
      </c>
      <c r="I70" s="140">
        <v>1288</v>
      </c>
      <c r="J70" s="115">
        <v>74</v>
      </c>
      <c r="K70" s="116">
        <v>5.7453416149068319</v>
      </c>
    </row>
    <row r="71" spans="1:11" ht="14.1" customHeight="1" x14ac:dyDescent="0.2">
      <c r="A71" s="306"/>
      <c r="B71" s="307" t="s">
        <v>307</v>
      </c>
      <c r="C71" s="308"/>
      <c r="D71" s="113">
        <v>4.4766242360543425</v>
      </c>
      <c r="E71" s="115">
        <v>1150</v>
      </c>
      <c r="F71" s="114">
        <v>1125</v>
      </c>
      <c r="G71" s="114">
        <v>1127</v>
      </c>
      <c r="H71" s="114">
        <v>1115</v>
      </c>
      <c r="I71" s="140">
        <v>1102</v>
      </c>
      <c r="J71" s="115">
        <v>48</v>
      </c>
      <c r="K71" s="116">
        <v>4.3557168784029034</v>
      </c>
    </row>
    <row r="72" spans="1:11" ht="14.1" customHeight="1" x14ac:dyDescent="0.2">
      <c r="A72" s="306">
        <v>84</v>
      </c>
      <c r="B72" s="307" t="s">
        <v>308</v>
      </c>
      <c r="C72" s="308"/>
      <c r="D72" s="113">
        <v>0.73961617813071745</v>
      </c>
      <c r="E72" s="115">
        <v>190</v>
      </c>
      <c r="F72" s="114">
        <v>188</v>
      </c>
      <c r="G72" s="114">
        <v>189</v>
      </c>
      <c r="H72" s="114">
        <v>191</v>
      </c>
      <c r="I72" s="140">
        <v>183</v>
      </c>
      <c r="J72" s="115">
        <v>7</v>
      </c>
      <c r="K72" s="116">
        <v>3.8251366120218577</v>
      </c>
    </row>
    <row r="73" spans="1:11" ht="14.1" customHeight="1" x14ac:dyDescent="0.2">
      <c r="A73" s="306" t="s">
        <v>309</v>
      </c>
      <c r="B73" s="307" t="s">
        <v>310</v>
      </c>
      <c r="C73" s="308"/>
      <c r="D73" s="113">
        <v>0.2102067032582039</v>
      </c>
      <c r="E73" s="115">
        <v>54</v>
      </c>
      <c r="F73" s="114">
        <v>53</v>
      </c>
      <c r="G73" s="114">
        <v>52</v>
      </c>
      <c r="H73" s="114">
        <v>49</v>
      </c>
      <c r="I73" s="140">
        <v>51</v>
      </c>
      <c r="J73" s="115">
        <v>3</v>
      </c>
      <c r="K73" s="116">
        <v>5.882352941176471</v>
      </c>
    </row>
    <row r="74" spans="1:11" ht="14.1" customHeight="1" x14ac:dyDescent="0.2">
      <c r="A74" s="306" t="s">
        <v>311</v>
      </c>
      <c r="B74" s="307" t="s">
        <v>312</v>
      </c>
      <c r="C74" s="308"/>
      <c r="D74" s="113">
        <v>4.2819883997041536E-2</v>
      </c>
      <c r="E74" s="115">
        <v>11</v>
      </c>
      <c r="F74" s="114">
        <v>9</v>
      </c>
      <c r="G74" s="114">
        <v>9</v>
      </c>
      <c r="H74" s="114">
        <v>10</v>
      </c>
      <c r="I74" s="140">
        <v>8</v>
      </c>
      <c r="J74" s="115">
        <v>3</v>
      </c>
      <c r="K74" s="116">
        <v>37.5</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0.11678150181011328</v>
      </c>
      <c r="E76" s="115">
        <v>30</v>
      </c>
      <c r="F76" s="114">
        <v>28</v>
      </c>
      <c r="G76" s="114" t="s">
        <v>513</v>
      </c>
      <c r="H76" s="114" t="s">
        <v>513</v>
      </c>
      <c r="I76" s="140">
        <v>22</v>
      </c>
      <c r="J76" s="115">
        <v>8</v>
      </c>
      <c r="K76" s="116">
        <v>36.363636363636367</v>
      </c>
    </row>
    <row r="77" spans="1:11" ht="14.1" customHeight="1" x14ac:dyDescent="0.2">
      <c r="A77" s="306">
        <v>92</v>
      </c>
      <c r="B77" s="307" t="s">
        <v>316</v>
      </c>
      <c r="C77" s="308"/>
      <c r="D77" s="113">
        <v>0.89921756393787222</v>
      </c>
      <c r="E77" s="115">
        <v>231</v>
      </c>
      <c r="F77" s="114">
        <v>244</v>
      </c>
      <c r="G77" s="114">
        <v>241</v>
      </c>
      <c r="H77" s="114">
        <v>237</v>
      </c>
      <c r="I77" s="140">
        <v>236</v>
      </c>
      <c r="J77" s="115">
        <v>-5</v>
      </c>
      <c r="K77" s="116">
        <v>-2.1186440677966103</v>
      </c>
    </row>
    <row r="78" spans="1:11" ht="14.1" customHeight="1" x14ac:dyDescent="0.2">
      <c r="A78" s="306">
        <v>93</v>
      </c>
      <c r="B78" s="307" t="s">
        <v>317</v>
      </c>
      <c r="C78" s="308"/>
      <c r="D78" s="113">
        <v>0.55665849196153994</v>
      </c>
      <c r="E78" s="115">
        <v>143</v>
      </c>
      <c r="F78" s="114">
        <v>146</v>
      </c>
      <c r="G78" s="114">
        <v>144</v>
      </c>
      <c r="H78" s="114">
        <v>143</v>
      </c>
      <c r="I78" s="140">
        <v>143</v>
      </c>
      <c r="J78" s="115">
        <v>0</v>
      </c>
      <c r="K78" s="116">
        <v>0</v>
      </c>
    </row>
    <row r="79" spans="1:11" ht="14.1" customHeight="1" x14ac:dyDescent="0.2">
      <c r="A79" s="306">
        <v>94</v>
      </c>
      <c r="B79" s="307" t="s">
        <v>318</v>
      </c>
      <c r="C79" s="308"/>
      <c r="D79" s="113">
        <v>0.11678150181011328</v>
      </c>
      <c r="E79" s="115">
        <v>30</v>
      </c>
      <c r="F79" s="114">
        <v>35</v>
      </c>
      <c r="G79" s="114">
        <v>36</v>
      </c>
      <c r="H79" s="114">
        <v>34</v>
      </c>
      <c r="I79" s="140">
        <v>34</v>
      </c>
      <c r="J79" s="115">
        <v>-4</v>
      </c>
      <c r="K79" s="116">
        <v>-11.764705882352942</v>
      </c>
    </row>
    <row r="80" spans="1:11" ht="14.1" customHeight="1" x14ac:dyDescent="0.2">
      <c r="A80" s="306" t="s">
        <v>319</v>
      </c>
      <c r="B80" s="307" t="s">
        <v>320</v>
      </c>
      <c r="C80" s="308"/>
      <c r="D80" s="113" t="s">
        <v>513</v>
      </c>
      <c r="E80" s="115" t="s">
        <v>513</v>
      </c>
      <c r="F80" s="114">
        <v>0</v>
      </c>
      <c r="G80" s="114" t="s">
        <v>513</v>
      </c>
      <c r="H80" s="114" t="s">
        <v>513</v>
      </c>
      <c r="I80" s="140">
        <v>0</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7408</v>
      </c>
      <c r="E12" s="114">
        <v>7530</v>
      </c>
      <c r="F12" s="114">
        <v>7657</v>
      </c>
      <c r="G12" s="114">
        <v>7628</v>
      </c>
      <c r="H12" s="140">
        <v>7528</v>
      </c>
      <c r="I12" s="115">
        <v>-120</v>
      </c>
      <c r="J12" s="116">
        <v>-1.5940488841657812</v>
      </c>
      <c r="K12"/>
      <c r="L12"/>
      <c r="M12"/>
      <c r="N12"/>
      <c r="O12"/>
      <c r="P12"/>
    </row>
    <row r="13" spans="1:16" s="110" customFormat="1" ht="14.45" customHeight="1" x14ac:dyDescent="0.2">
      <c r="A13" s="120" t="s">
        <v>105</v>
      </c>
      <c r="B13" s="119" t="s">
        <v>106</v>
      </c>
      <c r="C13" s="113">
        <v>36.406587473002162</v>
      </c>
      <c r="D13" s="115">
        <v>2697</v>
      </c>
      <c r="E13" s="114">
        <v>2735</v>
      </c>
      <c r="F13" s="114">
        <v>2768</v>
      </c>
      <c r="G13" s="114">
        <v>2765</v>
      </c>
      <c r="H13" s="140">
        <v>2736</v>
      </c>
      <c r="I13" s="115">
        <v>-39</v>
      </c>
      <c r="J13" s="116">
        <v>-1.4254385964912282</v>
      </c>
      <c r="K13"/>
      <c r="L13"/>
      <c r="M13"/>
      <c r="N13"/>
      <c r="O13"/>
      <c r="P13"/>
    </row>
    <row r="14" spans="1:16" s="110" customFormat="1" ht="14.45" customHeight="1" x14ac:dyDescent="0.2">
      <c r="A14" s="120"/>
      <c r="B14" s="119" t="s">
        <v>107</v>
      </c>
      <c r="C14" s="113">
        <v>63.593412526997838</v>
      </c>
      <c r="D14" s="115">
        <v>4711</v>
      </c>
      <c r="E14" s="114">
        <v>4795</v>
      </c>
      <c r="F14" s="114">
        <v>4889</v>
      </c>
      <c r="G14" s="114">
        <v>4863</v>
      </c>
      <c r="H14" s="140">
        <v>4792</v>
      </c>
      <c r="I14" s="115">
        <v>-81</v>
      </c>
      <c r="J14" s="116">
        <v>-1.6903171953255425</v>
      </c>
      <c r="K14"/>
      <c r="L14"/>
      <c r="M14"/>
      <c r="N14"/>
      <c r="O14"/>
      <c r="P14"/>
    </row>
    <row r="15" spans="1:16" s="110" customFormat="1" ht="14.45" customHeight="1" x14ac:dyDescent="0.2">
      <c r="A15" s="118" t="s">
        <v>105</v>
      </c>
      <c r="B15" s="121" t="s">
        <v>108</v>
      </c>
      <c r="C15" s="113">
        <v>13.485421166306695</v>
      </c>
      <c r="D15" s="115">
        <v>999</v>
      </c>
      <c r="E15" s="114">
        <v>979</v>
      </c>
      <c r="F15" s="114">
        <v>1043</v>
      </c>
      <c r="G15" s="114">
        <v>1054</v>
      </c>
      <c r="H15" s="140">
        <v>1004</v>
      </c>
      <c r="I15" s="115">
        <v>-5</v>
      </c>
      <c r="J15" s="116">
        <v>-0.49800796812749004</v>
      </c>
      <c r="K15"/>
      <c r="L15"/>
      <c r="M15"/>
      <c r="N15"/>
      <c r="O15"/>
      <c r="P15"/>
    </row>
    <row r="16" spans="1:16" s="110" customFormat="1" ht="14.45" customHeight="1" x14ac:dyDescent="0.2">
      <c r="A16" s="118"/>
      <c r="B16" s="121" t="s">
        <v>109</v>
      </c>
      <c r="C16" s="113">
        <v>50.823434125269976</v>
      </c>
      <c r="D16" s="115">
        <v>3765</v>
      </c>
      <c r="E16" s="114">
        <v>3850</v>
      </c>
      <c r="F16" s="114">
        <v>3886</v>
      </c>
      <c r="G16" s="114">
        <v>3876</v>
      </c>
      <c r="H16" s="140">
        <v>3849</v>
      </c>
      <c r="I16" s="115">
        <v>-84</v>
      </c>
      <c r="J16" s="116">
        <v>-2.182385035074045</v>
      </c>
      <c r="K16"/>
      <c r="L16"/>
      <c r="M16"/>
      <c r="N16"/>
      <c r="O16"/>
      <c r="P16"/>
    </row>
    <row r="17" spans="1:16" s="110" customFormat="1" ht="14.45" customHeight="1" x14ac:dyDescent="0.2">
      <c r="A17" s="118"/>
      <c r="B17" s="121" t="s">
        <v>110</v>
      </c>
      <c r="C17" s="113">
        <v>18.62850971922246</v>
      </c>
      <c r="D17" s="115">
        <v>1380</v>
      </c>
      <c r="E17" s="114">
        <v>1403</v>
      </c>
      <c r="F17" s="114">
        <v>1418</v>
      </c>
      <c r="G17" s="114">
        <v>1421</v>
      </c>
      <c r="H17" s="140">
        <v>1430</v>
      </c>
      <c r="I17" s="115">
        <v>-50</v>
      </c>
      <c r="J17" s="116">
        <v>-3.4965034965034967</v>
      </c>
      <c r="K17"/>
      <c r="L17"/>
      <c r="M17"/>
      <c r="N17"/>
      <c r="O17"/>
      <c r="P17"/>
    </row>
    <row r="18" spans="1:16" s="110" customFormat="1" ht="14.45" customHeight="1" x14ac:dyDescent="0.2">
      <c r="A18" s="120"/>
      <c r="B18" s="121" t="s">
        <v>111</v>
      </c>
      <c r="C18" s="113">
        <v>17.062634989200863</v>
      </c>
      <c r="D18" s="115">
        <v>1264</v>
      </c>
      <c r="E18" s="114">
        <v>1298</v>
      </c>
      <c r="F18" s="114">
        <v>1310</v>
      </c>
      <c r="G18" s="114">
        <v>1277</v>
      </c>
      <c r="H18" s="140">
        <v>1245</v>
      </c>
      <c r="I18" s="115">
        <v>19</v>
      </c>
      <c r="J18" s="116">
        <v>1.5261044176706828</v>
      </c>
      <c r="K18"/>
      <c r="L18"/>
      <c r="M18"/>
      <c r="N18"/>
      <c r="O18"/>
      <c r="P18"/>
    </row>
    <row r="19" spans="1:16" s="110" customFormat="1" ht="14.45" customHeight="1" x14ac:dyDescent="0.2">
      <c r="A19" s="120"/>
      <c r="B19" s="121" t="s">
        <v>112</v>
      </c>
      <c r="C19" s="113">
        <v>1.4713822894168467</v>
      </c>
      <c r="D19" s="115">
        <v>109</v>
      </c>
      <c r="E19" s="114">
        <v>124</v>
      </c>
      <c r="F19" s="114">
        <v>130</v>
      </c>
      <c r="G19" s="114">
        <v>119</v>
      </c>
      <c r="H19" s="140">
        <v>99</v>
      </c>
      <c r="I19" s="115">
        <v>10</v>
      </c>
      <c r="J19" s="116">
        <v>10.1010101010101</v>
      </c>
      <c r="K19"/>
      <c r="L19"/>
      <c r="M19"/>
      <c r="N19"/>
      <c r="O19"/>
      <c r="P19"/>
    </row>
    <row r="20" spans="1:16" s="110" customFormat="1" ht="14.45" customHeight="1" x14ac:dyDescent="0.2">
      <c r="A20" s="120" t="s">
        <v>113</v>
      </c>
      <c r="B20" s="119" t="s">
        <v>116</v>
      </c>
      <c r="C20" s="113">
        <v>88.687904967602591</v>
      </c>
      <c r="D20" s="115">
        <v>6570</v>
      </c>
      <c r="E20" s="114">
        <v>6706</v>
      </c>
      <c r="F20" s="114">
        <v>6846</v>
      </c>
      <c r="G20" s="114">
        <v>6810</v>
      </c>
      <c r="H20" s="140">
        <v>6728</v>
      </c>
      <c r="I20" s="115">
        <v>-158</v>
      </c>
      <c r="J20" s="116">
        <v>-2.3483947681331747</v>
      </c>
      <c r="K20"/>
      <c r="L20"/>
      <c r="M20"/>
      <c r="N20"/>
      <c r="O20"/>
      <c r="P20"/>
    </row>
    <row r="21" spans="1:16" s="110" customFormat="1" ht="14.45" customHeight="1" x14ac:dyDescent="0.2">
      <c r="A21" s="123"/>
      <c r="B21" s="124" t="s">
        <v>117</v>
      </c>
      <c r="C21" s="125">
        <v>11.109611231101512</v>
      </c>
      <c r="D21" s="143">
        <v>823</v>
      </c>
      <c r="E21" s="144">
        <v>805</v>
      </c>
      <c r="F21" s="144">
        <v>791</v>
      </c>
      <c r="G21" s="144">
        <v>801</v>
      </c>
      <c r="H21" s="145">
        <v>781</v>
      </c>
      <c r="I21" s="143">
        <v>42</v>
      </c>
      <c r="J21" s="146">
        <v>5.3777208706786173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9907</v>
      </c>
      <c r="E56" s="114">
        <v>10091</v>
      </c>
      <c r="F56" s="114">
        <v>10144</v>
      </c>
      <c r="G56" s="114">
        <v>10229</v>
      </c>
      <c r="H56" s="140">
        <v>10050</v>
      </c>
      <c r="I56" s="115">
        <v>-143</v>
      </c>
      <c r="J56" s="116">
        <v>-1.4228855721393034</v>
      </c>
      <c r="K56"/>
      <c r="L56"/>
      <c r="M56"/>
      <c r="N56"/>
      <c r="O56"/>
      <c r="P56"/>
    </row>
    <row r="57" spans="1:16" s="110" customFormat="1" ht="14.45" customHeight="1" x14ac:dyDescent="0.2">
      <c r="A57" s="120" t="s">
        <v>105</v>
      </c>
      <c r="B57" s="119" t="s">
        <v>106</v>
      </c>
      <c r="C57" s="113">
        <v>38.861411123448065</v>
      </c>
      <c r="D57" s="115">
        <v>3850</v>
      </c>
      <c r="E57" s="114">
        <v>3919</v>
      </c>
      <c r="F57" s="114">
        <v>3911</v>
      </c>
      <c r="G57" s="114">
        <v>3948</v>
      </c>
      <c r="H57" s="140">
        <v>3860</v>
      </c>
      <c r="I57" s="115">
        <v>-10</v>
      </c>
      <c r="J57" s="116">
        <v>-0.25906735751295334</v>
      </c>
    </row>
    <row r="58" spans="1:16" s="110" customFormat="1" ht="14.45" customHeight="1" x14ac:dyDescent="0.2">
      <c r="A58" s="120"/>
      <c r="B58" s="119" t="s">
        <v>107</v>
      </c>
      <c r="C58" s="113">
        <v>61.138588876551935</v>
      </c>
      <c r="D58" s="115">
        <v>6057</v>
      </c>
      <c r="E58" s="114">
        <v>6172</v>
      </c>
      <c r="F58" s="114">
        <v>6233</v>
      </c>
      <c r="G58" s="114">
        <v>6281</v>
      </c>
      <c r="H58" s="140">
        <v>6190</v>
      </c>
      <c r="I58" s="115">
        <v>-133</v>
      </c>
      <c r="J58" s="116">
        <v>-2.1486268174474961</v>
      </c>
    </row>
    <row r="59" spans="1:16" s="110" customFormat="1" ht="14.45" customHeight="1" x14ac:dyDescent="0.2">
      <c r="A59" s="118" t="s">
        <v>105</v>
      </c>
      <c r="B59" s="121" t="s">
        <v>108</v>
      </c>
      <c r="C59" s="113">
        <v>16.180478449581106</v>
      </c>
      <c r="D59" s="115">
        <v>1603</v>
      </c>
      <c r="E59" s="114">
        <v>1618</v>
      </c>
      <c r="F59" s="114">
        <v>1637</v>
      </c>
      <c r="G59" s="114">
        <v>1764</v>
      </c>
      <c r="H59" s="140">
        <v>1687</v>
      </c>
      <c r="I59" s="115">
        <v>-84</v>
      </c>
      <c r="J59" s="116">
        <v>-4.9792531120331951</v>
      </c>
    </row>
    <row r="60" spans="1:16" s="110" customFormat="1" ht="14.45" customHeight="1" x14ac:dyDescent="0.2">
      <c r="A60" s="118"/>
      <c r="B60" s="121" t="s">
        <v>109</v>
      </c>
      <c r="C60" s="113">
        <v>49.09659836479257</v>
      </c>
      <c r="D60" s="115">
        <v>4864</v>
      </c>
      <c r="E60" s="114">
        <v>4978</v>
      </c>
      <c r="F60" s="114">
        <v>4973</v>
      </c>
      <c r="G60" s="114">
        <v>4974</v>
      </c>
      <c r="H60" s="140">
        <v>4927</v>
      </c>
      <c r="I60" s="115">
        <v>-63</v>
      </c>
      <c r="J60" s="116">
        <v>-1.2786685609904607</v>
      </c>
    </row>
    <row r="61" spans="1:16" s="110" customFormat="1" ht="14.45" customHeight="1" x14ac:dyDescent="0.2">
      <c r="A61" s="118"/>
      <c r="B61" s="121" t="s">
        <v>110</v>
      </c>
      <c r="C61" s="113">
        <v>18.108408196224893</v>
      </c>
      <c r="D61" s="115">
        <v>1794</v>
      </c>
      <c r="E61" s="114">
        <v>1842</v>
      </c>
      <c r="F61" s="114">
        <v>1878</v>
      </c>
      <c r="G61" s="114">
        <v>1853</v>
      </c>
      <c r="H61" s="140">
        <v>1852</v>
      </c>
      <c r="I61" s="115">
        <v>-58</v>
      </c>
      <c r="J61" s="116">
        <v>-3.1317494600431965</v>
      </c>
    </row>
    <row r="62" spans="1:16" s="110" customFormat="1" ht="14.45" customHeight="1" x14ac:dyDescent="0.2">
      <c r="A62" s="120"/>
      <c r="B62" s="121" t="s">
        <v>111</v>
      </c>
      <c r="C62" s="113">
        <v>16.614514989401432</v>
      </c>
      <c r="D62" s="115">
        <v>1646</v>
      </c>
      <c r="E62" s="114">
        <v>1653</v>
      </c>
      <c r="F62" s="114">
        <v>1656</v>
      </c>
      <c r="G62" s="114">
        <v>1638</v>
      </c>
      <c r="H62" s="140">
        <v>1584</v>
      </c>
      <c r="I62" s="115">
        <v>62</v>
      </c>
      <c r="J62" s="116">
        <v>3.9141414141414139</v>
      </c>
    </row>
    <row r="63" spans="1:16" s="110" customFormat="1" ht="14.45" customHeight="1" x14ac:dyDescent="0.2">
      <c r="A63" s="120"/>
      <c r="B63" s="121" t="s">
        <v>112</v>
      </c>
      <c r="C63" s="113">
        <v>1.5847380639951549</v>
      </c>
      <c r="D63" s="115">
        <v>157</v>
      </c>
      <c r="E63" s="114">
        <v>170</v>
      </c>
      <c r="F63" s="114">
        <v>178</v>
      </c>
      <c r="G63" s="114">
        <v>162</v>
      </c>
      <c r="H63" s="140">
        <v>142</v>
      </c>
      <c r="I63" s="115">
        <v>15</v>
      </c>
      <c r="J63" s="116">
        <v>10.56338028169014</v>
      </c>
    </row>
    <row r="64" spans="1:16" s="110" customFormat="1" ht="14.45" customHeight="1" x14ac:dyDescent="0.2">
      <c r="A64" s="120" t="s">
        <v>113</v>
      </c>
      <c r="B64" s="119" t="s">
        <v>116</v>
      </c>
      <c r="C64" s="113">
        <v>90.441102250933682</v>
      </c>
      <c r="D64" s="115">
        <v>8960</v>
      </c>
      <c r="E64" s="114">
        <v>9144</v>
      </c>
      <c r="F64" s="114">
        <v>9212</v>
      </c>
      <c r="G64" s="114">
        <v>9285</v>
      </c>
      <c r="H64" s="140">
        <v>9158</v>
      </c>
      <c r="I64" s="115">
        <v>-198</v>
      </c>
      <c r="J64" s="116">
        <v>-2.1620441144354663</v>
      </c>
    </row>
    <row r="65" spans="1:10" s="110" customFormat="1" ht="14.45" customHeight="1" x14ac:dyDescent="0.2">
      <c r="A65" s="123"/>
      <c r="B65" s="124" t="s">
        <v>117</v>
      </c>
      <c r="C65" s="125">
        <v>9.4175835267992323</v>
      </c>
      <c r="D65" s="143">
        <v>933</v>
      </c>
      <c r="E65" s="144">
        <v>929</v>
      </c>
      <c r="F65" s="144">
        <v>914</v>
      </c>
      <c r="G65" s="144">
        <v>923</v>
      </c>
      <c r="H65" s="145">
        <v>876</v>
      </c>
      <c r="I65" s="143">
        <v>57</v>
      </c>
      <c r="J65" s="146">
        <v>6.506849315068493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7408</v>
      </c>
      <c r="G11" s="114">
        <v>7530</v>
      </c>
      <c r="H11" s="114">
        <v>7657</v>
      </c>
      <c r="I11" s="114">
        <v>7628</v>
      </c>
      <c r="J11" s="140">
        <v>7528</v>
      </c>
      <c r="K11" s="114">
        <v>-120</v>
      </c>
      <c r="L11" s="116">
        <v>-1.5940488841657812</v>
      </c>
    </row>
    <row r="12" spans="1:17" s="110" customFormat="1" ht="24" customHeight="1" x14ac:dyDescent="0.2">
      <c r="A12" s="604" t="s">
        <v>185</v>
      </c>
      <c r="B12" s="605"/>
      <c r="C12" s="605"/>
      <c r="D12" s="606"/>
      <c r="E12" s="113">
        <v>36.406587473002162</v>
      </c>
      <c r="F12" s="115">
        <v>2697</v>
      </c>
      <c r="G12" s="114">
        <v>2735</v>
      </c>
      <c r="H12" s="114">
        <v>2768</v>
      </c>
      <c r="I12" s="114">
        <v>2765</v>
      </c>
      <c r="J12" s="140">
        <v>2736</v>
      </c>
      <c r="K12" s="114">
        <v>-39</v>
      </c>
      <c r="L12" s="116">
        <v>-1.4254385964912282</v>
      </c>
    </row>
    <row r="13" spans="1:17" s="110" customFormat="1" ht="15" customHeight="1" x14ac:dyDescent="0.2">
      <c r="A13" s="120"/>
      <c r="B13" s="612" t="s">
        <v>107</v>
      </c>
      <c r="C13" s="612"/>
      <c r="E13" s="113">
        <v>63.593412526997838</v>
      </c>
      <c r="F13" s="115">
        <v>4711</v>
      </c>
      <c r="G13" s="114">
        <v>4795</v>
      </c>
      <c r="H13" s="114">
        <v>4889</v>
      </c>
      <c r="I13" s="114">
        <v>4863</v>
      </c>
      <c r="J13" s="140">
        <v>4792</v>
      </c>
      <c r="K13" s="114">
        <v>-81</v>
      </c>
      <c r="L13" s="116">
        <v>-1.6903171953255425</v>
      </c>
    </row>
    <row r="14" spans="1:17" s="110" customFormat="1" ht="22.5" customHeight="1" x14ac:dyDescent="0.2">
      <c r="A14" s="604" t="s">
        <v>186</v>
      </c>
      <c r="B14" s="605"/>
      <c r="C14" s="605"/>
      <c r="D14" s="606"/>
      <c r="E14" s="113">
        <v>13.485421166306695</v>
      </c>
      <c r="F14" s="115">
        <v>999</v>
      </c>
      <c r="G14" s="114">
        <v>979</v>
      </c>
      <c r="H14" s="114">
        <v>1043</v>
      </c>
      <c r="I14" s="114">
        <v>1054</v>
      </c>
      <c r="J14" s="140">
        <v>1004</v>
      </c>
      <c r="K14" s="114">
        <v>-5</v>
      </c>
      <c r="L14" s="116">
        <v>-0.49800796812749004</v>
      </c>
    </row>
    <row r="15" spans="1:17" s="110" customFormat="1" ht="15" customHeight="1" x14ac:dyDescent="0.2">
      <c r="A15" s="120"/>
      <c r="B15" s="119"/>
      <c r="C15" s="258" t="s">
        <v>106</v>
      </c>
      <c r="E15" s="113">
        <v>42.642642642642642</v>
      </c>
      <c r="F15" s="115">
        <v>426</v>
      </c>
      <c r="G15" s="114">
        <v>421</v>
      </c>
      <c r="H15" s="114">
        <v>439</v>
      </c>
      <c r="I15" s="114">
        <v>455</v>
      </c>
      <c r="J15" s="140">
        <v>423</v>
      </c>
      <c r="K15" s="114">
        <v>3</v>
      </c>
      <c r="L15" s="116">
        <v>0.70921985815602839</v>
      </c>
    </row>
    <row r="16" spans="1:17" s="110" customFormat="1" ht="15" customHeight="1" x14ac:dyDescent="0.2">
      <c r="A16" s="120"/>
      <c r="B16" s="119"/>
      <c r="C16" s="258" t="s">
        <v>107</v>
      </c>
      <c r="E16" s="113">
        <v>57.357357357357358</v>
      </c>
      <c r="F16" s="115">
        <v>573</v>
      </c>
      <c r="G16" s="114">
        <v>558</v>
      </c>
      <c r="H16" s="114">
        <v>604</v>
      </c>
      <c r="I16" s="114">
        <v>599</v>
      </c>
      <c r="J16" s="140">
        <v>581</v>
      </c>
      <c r="K16" s="114">
        <v>-8</v>
      </c>
      <c r="L16" s="116">
        <v>-1.3769363166953528</v>
      </c>
    </row>
    <row r="17" spans="1:12" s="110" customFormat="1" ht="15" customHeight="1" x14ac:dyDescent="0.2">
      <c r="A17" s="120"/>
      <c r="B17" s="121" t="s">
        <v>109</v>
      </c>
      <c r="C17" s="258"/>
      <c r="E17" s="113">
        <v>50.823434125269976</v>
      </c>
      <c r="F17" s="115">
        <v>3765</v>
      </c>
      <c r="G17" s="114">
        <v>3850</v>
      </c>
      <c r="H17" s="114">
        <v>3886</v>
      </c>
      <c r="I17" s="114">
        <v>3876</v>
      </c>
      <c r="J17" s="140">
        <v>3849</v>
      </c>
      <c r="K17" s="114">
        <v>-84</v>
      </c>
      <c r="L17" s="116">
        <v>-2.182385035074045</v>
      </c>
    </row>
    <row r="18" spans="1:12" s="110" customFormat="1" ht="15" customHeight="1" x14ac:dyDescent="0.2">
      <c r="A18" s="120"/>
      <c r="B18" s="119"/>
      <c r="C18" s="258" t="s">
        <v>106</v>
      </c>
      <c r="E18" s="113">
        <v>32.377158034528556</v>
      </c>
      <c r="F18" s="115">
        <v>1219</v>
      </c>
      <c r="G18" s="114">
        <v>1242</v>
      </c>
      <c r="H18" s="114">
        <v>1230</v>
      </c>
      <c r="I18" s="114">
        <v>1222</v>
      </c>
      <c r="J18" s="140">
        <v>1227</v>
      </c>
      <c r="K18" s="114">
        <v>-8</v>
      </c>
      <c r="L18" s="116">
        <v>-0.65199674001629992</v>
      </c>
    </row>
    <row r="19" spans="1:12" s="110" customFormat="1" ht="15" customHeight="1" x14ac:dyDescent="0.2">
      <c r="A19" s="120"/>
      <c r="B19" s="119"/>
      <c r="C19" s="258" t="s">
        <v>107</v>
      </c>
      <c r="E19" s="113">
        <v>67.622841965471451</v>
      </c>
      <c r="F19" s="115">
        <v>2546</v>
      </c>
      <c r="G19" s="114">
        <v>2608</v>
      </c>
      <c r="H19" s="114">
        <v>2656</v>
      </c>
      <c r="I19" s="114">
        <v>2654</v>
      </c>
      <c r="J19" s="140">
        <v>2622</v>
      </c>
      <c r="K19" s="114">
        <v>-76</v>
      </c>
      <c r="L19" s="116">
        <v>-2.8985507246376812</v>
      </c>
    </row>
    <row r="20" spans="1:12" s="110" customFormat="1" ht="15" customHeight="1" x14ac:dyDescent="0.2">
      <c r="A20" s="120"/>
      <c r="B20" s="121" t="s">
        <v>110</v>
      </c>
      <c r="C20" s="258"/>
      <c r="E20" s="113">
        <v>18.62850971922246</v>
      </c>
      <c r="F20" s="115">
        <v>1380</v>
      </c>
      <c r="G20" s="114">
        <v>1403</v>
      </c>
      <c r="H20" s="114">
        <v>1418</v>
      </c>
      <c r="I20" s="114">
        <v>1421</v>
      </c>
      <c r="J20" s="140">
        <v>1430</v>
      </c>
      <c r="K20" s="114">
        <v>-50</v>
      </c>
      <c r="L20" s="116">
        <v>-3.4965034965034967</v>
      </c>
    </row>
    <row r="21" spans="1:12" s="110" customFormat="1" ht="15" customHeight="1" x14ac:dyDescent="0.2">
      <c r="A21" s="120"/>
      <c r="B21" s="119"/>
      <c r="C21" s="258" t="s">
        <v>106</v>
      </c>
      <c r="E21" s="113">
        <v>30.942028985507246</v>
      </c>
      <c r="F21" s="115">
        <v>427</v>
      </c>
      <c r="G21" s="114">
        <v>434</v>
      </c>
      <c r="H21" s="114">
        <v>439</v>
      </c>
      <c r="I21" s="114">
        <v>444</v>
      </c>
      <c r="J21" s="140">
        <v>458</v>
      </c>
      <c r="K21" s="114">
        <v>-31</v>
      </c>
      <c r="L21" s="116">
        <v>-6.7685589519650655</v>
      </c>
    </row>
    <row r="22" spans="1:12" s="110" customFormat="1" ht="15" customHeight="1" x14ac:dyDescent="0.2">
      <c r="A22" s="120"/>
      <c r="B22" s="119"/>
      <c r="C22" s="258" t="s">
        <v>107</v>
      </c>
      <c r="E22" s="113">
        <v>69.05797101449275</v>
      </c>
      <c r="F22" s="115">
        <v>953</v>
      </c>
      <c r="G22" s="114">
        <v>969</v>
      </c>
      <c r="H22" s="114">
        <v>979</v>
      </c>
      <c r="I22" s="114">
        <v>977</v>
      </c>
      <c r="J22" s="140">
        <v>972</v>
      </c>
      <c r="K22" s="114">
        <v>-19</v>
      </c>
      <c r="L22" s="116">
        <v>-1.9547325102880659</v>
      </c>
    </row>
    <row r="23" spans="1:12" s="110" customFormat="1" ht="15" customHeight="1" x14ac:dyDescent="0.2">
      <c r="A23" s="120"/>
      <c r="B23" s="121" t="s">
        <v>111</v>
      </c>
      <c r="C23" s="258"/>
      <c r="E23" s="113">
        <v>17.062634989200863</v>
      </c>
      <c r="F23" s="115">
        <v>1264</v>
      </c>
      <c r="G23" s="114">
        <v>1298</v>
      </c>
      <c r="H23" s="114">
        <v>1310</v>
      </c>
      <c r="I23" s="114">
        <v>1277</v>
      </c>
      <c r="J23" s="140">
        <v>1245</v>
      </c>
      <c r="K23" s="114">
        <v>19</v>
      </c>
      <c r="L23" s="116">
        <v>1.5261044176706828</v>
      </c>
    </row>
    <row r="24" spans="1:12" s="110" customFormat="1" ht="15" customHeight="1" x14ac:dyDescent="0.2">
      <c r="A24" s="120"/>
      <c r="B24" s="119"/>
      <c r="C24" s="258" t="s">
        <v>106</v>
      </c>
      <c r="E24" s="113">
        <v>49.446202531645568</v>
      </c>
      <c r="F24" s="115">
        <v>625</v>
      </c>
      <c r="G24" s="114">
        <v>638</v>
      </c>
      <c r="H24" s="114">
        <v>660</v>
      </c>
      <c r="I24" s="114">
        <v>644</v>
      </c>
      <c r="J24" s="140">
        <v>628</v>
      </c>
      <c r="K24" s="114">
        <v>-3</v>
      </c>
      <c r="L24" s="116">
        <v>-0.47770700636942676</v>
      </c>
    </row>
    <row r="25" spans="1:12" s="110" customFormat="1" ht="15" customHeight="1" x14ac:dyDescent="0.2">
      <c r="A25" s="120"/>
      <c r="B25" s="119"/>
      <c r="C25" s="258" t="s">
        <v>107</v>
      </c>
      <c r="E25" s="113">
        <v>50.553797468354432</v>
      </c>
      <c r="F25" s="115">
        <v>639</v>
      </c>
      <c r="G25" s="114">
        <v>660</v>
      </c>
      <c r="H25" s="114">
        <v>650</v>
      </c>
      <c r="I25" s="114">
        <v>633</v>
      </c>
      <c r="J25" s="140">
        <v>617</v>
      </c>
      <c r="K25" s="114">
        <v>22</v>
      </c>
      <c r="L25" s="116">
        <v>3.5656401944894651</v>
      </c>
    </row>
    <row r="26" spans="1:12" s="110" customFormat="1" ht="15" customHeight="1" x14ac:dyDescent="0.2">
      <c r="A26" s="120"/>
      <c r="C26" s="121" t="s">
        <v>187</v>
      </c>
      <c r="D26" s="110" t="s">
        <v>188</v>
      </c>
      <c r="E26" s="113">
        <v>1.4713822894168467</v>
      </c>
      <c r="F26" s="115">
        <v>109</v>
      </c>
      <c r="G26" s="114">
        <v>124</v>
      </c>
      <c r="H26" s="114">
        <v>130</v>
      </c>
      <c r="I26" s="114">
        <v>119</v>
      </c>
      <c r="J26" s="140">
        <v>99</v>
      </c>
      <c r="K26" s="114">
        <v>10</v>
      </c>
      <c r="L26" s="116">
        <v>10.1010101010101</v>
      </c>
    </row>
    <row r="27" spans="1:12" s="110" customFormat="1" ht="15" customHeight="1" x14ac:dyDescent="0.2">
      <c r="A27" s="120"/>
      <c r="B27" s="119"/>
      <c r="D27" s="259" t="s">
        <v>106</v>
      </c>
      <c r="E27" s="113">
        <v>35.779816513761467</v>
      </c>
      <c r="F27" s="115">
        <v>39</v>
      </c>
      <c r="G27" s="114">
        <v>48</v>
      </c>
      <c r="H27" s="114">
        <v>54</v>
      </c>
      <c r="I27" s="114">
        <v>52</v>
      </c>
      <c r="J27" s="140">
        <v>44</v>
      </c>
      <c r="K27" s="114">
        <v>-5</v>
      </c>
      <c r="L27" s="116">
        <v>-11.363636363636363</v>
      </c>
    </row>
    <row r="28" spans="1:12" s="110" customFormat="1" ht="15" customHeight="1" x14ac:dyDescent="0.2">
      <c r="A28" s="120"/>
      <c r="B28" s="119"/>
      <c r="D28" s="259" t="s">
        <v>107</v>
      </c>
      <c r="E28" s="113">
        <v>64.220183486238525</v>
      </c>
      <c r="F28" s="115">
        <v>70</v>
      </c>
      <c r="G28" s="114">
        <v>76</v>
      </c>
      <c r="H28" s="114">
        <v>76</v>
      </c>
      <c r="I28" s="114">
        <v>67</v>
      </c>
      <c r="J28" s="140">
        <v>55</v>
      </c>
      <c r="K28" s="114">
        <v>15</v>
      </c>
      <c r="L28" s="116">
        <v>27.272727272727273</v>
      </c>
    </row>
    <row r="29" spans="1:12" s="110" customFormat="1" ht="24" customHeight="1" x14ac:dyDescent="0.2">
      <c r="A29" s="604" t="s">
        <v>189</v>
      </c>
      <c r="B29" s="605"/>
      <c r="C29" s="605"/>
      <c r="D29" s="606"/>
      <c r="E29" s="113">
        <v>88.687904967602591</v>
      </c>
      <c r="F29" s="115">
        <v>6570</v>
      </c>
      <c r="G29" s="114">
        <v>6706</v>
      </c>
      <c r="H29" s="114">
        <v>6846</v>
      </c>
      <c r="I29" s="114">
        <v>6810</v>
      </c>
      <c r="J29" s="140">
        <v>6728</v>
      </c>
      <c r="K29" s="114">
        <v>-158</v>
      </c>
      <c r="L29" s="116">
        <v>-2.3483947681331747</v>
      </c>
    </row>
    <row r="30" spans="1:12" s="110" customFormat="1" ht="15" customHeight="1" x14ac:dyDescent="0.2">
      <c r="A30" s="120"/>
      <c r="B30" s="119"/>
      <c r="C30" s="258" t="s">
        <v>106</v>
      </c>
      <c r="E30" s="113">
        <v>35.738203957382041</v>
      </c>
      <c r="F30" s="115">
        <v>2348</v>
      </c>
      <c r="G30" s="114">
        <v>2412</v>
      </c>
      <c r="H30" s="114">
        <v>2457</v>
      </c>
      <c r="I30" s="114">
        <v>2464</v>
      </c>
      <c r="J30" s="140">
        <v>2432</v>
      </c>
      <c r="K30" s="114">
        <v>-84</v>
      </c>
      <c r="L30" s="116">
        <v>-3.4539473684210527</v>
      </c>
    </row>
    <row r="31" spans="1:12" s="110" customFormat="1" ht="15" customHeight="1" x14ac:dyDescent="0.2">
      <c r="A31" s="120"/>
      <c r="B31" s="119"/>
      <c r="C31" s="258" t="s">
        <v>107</v>
      </c>
      <c r="E31" s="113">
        <v>64.261796042617959</v>
      </c>
      <c r="F31" s="115">
        <v>4222</v>
      </c>
      <c r="G31" s="114">
        <v>4294</v>
      </c>
      <c r="H31" s="114">
        <v>4389</v>
      </c>
      <c r="I31" s="114">
        <v>4346</v>
      </c>
      <c r="J31" s="140">
        <v>4296</v>
      </c>
      <c r="K31" s="114">
        <v>-74</v>
      </c>
      <c r="L31" s="116">
        <v>-1.7225325884543761</v>
      </c>
    </row>
    <row r="32" spans="1:12" s="110" customFormat="1" ht="15" customHeight="1" x14ac:dyDescent="0.2">
      <c r="A32" s="120"/>
      <c r="B32" s="119" t="s">
        <v>117</v>
      </c>
      <c r="C32" s="258"/>
      <c r="E32" s="113">
        <v>11.109611231101512</v>
      </c>
      <c r="F32" s="114">
        <v>823</v>
      </c>
      <c r="G32" s="114">
        <v>805</v>
      </c>
      <c r="H32" s="114">
        <v>791</v>
      </c>
      <c r="I32" s="114">
        <v>801</v>
      </c>
      <c r="J32" s="140">
        <v>781</v>
      </c>
      <c r="K32" s="114">
        <v>42</v>
      </c>
      <c r="L32" s="116">
        <v>5.3777208706786173</v>
      </c>
    </row>
    <row r="33" spans="1:12" s="110" customFormat="1" ht="15" customHeight="1" x14ac:dyDescent="0.2">
      <c r="A33" s="120"/>
      <c r="B33" s="119"/>
      <c r="C33" s="258" t="s">
        <v>106</v>
      </c>
      <c r="E33" s="113">
        <v>41.919805589307408</v>
      </c>
      <c r="F33" s="114">
        <v>345</v>
      </c>
      <c r="G33" s="114">
        <v>318</v>
      </c>
      <c r="H33" s="114">
        <v>305</v>
      </c>
      <c r="I33" s="114">
        <v>298</v>
      </c>
      <c r="J33" s="140">
        <v>301</v>
      </c>
      <c r="K33" s="114">
        <v>44</v>
      </c>
      <c r="L33" s="116">
        <v>14.617940199335548</v>
      </c>
    </row>
    <row r="34" spans="1:12" s="110" customFormat="1" ht="15" customHeight="1" x14ac:dyDescent="0.2">
      <c r="A34" s="120"/>
      <c r="B34" s="119"/>
      <c r="C34" s="258" t="s">
        <v>107</v>
      </c>
      <c r="E34" s="113">
        <v>58.080194410692592</v>
      </c>
      <c r="F34" s="114">
        <v>478</v>
      </c>
      <c r="G34" s="114">
        <v>487</v>
      </c>
      <c r="H34" s="114">
        <v>486</v>
      </c>
      <c r="I34" s="114">
        <v>503</v>
      </c>
      <c r="J34" s="140">
        <v>480</v>
      </c>
      <c r="K34" s="114">
        <v>-2</v>
      </c>
      <c r="L34" s="116">
        <v>-0.41666666666666669</v>
      </c>
    </row>
    <row r="35" spans="1:12" s="110" customFormat="1" ht="24" customHeight="1" x14ac:dyDescent="0.2">
      <c r="A35" s="604" t="s">
        <v>192</v>
      </c>
      <c r="B35" s="605"/>
      <c r="C35" s="605"/>
      <c r="D35" s="606"/>
      <c r="E35" s="113">
        <v>16.846652267818573</v>
      </c>
      <c r="F35" s="114">
        <v>1248</v>
      </c>
      <c r="G35" s="114">
        <v>1261</v>
      </c>
      <c r="H35" s="114">
        <v>1287</v>
      </c>
      <c r="I35" s="114">
        <v>1312</v>
      </c>
      <c r="J35" s="114">
        <v>1242</v>
      </c>
      <c r="K35" s="318">
        <v>6</v>
      </c>
      <c r="L35" s="319">
        <v>0.48309178743961351</v>
      </c>
    </row>
    <row r="36" spans="1:12" s="110" customFormat="1" ht="15" customHeight="1" x14ac:dyDescent="0.2">
      <c r="A36" s="120"/>
      <c r="B36" s="119"/>
      <c r="C36" s="258" t="s">
        <v>106</v>
      </c>
      <c r="E36" s="113">
        <v>36.939102564102562</v>
      </c>
      <c r="F36" s="114">
        <v>461</v>
      </c>
      <c r="G36" s="114">
        <v>454</v>
      </c>
      <c r="H36" s="114">
        <v>446</v>
      </c>
      <c r="I36" s="114">
        <v>469</v>
      </c>
      <c r="J36" s="114">
        <v>431</v>
      </c>
      <c r="K36" s="318">
        <v>30</v>
      </c>
      <c r="L36" s="116">
        <v>6.9605568445475638</v>
      </c>
    </row>
    <row r="37" spans="1:12" s="110" customFormat="1" ht="15" customHeight="1" x14ac:dyDescent="0.2">
      <c r="A37" s="120"/>
      <c r="B37" s="119"/>
      <c r="C37" s="258" t="s">
        <v>107</v>
      </c>
      <c r="E37" s="113">
        <v>63.060897435897438</v>
      </c>
      <c r="F37" s="114">
        <v>787</v>
      </c>
      <c r="G37" s="114">
        <v>807</v>
      </c>
      <c r="H37" s="114">
        <v>841</v>
      </c>
      <c r="I37" s="114">
        <v>843</v>
      </c>
      <c r="J37" s="140">
        <v>811</v>
      </c>
      <c r="K37" s="114">
        <v>-24</v>
      </c>
      <c r="L37" s="116">
        <v>-2.9593094944512948</v>
      </c>
    </row>
    <row r="38" spans="1:12" s="110" customFormat="1" ht="15" customHeight="1" x14ac:dyDescent="0.2">
      <c r="A38" s="120"/>
      <c r="B38" s="119" t="s">
        <v>328</v>
      </c>
      <c r="C38" s="258"/>
      <c r="E38" s="113">
        <v>59.975701943844491</v>
      </c>
      <c r="F38" s="114">
        <v>4443</v>
      </c>
      <c r="G38" s="114">
        <v>4520</v>
      </c>
      <c r="H38" s="114">
        <v>4573</v>
      </c>
      <c r="I38" s="114">
        <v>4560</v>
      </c>
      <c r="J38" s="140">
        <v>4550</v>
      </c>
      <c r="K38" s="114">
        <v>-107</v>
      </c>
      <c r="L38" s="116">
        <v>-2.3516483516483517</v>
      </c>
    </row>
    <row r="39" spans="1:12" s="110" customFormat="1" ht="15" customHeight="1" x14ac:dyDescent="0.2">
      <c r="A39" s="120"/>
      <c r="B39" s="119"/>
      <c r="C39" s="258" t="s">
        <v>106</v>
      </c>
      <c r="E39" s="113">
        <v>35.98919648885888</v>
      </c>
      <c r="F39" s="115">
        <v>1599</v>
      </c>
      <c r="G39" s="114">
        <v>1629</v>
      </c>
      <c r="H39" s="114">
        <v>1634</v>
      </c>
      <c r="I39" s="114">
        <v>1628</v>
      </c>
      <c r="J39" s="140">
        <v>1642</v>
      </c>
      <c r="K39" s="114">
        <v>-43</v>
      </c>
      <c r="L39" s="116">
        <v>-2.6187576126674785</v>
      </c>
    </row>
    <row r="40" spans="1:12" s="110" customFormat="1" ht="15" customHeight="1" x14ac:dyDescent="0.2">
      <c r="A40" s="120"/>
      <c r="B40" s="119"/>
      <c r="C40" s="258" t="s">
        <v>107</v>
      </c>
      <c r="E40" s="113">
        <v>64.01080351114112</v>
      </c>
      <c r="F40" s="115">
        <v>2844</v>
      </c>
      <c r="G40" s="114">
        <v>2891</v>
      </c>
      <c r="H40" s="114">
        <v>2939</v>
      </c>
      <c r="I40" s="114">
        <v>2932</v>
      </c>
      <c r="J40" s="140">
        <v>2908</v>
      </c>
      <c r="K40" s="114">
        <v>-64</v>
      </c>
      <c r="L40" s="116">
        <v>-2.200825309491059</v>
      </c>
    </row>
    <row r="41" spans="1:12" s="110" customFormat="1" ht="15" customHeight="1" x14ac:dyDescent="0.2">
      <c r="A41" s="120"/>
      <c r="B41" s="320" t="s">
        <v>517</v>
      </c>
      <c r="C41" s="258"/>
      <c r="E41" s="113">
        <v>7.9508639308855296</v>
      </c>
      <c r="F41" s="115">
        <v>589</v>
      </c>
      <c r="G41" s="114">
        <v>595</v>
      </c>
      <c r="H41" s="114">
        <v>587</v>
      </c>
      <c r="I41" s="114">
        <v>556</v>
      </c>
      <c r="J41" s="140">
        <v>538</v>
      </c>
      <c r="K41" s="114">
        <v>51</v>
      </c>
      <c r="L41" s="116">
        <v>9.4795539033457246</v>
      </c>
    </row>
    <row r="42" spans="1:12" s="110" customFormat="1" ht="15" customHeight="1" x14ac:dyDescent="0.2">
      <c r="A42" s="120"/>
      <c r="B42" s="119"/>
      <c r="C42" s="268" t="s">
        <v>106</v>
      </c>
      <c r="D42" s="182"/>
      <c r="E42" s="113">
        <v>40.23769100169779</v>
      </c>
      <c r="F42" s="115">
        <v>237</v>
      </c>
      <c r="G42" s="114">
        <v>244</v>
      </c>
      <c r="H42" s="114">
        <v>251</v>
      </c>
      <c r="I42" s="114">
        <v>237</v>
      </c>
      <c r="J42" s="140">
        <v>234</v>
      </c>
      <c r="K42" s="114">
        <v>3</v>
      </c>
      <c r="L42" s="116">
        <v>1.2820512820512822</v>
      </c>
    </row>
    <row r="43" spans="1:12" s="110" customFormat="1" ht="15" customHeight="1" x14ac:dyDescent="0.2">
      <c r="A43" s="120"/>
      <c r="B43" s="119"/>
      <c r="C43" s="268" t="s">
        <v>107</v>
      </c>
      <c r="D43" s="182"/>
      <c r="E43" s="113">
        <v>59.76230899830221</v>
      </c>
      <c r="F43" s="115">
        <v>352</v>
      </c>
      <c r="G43" s="114">
        <v>351</v>
      </c>
      <c r="H43" s="114">
        <v>336</v>
      </c>
      <c r="I43" s="114">
        <v>319</v>
      </c>
      <c r="J43" s="140">
        <v>304</v>
      </c>
      <c r="K43" s="114">
        <v>48</v>
      </c>
      <c r="L43" s="116">
        <v>15.789473684210526</v>
      </c>
    </row>
    <row r="44" spans="1:12" s="110" customFormat="1" ht="15" customHeight="1" x14ac:dyDescent="0.2">
      <c r="A44" s="120"/>
      <c r="B44" s="119" t="s">
        <v>205</v>
      </c>
      <c r="C44" s="268"/>
      <c r="D44" s="182"/>
      <c r="E44" s="113">
        <v>15.226781857451403</v>
      </c>
      <c r="F44" s="115">
        <v>1128</v>
      </c>
      <c r="G44" s="114">
        <v>1154</v>
      </c>
      <c r="H44" s="114">
        <v>1210</v>
      </c>
      <c r="I44" s="114">
        <v>1200</v>
      </c>
      <c r="J44" s="140">
        <v>1198</v>
      </c>
      <c r="K44" s="114">
        <v>-70</v>
      </c>
      <c r="L44" s="116">
        <v>-5.8430717863105173</v>
      </c>
    </row>
    <row r="45" spans="1:12" s="110" customFormat="1" ht="15" customHeight="1" x14ac:dyDescent="0.2">
      <c r="A45" s="120"/>
      <c r="B45" s="119"/>
      <c r="C45" s="268" t="s">
        <v>106</v>
      </c>
      <c r="D45" s="182"/>
      <c r="E45" s="113">
        <v>35.460992907801419</v>
      </c>
      <c r="F45" s="115">
        <v>400</v>
      </c>
      <c r="G45" s="114">
        <v>408</v>
      </c>
      <c r="H45" s="114">
        <v>437</v>
      </c>
      <c r="I45" s="114">
        <v>431</v>
      </c>
      <c r="J45" s="140">
        <v>429</v>
      </c>
      <c r="K45" s="114">
        <v>-29</v>
      </c>
      <c r="L45" s="116">
        <v>-6.7599067599067597</v>
      </c>
    </row>
    <row r="46" spans="1:12" s="110" customFormat="1" ht="15" customHeight="1" x14ac:dyDescent="0.2">
      <c r="A46" s="123"/>
      <c r="B46" s="124"/>
      <c r="C46" s="260" t="s">
        <v>107</v>
      </c>
      <c r="D46" s="261"/>
      <c r="E46" s="125">
        <v>64.539007092198588</v>
      </c>
      <c r="F46" s="143">
        <v>728</v>
      </c>
      <c r="G46" s="144">
        <v>746</v>
      </c>
      <c r="H46" s="144">
        <v>773</v>
      </c>
      <c r="I46" s="144">
        <v>769</v>
      </c>
      <c r="J46" s="145">
        <v>769</v>
      </c>
      <c r="K46" s="144">
        <v>-41</v>
      </c>
      <c r="L46" s="146">
        <v>-5.3315994798439528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7408</v>
      </c>
      <c r="E11" s="114">
        <v>7530</v>
      </c>
      <c r="F11" s="114">
        <v>7657</v>
      </c>
      <c r="G11" s="114">
        <v>7628</v>
      </c>
      <c r="H11" s="140">
        <v>7528</v>
      </c>
      <c r="I11" s="115">
        <v>-120</v>
      </c>
      <c r="J11" s="116">
        <v>-1.5940488841657812</v>
      </c>
    </row>
    <row r="12" spans="1:15" s="110" customFormat="1" ht="24.95" customHeight="1" x14ac:dyDescent="0.2">
      <c r="A12" s="193" t="s">
        <v>132</v>
      </c>
      <c r="B12" s="194" t="s">
        <v>133</v>
      </c>
      <c r="C12" s="113" t="s">
        <v>513</v>
      </c>
      <c r="D12" s="115" t="s">
        <v>513</v>
      </c>
      <c r="E12" s="114" t="s">
        <v>513</v>
      </c>
      <c r="F12" s="114" t="s">
        <v>513</v>
      </c>
      <c r="G12" s="114">
        <v>94</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v>17</v>
      </c>
      <c r="H13" s="140" t="s">
        <v>513</v>
      </c>
      <c r="I13" s="115" t="s">
        <v>513</v>
      </c>
      <c r="J13" s="116" t="s">
        <v>513</v>
      </c>
    </row>
    <row r="14" spans="1:15" s="287" customFormat="1" ht="24.95" customHeight="1" x14ac:dyDescent="0.2">
      <c r="A14" s="193" t="s">
        <v>215</v>
      </c>
      <c r="B14" s="199" t="s">
        <v>137</v>
      </c>
      <c r="C14" s="113">
        <v>12.243520518358531</v>
      </c>
      <c r="D14" s="115">
        <v>907</v>
      </c>
      <c r="E14" s="114">
        <v>919</v>
      </c>
      <c r="F14" s="114">
        <v>957</v>
      </c>
      <c r="G14" s="114">
        <v>923</v>
      </c>
      <c r="H14" s="140">
        <v>941</v>
      </c>
      <c r="I14" s="115">
        <v>-34</v>
      </c>
      <c r="J14" s="116">
        <v>-3.6131774707757707</v>
      </c>
      <c r="K14" s="110"/>
      <c r="L14" s="110"/>
      <c r="M14" s="110"/>
      <c r="N14" s="110"/>
      <c r="O14" s="110"/>
    </row>
    <row r="15" spans="1:15" s="110" customFormat="1" ht="24.95" customHeight="1" x14ac:dyDescent="0.2">
      <c r="A15" s="193" t="s">
        <v>216</v>
      </c>
      <c r="B15" s="199" t="s">
        <v>217</v>
      </c>
      <c r="C15" s="113">
        <v>5.0350971922246224</v>
      </c>
      <c r="D15" s="115">
        <v>373</v>
      </c>
      <c r="E15" s="114">
        <v>345</v>
      </c>
      <c r="F15" s="114">
        <v>374</v>
      </c>
      <c r="G15" s="114">
        <v>354</v>
      </c>
      <c r="H15" s="140">
        <v>357</v>
      </c>
      <c r="I15" s="115">
        <v>16</v>
      </c>
      <c r="J15" s="116">
        <v>4.4817927170868348</v>
      </c>
    </row>
    <row r="16" spans="1:15" s="287" customFormat="1" ht="24.95" customHeight="1" x14ac:dyDescent="0.2">
      <c r="A16" s="193" t="s">
        <v>218</v>
      </c>
      <c r="B16" s="199" t="s">
        <v>141</v>
      </c>
      <c r="C16" s="113">
        <v>5.6560475161987043</v>
      </c>
      <c r="D16" s="115">
        <v>419</v>
      </c>
      <c r="E16" s="114">
        <v>462</v>
      </c>
      <c r="F16" s="114">
        <v>475</v>
      </c>
      <c r="G16" s="114">
        <v>453</v>
      </c>
      <c r="H16" s="140">
        <v>474</v>
      </c>
      <c r="I16" s="115">
        <v>-55</v>
      </c>
      <c r="J16" s="116">
        <v>-11.603375527426161</v>
      </c>
      <c r="K16" s="110"/>
      <c r="L16" s="110"/>
      <c r="M16" s="110"/>
      <c r="N16" s="110"/>
      <c r="O16" s="110"/>
    </row>
    <row r="17" spans="1:15" s="110" customFormat="1" ht="24.95" customHeight="1" x14ac:dyDescent="0.2">
      <c r="A17" s="193" t="s">
        <v>142</v>
      </c>
      <c r="B17" s="199" t="s">
        <v>220</v>
      </c>
      <c r="C17" s="113">
        <v>1.5523758099352052</v>
      </c>
      <c r="D17" s="115">
        <v>115</v>
      </c>
      <c r="E17" s="114">
        <v>112</v>
      </c>
      <c r="F17" s="114">
        <v>108</v>
      </c>
      <c r="G17" s="114">
        <v>116</v>
      </c>
      <c r="H17" s="140">
        <v>110</v>
      </c>
      <c r="I17" s="115">
        <v>5</v>
      </c>
      <c r="J17" s="116">
        <v>4.5454545454545459</v>
      </c>
    </row>
    <row r="18" spans="1:15" s="287" customFormat="1" ht="24.95" customHeight="1" x14ac:dyDescent="0.2">
      <c r="A18" s="201" t="s">
        <v>144</v>
      </c>
      <c r="B18" s="202" t="s">
        <v>145</v>
      </c>
      <c r="C18" s="113">
        <v>6.4254859611231101</v>
      </c>
      <c r="D18" s="115">
        <v>476</v>
      </c>
      <c r="E18" s="114">
        <v>470</v>
      </c>
      <c r="F18" s="114">
        <v>462</v>
      </c>
      <c r="G18" s="114">
        <v>440</v>
      </c>
      <c r="H18" s="140">
        <v>459</v>
      </c>
      <c r="I18" s="115">
        <v>17</v>
      </c>
      <c r="J18" s="116">
        <v>3.7037037037037037</v>
      </c>
      <c r="K18" s="110"/>
      <c r="L18" s="110"/>
      <c r="M18" s="110"/>
      <c r="N18" s="110"/>
      <c r="O18" s="110"/>
    </row>
    <row r="19" spans="1:15" s="110" customFormat="1" ht="24.95" customHeight="1" x14ac:dyDescent="0.2">
      <c r="A19" s="193" t="s">
        <v>146</v>
      </c>
      <c r="B19" s="199" t="s">
        <v>147</v>
      </c>
      <c r="C19" s="113">
        <v>18.682505399568033</v>
      </c>
      <c r="D19" s="115">
        <v>1384</v>
      </c>
      <c r="E19" s="114">
        <v>1383</v>
      </c>
      <c r="F19" s="114">
        <v>1376</v>
      </c>
      <c r="G19" s="114">
        <v>1357</v>
      </c>
      <c r="H19" s="140">
        <v>1358</v>
      </c>
      <c r="I19" s="115">
        <v>26</v>
      </c>
      <c r="J19" s="116">
        <v>1.9145802650957291</v>
      </c>
    </row>
    <row r="20" spans="1:15" s="287" customFormat="1" ht="24.95" customHeight="1" x14ac:dyDescent="0.2">
      <c r="A20" s="193" t="s">
        <v>148</v>
      </c>
      <c r="B20" s="199" t="s">
        <v>149</v>
      </c>
      <c r="C20" s="113">
        <v>3.2397408207343412</v>
      </c>
      <c r="D20" s="115">
        <v>240</v>
      </c>
      <c r="E20" s="114">
        <v>276</v>
      </c>
      <c r="F20" s="114">
        <v>273</v>
      </c>
      <c r="G20" s="114">
        <v>264</v>
      </c>
      <c r="H20" s="140">
        <v>257</v>
      </c>
      <c r="I20" s="115">
        <v>-17</v>
      </c>
      <c r="J20" s="116">
        <v>-6.6147859922178984</v>
      </c>
      <c r="K20" s="110"/>
      <c r="L20" s="110"/>
      <c r="M20" s="110"/>
      <c r="N20" s="110"/>
      <c r="O20" s="110"/>
    </row>
    <row r="21" spans="1:15" s="110" customFormat="1" ht="24.95" customHeight="1" x14ac:dyDescent="0.2">
      <c r="A21" s="201" t="s">
        <v>150</v>
      </c>
      <c r="B21" s="202" t="s">
        <v>151</v>
      </c>
      <c r="C21" s="113">
        <v>11.096112311015119</v>
      </c>
      <c r="D21" s="115">
        <v>822</v>
      </c>
      <c r="E21" s="114">
        <v>887</v>
      </c>
      <c r="F21" s="114">
        <v>950</v>
      </c>
      <c r="G21" s="114">
        <v>979</v>
      </c>
      <c r="H21" s="140">
        <v>876</v>
      </c>
      <c r="I21" s="115">
        <v>-54</v>
      </c>
      <c r="J21" s="116">
        <v>-6.1643835616438354</v>
      </c>
    </row>
    <row r="22" spans="1:15" s="110" customFormat="1" ht="24.95" customHeight="1" x14ac:dyDescent="0.2">
      <c r="A22" s="201" t="s">
        <v>152</v>
      </c>
      <c r="B22" s="199" t="s">
        <v>153</v>
      </c>
      <c r="C22" s="113" t="s">
        <v>513</v>
      </c>
      <c r="D22" s="115" t="s">
        <v>513</v>
      </c>
      <c r="E22" s="114" t="s">
        <v>513</v>
      </c>
      <c r="F22" s="114" t="s">
        <v>513</v>
      </c>
      <c r="G22" s="114">
        <v>188</v>
      </c>
      <c r="H22" s="140" t="s">
        <v>513</v>
      </c>
      <c r="I22" s="115" t="s">
        <v>513</v>
      </c>
      <c r="J22" s="116" t="s">
        <v>513</v>
      </c>
    </row>
    <row r="23" spans="1:15" s="110" customFormat="1" ht="24.95" customHeight="1" x14ac:dyDescent="0.2">
      <c r="A23" s="193" t="s">
        <v>154</v>
      </c>
      <c r="B23" s="199" t="s">
        <v>155</v>
      </c>
      <c r="C23" s="113">
        <v>1.0529157667386608</v>
      </c>
      <c r="D23" s="115">
        <v>78</v>
      </c>
      <c r="E23" s="114">
        <v>80</v>
      </c>
      <c r="F23" s="114">
        <v>81</v>
      </c>
      <c r="G23" s="114">
        <v>75</v>
      </c>
      <c r="H23" s="140">
        <v>76</v>
      </c>
      <c r="I23" s="115">
        <v>2</v>
      </c>
      <c r="J23" s="116">
        <v>2.6315789473684212</v>
      </c>
    </row>
    <row r="24" spans="1:15" s="110" customFormat="1" ht="24.95" customHeight="1" x14ac:dyDescent="0.2">
      <c r="A24" s="193" t="s">
        <v>156</v>
      </c>
      <c r="B24" s="199" t="s">
        <v>221</v>
      </c>
      <c r="C24" s="113">
        <v>8.0858531317494595</v>
      </c>
      <c r="D24" s="115">
        <v>599</v>
      </c>
      <c r="E24" s="114">
        <v>626</v>
      </c>
      <c r="F24" s="114">
        <v>671</v>
      </c>
      <c r="G24" s="114">
        <v>659</v>
      </c>
      <c r="H24" s="140">
        <v>650</v>
      </c>
      <c r="I24" s="115">
        <v>-51</v>
      </c>
      <c r="J24" s="116">
        <v>-7.8461538461538458</v>
      </c>
    </row>
    <row r="25" spans="1:15" s="110" customFormat="1" ht="24.95" customHeight="1" x14ac:dyDescent="0.2">
      <c r="A25" s="193" t="s">
        <v>222</v>
      </c>
      <c r="B25" s="204" t="s">
        <v>159</v>
      </c>
      <c r="C25" s="113">
        <v>6.6414686825053995</v>
      </c>
      <c r="D25" s="115">
        <v>492</v>
      </c>
      <c r="E25" s="114">
        <v>487</v>
      </c>
      <c r="F25" s="114">
        <v>484</v>
      </c>
      <c r="G25" s="114">
        <v>496</v>
      </c>
      <c r="H25" s="140">
        <v>476</v>
      </c>
      <c r="I25" s="115">
        <v>16</v>
      </c>
      <c r="J25" s="116">
        <v>3.3613445378151261</v>
      </c>
    </row>
    <row r="26" spans="1:15" s="110" customFormat="1" ht="24.95" customHeight="1" x14ac:dyDescent="0.2">
      <c r="A26" s="201">
        <v>782.78300000000002</v>
      </c>
      <c r="B26" s="203" t="s">
        <v>160</v>
      </c>
      <c r="C26" s="113" t="s">
        <v>513</v>
      </c>
      <c r="D26" s="115" t="s">
        <v>513</v>
      </c>
      <c r="E26" s="114" t="s">
        <v>513</v>
      </c>
      <c r="F26" s="114" t="s">
        <v>513</v>
      </c>
      <c r="G26" s="114">
        <v>7</v>
      </c>
      <c r="H26" s="140" t="s">
        <v>513</v>
      </c>
      <c r="I26" s="115" t="s">
        <v>513</v>
      </c>
      <c r="J26" s="116" t="s">
        <v>513</v>
      </c>
    </row>
    <row r="27" spans="1:15" s="110" customFormat="1" ht="24.95" customHeight="1" x14ac:dyDescent="0.2">
      <c r="A27" s="193" t="s">
        <v>161</v>
      </c>
      <c r="B27" s="199" t="s">
        <v>162</v>
      </c>
      <c r="C27" s="113">
        <v>1.2958963282937366</v>
      </c>
      <c r="D27" s="115">
        <v>96</v>
      </c>
      <c r="E27" s="114">
        <v>87</v>
      </c>
      <c r="F27" s="114">
        <v>93</v>
      </c>
      <c r="G27" s="114">
        <v>98</v>
      </c>
      <c r="H27" s="140">
        <v>91</v>
      </c>
      <c r="I27" s="115">
        <v>5</v>
      </c>
      <c r="J27" s="116">
        <v>5.4945054945054945</v>
      </c>
    </row>
    <row r="28" spans="1:15" s="110" customFormat="1" ht="24.95" customHeight="1" x14ac:dyDescent="0.2">
      <c r="A28" s="193" t="s">
        <v>163</v>
      </c>
      <c r="B28" s="199" t="s">
        <v>164</v>
      </c>
      <c r="C28" s="113">
        <v>2.1868250539956802</v>
      </c>
      <c r="D28" s="115">
        <v>162</v>
      </c>
      <c r="E28" s="114">
        <v>158</v>
      </c>
      <c r="F28" s="114">
        <v>162</v>
      </c>
      <c r="G28" s="114">
        <v>155</v>
      </c>
      <c r="H28" s="140">
        <v>161</v>
      </c>
      <c r="I28" s="115">
        <v>1</v>
      </c>
      <c r="J28" s="116">
        <v>0.6211180124223602</v>
      </c>
    </row>
    <row r="29" spans="1:15" s="110" customFormat="1" ht="24.95" customHeight="1" x14ac:dyDescent="0.2">
      <c r="A29" s="193">
        <v>86</v>
      </c>
      <c r="B29" s="199" t="s">
        <v>165</v>
      </c>
      <c r="C29" s="113">
        <v>5.9125269978401729</v>
      </c>
      <c r="D29" s="115">
        <v>438</v>
      </c>
      <c r="E29" s="114">
        <v>443</v>
      </c>
      <c r="F29" s="114">
        <v>450</v>
      </c>
      <c r="G29" s="114">
        <v>460</v>
      </c>
      <c r="H29" s="140">
        <v>462</v>
      </c>
      <c r="I29" s="115">
        <v>-24</v>
      </c>
      <c r="J29" s="116">
        <v>-5.1948051948051948</v>
      </c>
    </row>
    <row r="30" spans="1:15" s="110" customFormat="1" ht="24.95" customHeight="1" x14ac:dyDescent="0.2">
      <c r="A30" s="193">
        <v>87.88</v>
      </c>
      <c r="B30" s="204" t="s">
        <v>166</v>
      </c>
      <c r="C30" s="113">
        <v>4.6841252699784013</v>
      </c>
      <c r="D30" s="115">
        <v>347</v>
      </c>
      <c r="E30" s="114">
        <v>347</v>
      </c>
      <c r="F30" s="114">
        <v>329</v>
      </c>
      <c r="G30" s="114">
        <v>335</v>
      </c>
      <c r="H30" s="140">
        <v>333</v>
      </c>
      <c r="I30" s="115">
        <v>14</v>
      </c>
      <c r="J30" s="116">
        <v>4.2042042042042045</v>
      </c>
    </row>
    <row r="31" spans="1:15" s="110" customFormat="1" ht="24.95" customHeight="1" x14ac:dyDescent="0.2">
      <c r="A31" s="193" t="s">
        <v>167</v>
      </c>
      <c r="B31" s="199" t="s">
        <v>168</v>
      </c>
      <c r="C31" s="113">
        <v>14.038876889848812</v>
      </c>
      <c r="D31" s="115">
        <v>1040</v>
      </c>
      <c r="E31" s="114">
        <v>1070</v>
      </c>
      <c r="F31" s="114">
        <v>1069</v>
      </c>
      <c r="G31" s="114">
        <v>1081</v>
      </c>
      <c r="H31" s="140">
        <v>1077</v>
      </c>
      <c r="I31" s="115">
        <v>-37</v>
      </c>
      <c r="J31" s="116">
        <v>-3.4354688950789227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v>94</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v>1380</v>
      </c>
      <c r="H35" s="140" t="s">
        <v>513</v>
      </c>
      <c r="I35" s="115" t="s">
        <v>513</v>
      </c>
      <c r="J35" s="116" t="s">
        <v>513</v>
      </c>
    </row>
    <row r="36" spans="1:10" s="110" customFormat="1" ht="24.95" customHeight="1" x14ac:dyDescent="0.2">
      <c r="A36" s="294" t="s">
        <v>173</v>
      </c>
      <c r="B36" s="295" t="s">
        <v>174</v>
      </c>
      <c r="C36" s="125">
        <v>79.657127429805612</v>
      </c>
      <c r="D36" s="143">
        <v>5901</v>
      </c>
      <c r="E36" s="144">
        <v>6030</v>
      </c>
      <c r="F36" s="144">
        <v>6126</v>
      </c>
      <c r="G36" s="144">
        <v>6154</v>
      </c>
      <c r="H36" s="145">
        <v>6018</v>
      </c>
      <c r="I36" s="143">
        <v>-117</v>
      </c>
      <c r="J36" s="146">
        <v>-1.9441674975074776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7408</v>
      </c>
      <c r="F11" s="264">
        <v>7530</v>
      </c>
      <c r="G11" s="264">
        <v>7657</v>
      </c>
      <c r="H11" s="264">
        <v>7628</v>
      </c>
      <c r="I11" s="265">
        <v>7528</v>
      </c>
      <c r="J11" s="263">
        <v>-120</v>
      </c>
      <c r="K11" s="266">
        <v>-1.5940488841657812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43.547516198704102</v>
      </c>
      <c r="E13" s="115">
        <v>3226</v>
      </c>
      <c r="F13" s="114">
        <v>3214</v>
      </c>
      <c r="G13" s="114">
        <v>3289</v>
      </c>
      <c r="H13" s="114">
        <v>3274</v>
      </c>
      <c r="I13" s="140">
        <v>3252</v>
      </c>
      <c r="J13" s="115">
        <v>-26</v>
      </c>
      <c r="K13" s="116">
        <v>-0.79950799507995085</v>
      </c>
    </row>
    <row r="14" spans="1:15" ht="15.95" customHeight="1" x14ac:dyDescent="0.2">
      <c r="A14" s="306" t="s">
        <v>230</v>
      </c>
      <c r="B14" s="307"/>
      <c r="C14" s="308"/>
      <c r="D14" s="113">
        <v>42.589092872570191</v>
      </c>
      <c r="E14" s="115">
        <v>3155</v>
      </c>
      <c r="F14" s="114">
        <v>3266</v>
      </c>
      <c r="G14" s="114">
        <v>3317</v>
      </c>
      <c r="H14" s="114">
        <v>3299</v>
      </c>
      <c r="I14" s="140">
        <v>3249</v>
      </c>
      <c r="J14" s="115">
        <v>-94</v>
      </c>
      <c r="K14" s="116">
        <v>-2.8931979070483225</v>
      </c>
    </row>
    <row r="15" spans="1:15" ht="15.95" customHeight="1" x14ac:dyDescent="0.2">
      <c r="A15" s="306" t="s">
        <v>231</v>
      </c>
      <c r="B15" s="307"/>
      <c r="C15" s="308"/>
      <c r="D15" s="113">
        <v>5.5210583153347734</v>
      </c>
      <c r="E15" s="115">
        <v>409</v>
      </c>
      <c r="F15" s="114">
        <v>431</v>
      </c>
      <c r="G15" s="114">
        <v>436</v>
      </c>
      <c r="H15" s="114">
        <v>428</v>
      </c>
      <c r="I15" s="140">
        <v>420</v>
      </c>
      <c r="J15" s="115">
        <v>-11</v>
      </c>
      <c r="K15" s="116">
        <v>-2.6190476190476191</v>
      </c>
    </row>
    <row r="16" spans="1:15" ht="15.95" customHeight="1" x14ac:dyDescent="0.2">
      <c r="A16" s="306" t="s">
        <v>232</v>
      </c>
      <c r="B16" s="307"/>
      <c r="C16" s="308"/>
      <c r="D16" s="113">
        <v>2.6457883369330455</v>
      </c>
      <c r="E16" s="115">
        <v>196</v>
      </c>
      <c r="F16" s="114">
        <v>185</v>
      </c>
      <c r="G16" s="114">
        <v>176</v>
      </c>
      <c r="H16" s="114">
        <v>168</v>
      </c>
      <c r="I16" s="140">
        <v>175</v>
      </c>
      <c r="J16" s="115">
        <v>21</v>
      </c>
      <c r="K16" s="116">
        <v>12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1.2958963282937366</v>
      </c>
      <c r="E18" s="115">
        <v>96</v>
      </c>
      <c r="F18" s="114">
        <v>85</v>
      </c>
      <c r="G18" s="114">
        <v>83</v>
      </c>
      <c r="H18" s="114">
        <v>82</v>
      </c>
      <c r="I18" s="140">
        <v>83</v>
      </c>
      <c r="J18" s="115">
        <v>13</v>
      </c>
      <c r="K18" s="116">
        <v>15.662650602409638</v>
      </c>
    </row>
    <row r="19" spans="1:11" ht="14.1" customHeight="1" x14ac:dyDescent="0.2">
      <c r="A19" s="306" t="s">
        <v>235</v>
      </c>
      <c r="B19" s="307" t="s">
        <v>236</v>
      </c>
      <c r="C19" s="308"/>
      <c r="D19" s="113">
        <v>1.0934125269978401</v>
      </c>
      <c r="E19" s="115">
        <v>81</v>
      </c>
      <c r="F19" s="114">
        <v>69</v>
      </c>
      <c r="G19" s="114">
        <v>69</v>
      </c>
      <c r="H19" s="114">
        <v>69</v>
      </c>
      <c r="I19" s="140">
        <v>67</v>
      </c>
      <c r="J19" s="115">
        <v>14</v>
      </c>
      <c r="K19" s="116">
        <v>20.895522388059703</v>
      </c>
    </row>
    <row r="20" spans="1:11" ht="14.1" customHeight="1" x14ac:dyDescent="0.2">
      <c r="A20" s="306">
        <v>12</v>
      </c>
      <c r="B20" s="307" t="s">
        <v>237</v>
      </c>
      <c r="C20" s="308"/>
      <c r="D20" s="113">
        <v>0.97192224622030232</v>
      </c>
      <c r="E20" s="115">
        <v>72</v>
      </c>
      <c r="F20" s="114">
        <v>63</v>
      </c>
      <c r="G20" s="114">
        <v>70</v>
      </c>
      <c r="H20" s="114">
        <v>73</v>
      </c>
      <c r="I20" s="140">
        <v>60</v>
      </c>
      <c r="J20" s="115">
        <v>12</v>
      </c>
      <c r="K20" s="116">
        <v>20</v>
      </c>
    </row>
    <row r="21" spans="1:11" ht="14.1" customHeight="1" x14ac:dyDescent="0.2">
      <c r="A21" s="306">
        <v>21</v>
      </c>
      <c r="B21" s="307" t="s">
        <v>238</v>
      </c>
      <c r="C21" s="308"/>
      <c r="D21" s="113">
        <v>0.13498920086393087</v>
      </c>
      <c r="E21" s="115">
        <v>10</v>
      </c>
      <c r="F21" s="114">
        <v>10</v>
      </c>
      <c r="G21" s="114">
        <v>11</v>
      </c>
      <c r="H21" s="114">
        <v>9</v>
      </c>
      <c r="I21" s="140">
        <v>7</v>
      </c>
      <c r="J21" s="115">
        <v>3</v>
      </c>
      <c r="K21" s="116">
        <v>42.857142857142854</v>
      </c>
    </row>
    <row r="22" spans="1:11" ht="14.1" customHeight="1" x14ac:dyDescent="0.2">
      <c r="A22" s="306">
        <v>22</v>
      </c>
      <c r="B22" s="307" t="s">
        <v>239</v>
      </c>
      <c r="C22" s="308"/>
      <c r="D22" s="113">
        <v>1.0124190064794816</v>
      </c>
      <c r="E22" s="115">
        <v>75</v>
      </c>
      <c r="F22" s="114">
        <v>81</v>
      </c>
      <c r="G22" s="114">
        <v>75</v>
      </c>
      <c r="H22" s="114">
        <v>81</v>
      </c>
      <c r="I22" s="140">
        <v>76</v>
      </c>
      <c r="J22" s="115">
        <v>-1</v>
      </c>
      <c r="K22" s="116">
        <v>-1.3157894736842106</v>
      </c>
    </row>
    <row r="23" spans="1:11" ht="14.1" customHeight="1" x14ac:dyDescent="0.2">
      <c r="A23" s="306">
        <v>23</v>
      </c>
      <c r="B23" s="307" t="s">
        <v>240</v>
      </c>
      <c r="C23" s="308"/>
      <c r="D23" s="113">
        <v>1.8763498920086392</v>
      </c>
      <c r="E23" s="115">
        <v>139</v>
      </c>
      <c r="F23" s="114">
        <v>114</v>
      </c>
      <c r="G23" s="114">
        <v>118</v>
      </c>
      <c r="H23" s="114">
        <v>125</v>
      </c>
      <c r="I23" s="140">
        <v>133</v>
      </c>
      <c r="J23" s="115">
        <v>6</v>
      </c>
      <c r="K23" s="116">
        <v>4.511278195488722</v>
      </c>
    </row>
    <row r="24" spans="1:11" ht="14.1" customHeight="1" x14ac:dyDescent="0.2">
      <c r="A24" s="306">
        <v>24</v>
      </c>
      <c r="B24" s="307" t="s">
        <v>241</v>
      </c>
      <c r="C24" s="308"/>
      <c r="D24" s="113">
        <v>1.1879049676025919</v>
      </c>
      <c r="E24" s="115">
        <v>88</v>
      </c>
      <c r="F24" s="114">
        <v>93</v>
      </c>
      <c r="G24" s="114">
        <v>98</v>
      </c>
      <c r="H24" s="114">
        <v>99</v>
      </c>
      <c r="I24" s="140">
        <v>101</v>
      </c>
      <c r="J24" s="115">
        <v>-13</v>
      </c>
      <c r="K24" s="116">
        <v>-12.871287128712872</v>
      </c>
    </row>
    <row r="25" spans="1:11" ht="14.1" customHeight="1" x14ac:dyDescent="0.2">
      <c r="A25" s="306">
        <v>25</v>
      </c>
      <c r="B25" s="307" t="s">
        <v>242</v>
      </c>
      <c r="C25" s="308"/>
      <c r="D25" s="113">
        <v>1.9168466522678185</v>
      </c>
      <c r="E25" s="115">
        <v>142</v>
      </c>
      <c r="F25" s="114">
        <v>128</v>
      </c>
      <c r="G25" s="114">
        <v>136</v>
      </c>
      <c r="H25" s="114">
        <v>117</v>
      </c>
      <c r="I25" s="140">
        <v>125</v>
      </c>
      <c r="J25" s="115">
        <v>17</v>
      </c>
      <c r="K25" s="116">
        <v>13.6</v>
      </c>
    </row>
    <row r="26" spans="1:11" ht="14.1" customHeight="1" x14ac:dyDescent="0.2">
      <c r="A26" s="306">
        <v>26</v>
      </c>
      <c r="B26" s="307" t="s">
        <v>243</v>
      </c>
      <c r="C26" s="308"/>
      <c r="D26" s="113">
        <v>1.4038876889848813</v>
      </c>
      <c r="E26" s="115">
        <v>104</v>
      </c>
      <c r="F26" s="114">
        <v>108</v>
      </c>
      <c r="G26" s="114">
        <v>113</v>
      </c>
      <c r="H26" s="114">
        <v>98</v>
      </c>
      <c r="I26" s="140">
        <v>96</v>
      </c>
      <c r="J26" s="115">
        <v>8</v>
      </c>
      <c r="K26" s="116">
        <v>8.3333333333333339</v>
      </c>
    </row>
    <row r="27" spans="1:11" ht="14.1" customHeight="1" x14ac:dyDescent="0.2">
      <c r="A27" s="306">
        <v>27</v>
      </c>
      <c r="B27" s="307" t="s">
        <v>244</v>
      </c>
      <c r="C27" s="308"/>
      <c r="D27" s="113">
        <v>0.40496760259179265</v>
      </c>
      <c r="E27" s="115">
        <v>30</v>
      </c>
      <c r="F27" s="114">
        <v>33</v>
      </c>
      <c r="G27" s="114">
        <v>34</v>
      </c>
      <c r="H27" s="114">
        <v>36</v>
      </c>
      <c r="I27" s="140">
        <v>31</v>
      </c>
      <c r="J27" s="115">
        <v>-1</v>
      </c>
      <c r="K27" s="116">
        <v>-3.225806451612903</v>
      </c>
    </row>
    <row r="28" spans="1:11" ht="14.1" customHeight="1" x14ac:dyDescent="0.2">
      <c r="A28" s="306">
        <v>28</v>
      </c>
      <c r="B28" s="307" t="s">
        <v>245</v>
      </c>
      <c r="C28" s="308"/>
      <c r="D28" s="113">
        <v>0.48596112311015116</v>
      </c>
      <c r="E28" s="115">
        <v>36</v>
      </c>
      <c r="F28" s="114">
        <v>37</v>
      </c>
      <c r="G28" s="114">
        <v>32</v>
      </c>
      <c r="H28" s="114">
        <v>30</v>
      </c>
      <c r="I28" s="140">
        <v>36</v>
      </c>
      <c r="J28" s="115">
        <v>0</v>
      </c>
      <c r="K28" s="116">
        <v>0</v>
      </c>
    </row>
    <row r="29" spans="1:11" ht="14.1" customHeight="1" x14ac:dyDescent="0.2">
      <c r="A29" s="306">
        <v>29</v>
      </c>
      <c r="B29" s="307" t="s">
        <v>246</v>
      </c>
      <c r="C29" s="308"/>
      <c r="D29" s="113">
        <v>4.1711663066954641</v>
      </c>
      <c r="E29" s="115">
        <v>309</v>
      </c>
      <c r="F29" s="114">
        <v>337</v>
      </c>
      <c r="G29" s="114">
        <v>384</v>
      </c>
      <c r="H29" s="114">
        <v>389</v>
      </c>
      <c r="I29" s="140">
        <v>359</v>
      </c>
      <c r="J29" s="115">
        <v>-50</v>
      </c>
      <c r="K29" s="116">
        <v>-13.927576601671309</v>
      </c>
    </row>
    <row r="30" spans="1:11" ht="14.1" customHeight="1" x14ac:dyDescent="0.2">
      <c r="A30" s="306" t="s">
        <v>247</v>
      </c>
      <c r="B30" s="307" t="s">
        <v>248</v>
      </c>
      <c r="C30" s="308"/>
      <c r="D30" s="113">
        <v>0.58045356371490275</v>
      </c>
      <c r="E30" s="115">
        <v>43</v>
      </c>
      <c r="F30" s="114">
        <v>42</v>
      </c>
      <c r="G30" s="114">
        <v>48</v>
      </c>
      <c r="H30" s="114">
        <v>49</v>
      </c>
      <c r="I30" s="140">
        <v>48</v>
      </c>
      <c r="J30" s="115">
        <v>-5</v>
      </c>
      <c r="K30" s="116">
        <v>-10.416666666666666</v>
      </c>
    </row>
    <row r="31" spans="1:11" ht="14.1" customHeight="1" x14ac:dyDescent="0.2">
      <c r="A31" s="306" t="s">
        <v>249</v>
      </c>
      <c r="B31" s="307" t="s">
        <v>250</v>
      </c>
      <c r="C31" s="308"/>
      <c r="D31" s="113">
        <v>3.5907127429805614</v>
      </c>
      <c r="E31" s="115">
        <v>266</v>
      </c>
      <c r="F31" s="114">
        <v>295</v>
      </c>
      <c r="G31" s="114">
        <v>332</v>
      </c>
      <c r="H31" s="114">
        <v>340</v>
      </c>
      <c r="I31" s="140">
        <v>311</v>
      </c>
      <c r="J31" s="115">
        <v>-45</v>
      </c>
      <c r="K31" s="116">
        <v>-14.469453376205788</v>
      </c>
    </row>
    <row r="32" spans="1:11" ht="14.1" customHeight="1" x14ac:dyDescent="0.2">
      <c r="A32" s="306">
        <v>31</v>
      </c>
      <c r="B32" s="307" t="s">
        <v>251</v>
      </c>
      <c r="C32" s="308"/>
      <c r="D32" s="113">
        <v>0.14848812095032399</v>
      </c>
      <c r="E32" s="115">
        <v>11</v>
      </c>
      <c r="F32" s="114">
        <v>11</v>
      </c>
      <c r="G32" s="114">
        <v>11</v>
      </c>
      <c r="H32" s="114">
        <v>7</v>
      </c>
      <c r="I32" s="140">
        <v>7</v>
      </c>
      <c r="J32" s="115">
        <v>4</v>
      </c>
      <c r="K32" s="116">
        <v>57.142857142857146</v>
      </c>
    </row>
    <row r="33" spans="1:11" ht="14.1" customHeight="1" x14ac:dyDescent="0.2">
      <c r="A33" s="306">
        <v>32</v>
      </c>
      <c r="B33" s="307" t="s">
        <v>252</v>
      </c>
      <c r="C33" s="308"/>
      <c r="D33" s="113">
        <v>1.0934125269978401</v>
      </c>
      <c r="E33" s="115">
        <v>81</v>
      </c>
      <c r="F33" s="114">
        <v>72</v>
      </c>
      <c r="G33" s="114">
        <v>69</v>
      </c>
      <c r="H33" s="114">
        <v>58</v>
      </c>
      <c r="I33" s="140">
        <v>64</v>
      </c>
      <c r="J33" s="115">
        <v>17</v>
      </c>
      <c r="K33" s="116">
        <v>26.5625</v>
      </c>
    </row>
    <row r="34" spans="1:11" ht="14.1" customHeight="1" x14ac:dyDescent="0.2">
      <c r="A34" s="306">
        <v>33</v>
      </c>
      <c r="B34" s="307" t="s">
        <v>253</v>
      </c>
      <c r="C34" s="308"/>
      <c r="D34" s="113">
        <v>0.67494600431965446</v>
      </c>
      <c r="E34" s="115">
        <v>50</v>
      </c>
      <c r="F34" s="114">
        <v>40</v>
      </c>
      <c r="G34" s="114">
        <v>41</v>
      </c>
      <c r="H34" s="114">
        <v>38</v>
      </c>
      <c r="I34" s="140">
        <v>46</v>
      </c>
      <c r="J34" s="115">
        <v>4</v>
      </c>
      <c r="K34" s="116">
        <v>8.695652173913043</v>
      </c>
    </row>
    <row r="35" spans="1:11" ht="14.1" customHeight="1" x14ac:dyDescent="0.2">
      <c r="A35" s="306">
        <v>34</v>
      </c>
      <c r="B35" s="307" t="s">
        <v>254</v>
      </c>
      <c r="C35" s="308"/>
      <c r="D35" s="113">
        <v>3.523218142548596</v>
      </c>
      <c r="E35" s="115">
        <v>261</v>
      </c>
      <c r="F35" s="114">
        <v>255</v>
      </c>
      <c r="G35" s="114">
        <v>260</v>
      </c>
      <c r="H35" s="114">
        <v>249</v>
      </c>
      <c r="I35" s="140">
        <v>254</v>
      </c>
      <c r="J35" s="115">
        <v>7</v>
      </c>
      <c r="K35" s="116">
        <v>2.7559055118110236</v>
      </c>
    </row>
    <row r="36" spans="1:11" ht="14.1" customHeight="1" x14ac:dyDescent="0.2">
      <c r="A36" s="306">
        <v>41</v>
      </c>
      <c r="B36" s="307" t="s">
        <v>255</v>
      </c>
      <c r="C36" s="308"/>
      <c r="D36" s="113">
        <v>6.7494600431965437E-2</v>
      </c>
      <c r="E36" s="115">
        <v>5</v>
      </c>
      <c r="F36" s="114">
        <v>4</v>
      </c>
      <c r="G36" s="114">
        <v>5</v>
      </c>
      <c r="H36" s="114">
        <v>3</v>
      </c>
      <c r="I36" s="140">
        <v>5</v>
      </c>
      <c r="J36" s="115">
        <v>0</v>
      </c>
      <c r="K36" s="116">
        <v>0</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0.4994600431965443</v>
      </c>
      <c r="E38" s="115">
        <v>37</v>
      </c>
      <c r="F38" s="114">
        <v>38</v>
      </c>
      <c r="G38" s="114">
        <v>36</v>
      </c>
      <c r="H38" s="114">
        <v>36</v>
      </c>
      <c r="I38" s="140">
        <v>34</v>
      </c>
      <c r="J38" s="115">
        <v>3</v>
      </c>
      <c r="K38" s="116">
        <v>8.8235294117647065</v>
      </c>
    </row>
    <row r="39" spans="1:11" ht="14.1" customHeight="1" x14ac:dyDescent="0.2">
      <c r="A39" s="306">
        <v>51</v>
      </c>
      <c r="B39" s="307" t="s">
        <v>258</v>
      </c>
      <c r="C39" s="308"/>
      <c r="D39" s="113">
        <v>4.1306695464362848</v>
      </c>
      <c r="E39" s="115">
        <v>306</v>
      </c>
      <c r="F39" s="114">
        <v>308</v>
      </c>
      <c r="G39" s="114">
        <v>326</v>
      </c>
      <c r="H39" s="114">
        <v>335</v>
      </c>
      <c r="I39" s="140">
        <v>340</v>
      </c>
      <c r="J39" s="115">
        <v>-34</v>
      </c>
      <c r="K39" s="116">
        <v>-10</v>
      </c>
    </row>
    <row r="40" spans="1:11" ht="14.1" customHeight="1" x14ac:dyDescent="0.2">
      <c r="A40" s="306" t="s">
        <v>259</v>
      </c>
      <c r="B40" s="307" t="s">
        <v>260</v>
      </c>
      <c r="C40" s="308"/>
      <c r="D40" s="113">
        <v>4.0496760259179263</v>
      </c>
      <c r="E40" s="115">
        <v>300</v>
      </c>
      <c r="F40" s="114">
        <v>300</v>
      </c>
      <c r="G40" s="114">
        <v>319</v>
      </c>
      <c r="H40" s="114">
        <v>328</v>
      </c>
      <c r="I40" s="140">
        <v>335</v>
      </c>
      <c r="J40" s="115">
        <v>-35</v>
      </c>
      <c r="K40" s="116">
        <v>-10.447761194029852</v>
      </c>
    </row>
    <row r="41" spans="1:11" ht="14.1" customHeight="1" x14ac:dyDescent="0.2">
      <c r="A41" s="306"/>
      <c r="B41" s="307" t="s">
        <v>261</v>
      </c>
      <c r="C41" s="308"/>
      <c r="D41" s="113">
        <v>2.9427645788336934</v>
      </c>
      <c r="E41" s="115">
        <v>218</v>
      </c>
      <c r="F41" s="114">
        <v>220</v>
      </c>
      <c r="G41" s="114">
        <v>222</v>
      </c>
      <c r="H41" s="114">
        <v>228</v>
      </c>
      <c r="I41" s="140">
        <v>241</v>
      </c>
      <c r="J41" s="115">
        <v>-23</v>
      </c>
      <c r="K41" s="116">
        <v>-9.5435684647302903</v>
      </c>
    </row>
    <row r="42" spans="1:11" ht="14.1" customHeight="1" x14ac:dyDescent="0.2">
      <c r="A42" s="306">
        <v>52</v>
      </c>
      <c r="B42" s="307" t="s">
        <v>262</v>
      </c>
      <c r="C42" s="308"/>
      <c r="D42" s="113">
        <v>3.9956803455723544</v>
      </c>
      <c r="E42" s="115">
        <v>296</v>
      </c>
      <c r="F42" s="114">
        <v>323</v>
      </c>
      <c r="G42" s="114">
        <v>327</v>
      </c>
      <c r="H42" s="114">
        <v>329</v>
      </c>
      <c r="I42" s="140">
        <v>336</v>
      </c>
      <c r="J42" s="115">
        <v>-40</v>
      </c>
      <c r="K42" s="116">
        <v>-11.904761904761905</v>
      </c>
    </row>
    <row r="43" spans="1:11" ht="14.1" customHeight="1" x14ac:dyDescent="0.2">
      <c r="A43" s="306" t="s">
        <v>263</v>
      </c>
      <c r="B43" s="307" t="s">
        <v>264</v>
      </c>
      <c r="C43" s="308"/>
      <c r="D43" s="113">
        <v>3.8336933045356369</v>
      </c>
      <c r="E43" s="115">
        <v>284</v>
      </c>
      <c r="F43" s="114">
        <v>309</v>
      </c>
      <c r="G43" s="114">
        <v>313</v>
      </c>
      <c r="H43" s="114">
        <v>314</v>
      </c>
      <c r="I43" s="140">
        <v>322</v>
      </c>
      <c r="J43" s="115">
        <v>-38</v>
      </c>
      <c r="K43" s="116">
        <v>-11.801242236024844</v>
      </c>
    </row>
    <row r="44" spans="1:11" ht="14.1" customHeight="1" x14ac:dyDescent="0.2">
      <c r="A44" s="306">
        <v>53</v>
      </c>
      <c r="B44" s="307" t="s">
        <v>265</v>
      </c>
      <c r="C44" s="308"/>
      <c r="D44" s="113">
        <v>1.7143628509719222</v>
      </c>
      <c r="E44" s="115">
        <v>127</v>
      </c>
      <c r="F44" s="114">
        <v>134</v>
      </c>
      <c r="G44" s="114">
        <v>135</v>
      </c>
      <c r="H44" s="114">
        <v>151</v>
      </c>
      <c r="I44" s="140">
        <v>152</v>
      </c>
      <c r="J44" s="115">
        <v>-25</v>
      </c>
      <c r="K44" s="116">
        <v>-16.44736842105263</v>
      </c>
    </row>
    <row r="45" spans="1:11" ht="14.1" customHeight="1" x14ac:dyDescent="0.2">
      <c r="A45" s="306" t="s">
        <v>266</v>
      </c>
      <c r="B45" s="307" t="s">
        <v>267</v>
      </c>
      <c r="C45" s="308"/>
      <c r="D45" s="113">
        <v>1.7008639308855291</v>
      </c>
      <c r="E45" s="115">
        <v>126</v>
      </c>
      <c r="F45" s="114">
        <v>133</v>
      </c>
      <c r="G45" s="114">
        <v>134</v>
      </c>
      <c r="H45" s="114">
        <v>150</v>
      </c>
      <c r="I45" s="140">
        <v>151</v>
      </c>
      <c r="J45" s="115">
        <v>-25</v>
      </c>
      <c r="K45" s="116">
        <v>-16.556291390728475</v>
      </c>
    </row>
    <row r="46" spans="1:11" ht="14.1" customHeight="1" x14ac:dyDescent="0.2">
      <c r="A46" s="306">
        <v>54</v>
      </c>
      <c r="B46" s="307" t="s">
        <v>268</v>
      </c>
      <c r="C46" s="308"/>
      <c r="D46" s="113">
        <v>11.811555075593953</v>
      </c>
      <c r="E46" s="115">
        <v>875</v>
      </c>
      <c r="F46" s="114">
        <v>902</v>
      </c>
      <c r="G46" s="114">
        <v>900</v>
      </c>
      <c r="H46" s="114">
        <v>885</v>
      </c>
      <c r="I46" s="140">
        <v>883</v>
      </c>
      <c r="J46" s="115">
        <v>-8</v>
      </c>
      <c r="K46" s="116">
        <v>-0.9060022650056625</v>
      </c>
    </row>
    <row r="47" spans="1:11" ht="14.1" customHeight="1" x14ac:dyDescent="0.2">
      <c r="A47" s="306">
        <v>61</v>
      </c>
      <c r="B47" s="307" t="s">
        <v>269</v>
      </c>
      <c r="C47" s="308"/>
      <c r="D47" s="113">
        <v>0.93142548596112307</v>
      </c>
      <c r="E47" s="115">
        <v>69</v>
      </c>
      <c r="F47" s="114">
        <v>67</v>
      </c>
      <c r="G47" s="114">
        <v>70</v>
      </c>
      <c r="H47" s="114">
        <v>70</v>
      </c>
      <c r="I47" s="140">
        <v>77</v>
      </c>
      <c r="J47" s="115">
        <v>-8</v>
      </c>
      <c r="K47" s="116">
        <v>-10.38961038961039</v>
      </c>
    </row>
    <row r="48" spans="1:11" ht="14.1" customHeight="1" x14ac:dyDescent="0.2">
      <c r="A48" s="306">
        <v>62</v>
      </c>
      <c r="B48" s="307" t="s">
        <v>270</v>
      </c>
      <c r="C48" s="308"/>
      <c r="D48" s="113">
        <v>11.717062634989201</v>
      </c>
      <c r="E48" s="115">
        <v>868</v>
      </c>
      <c r="F48" s="114">
        <v>870</v>
      </c>
      <c r="G48" s="114">
        <v>901</v>
      </c>
      <c r="H48" s="114">
        <v>850</v>
      </c>
      <c r="I48" s="140">
        <v>803</v>
      </c>
      <c r="J48" s="115">
        <v>65</v>
      </c>
      <c r="K48" s="116">
        <v>8.0946450809464512</v>
      </c>
    </row>
    <row r="49" spans="1:11" ht="14.1" customHeight="1" x14ac:dyDescent="0.2">
      <c r="A49" s="306">
        <v>63</v>
      </c>
      <c r="B49" s="307" t="s">
        <v>271</v>
      </c>
      <c r="C49" s="308"/>
      <c r="D49" s="113">
        <v>9.0982721382289409</v>
      </c>
      <c r="E49" s="115">
        <v>674</v>
      </c>
      <c r="F49" s="114">
        <v>695</v>
      </c>
      <c r="G49" s="114">
        <v>704</v>
      </c>
      <c r="H49" s="114">
        <v>732</v>
      </c>
      <c r="I49" s="140">
        <v>675</v>
      </c>
      <c r="J49" s="115">
        <v>-1</v>
      </c>
      <c r="K49" s="116">
        <v>-0.14814814814814814</v>
      </c>
    </row>
    <row r="50" spans="1:11" ht="14.1" customHeight="1" x14ac:dyDescent="0.2">
      <c r="A50" s="306" t="s">
        <v>272</v>
      </c>
      <c r="B50" s="307" t="s">
        <v>273</v>
      </c>
      <c r="C50" s="308"/>
      <c r="D50" s="113">
        <v>0.52645788336933041</v>
      </c>
      <c r="E50" s="115">
        <v>39</v>
      </c>
      <c r="F50" s="114">
        <v>34</v>
      </c>
      <c r="G50" s="114">
        <v>34</v>
      </c>
      <c r="H50" s="114">
        <v>34</v>
      </c>
      <c r="I50" s="140">
        <v>32</v>
      </c>
      <c r="J50" s="115">
        <v>7</v>
      </c>
      <c r="K50" s="116">
        <v>21.875</v>
      </c>
    </row>
    <row r="51" spans="1:11" ht="14.1" customHeight="1" x14ac:dyDescent="0.2">
      <c r="A51" s="306" t="s">
        <v>274</v>
      </c>
      <c r="B51" s="307" t="s">
        <v>275</v>
      </c>
      <c r="C51" s="308"/>
      <c r="D51" s="113">
        <v>8.1533477321814249</v>
      </c>
      <c r="E51" s="115">
        <v>604</v>
      </c>
      <c r="F51" s="114">
        <v>630</v>
      </c>
      <c r="G51" s="114">
        <v>641</v>
      </c>
      <c r="H51" s="114">
        <v>667</v>
      </c>
      <c r="I51" s="140">
        <v>611</v>
      </c>
      <c r="J51" s="115">
        <v>-7</v>
      </c>
      <c r="K51" s="116">
        <v>-1.1456628477905073</v>
      </c>
    </row>
    <row r="52" spans="1:11" ht="14.1" customHeight="1" x14ac:dyDescent="0.2">
      <c r="A52" s="306">
        <v>71</v>
      </c>
      <c r="B52" s="307" t="s">
        <v>276</v>
      </c>
      <c r="C52" s="308"/>
      <c r="D52" s="113">
        <v>16.765658747300215</v>
      </c>
      <c r="E52" s="115">
        <v>1242</v>
      </c>
      <c r="F52" s="114">
        <v>1275</v>
      </c>
      <c r="G52" s="114">
        <v>1275</v>
      </c>
      <c r="H52" s="114">
        <v>1256</v>
      </c>
      <c r="I52" s="140">
        <v>1247</v>
      </c>
      <c r="J52" s="115">
        <v>-5</v>
      </c>
      <c r="K52" s="116">
        <v>-0.40096230954290296</v>
      </c>
    </row>
    <row r="53" spans="1:11" ht="14.1" customHeight="1" x14ac:dyDescent="0.2">
      <c r="A53" s="306" t="s">
        <v>277</v>
      </c>
      <c r="B53" s="307" t="s">
        <v>278</v>
      </c>
      <c r="C53" s="308"/>
      <c r="D53" s="113">
        <v>1.4038876889848813</v>
      </c>
      <c r="E53" s="115">
        <v>104</v>
      </c>
      <c r="F53" s="114">
        <v>101</v>
      </c>
      <c r="G53" s="114">
        <v>93</v>
      </c>
      <c r="H53" s="114">
        <v>94</v>
      </c>
      <c r="I53" s="140">
        <v>95</v>
      </c>
      <c r="J53" s="115">
        <v>9</v>
      </c>
      <c r="K53" s="116">
        <v>9.473684210526315</v>
      </c>
    </row>
    <row r="54" spans="1:11" ht="14.1" customHeight="1" x14ac:dyDescent="0.2">
      <c r="A54" s="306" t="s">
        <v>279</v>
      </c>
      <c r="B54" s="307" t="s">
        <v>280</v>
      </c>
      <c r="C54" s="308"/>
      <c r="D54" s="113">
        <v>14.86231101511879</v>
      </c>
      <c r="E54" s="115">
        <v>1101</v>
      </c>
      <c r="F54" s="114">
        <v>1136</v>
      </c>
      <c r="G54" s="114">
        <v>1143</v>
      </c>
      <c r="H54" s="114">
        <v>1119</v>
      </c>
      <c r="I54" s="140">
        <v>1111</v>
      </c>
      <c r="J54" s="115">
        <v>-10</v>
      </c>
      <c r="K54" s="116">
        <v>-0.90009000900090008</v>
      </c>
    </row>
    <row r="55" spans="1:11" ht="14.1" customHeight="1" x14ac:dyDescent="0.2">
      <c r="A55" s="306">
        <v>72</v>
      </c>
      <c r="B55" s="307" t="s">
        <v>281</v>
      </c>
      <c r="C55" s="308"/>
      <c r="D55" s="113">
        <v>1.4038876889848813</v>
      </c>
      <c r="E55" s="115">
        <v>104</v>
      </c>
      <c r="F55" s="114">
        <v>108</v>
      </c>
      <c r="G55" s="114">
        <v>113</v>
      </c>
      <c r="H55" s="114">
        <v>108</v>
      </c>
      <c r="I55" s="140">
        <v>110</v>
      </c>
      <c r="J55" s="115">
        <v>-6</v>
      </c>
      <c r="K55" s="116">
        <v>-5.4545454545454541</v>
      </c>
    </row>
    <row r="56" spans="1:11" ht="14.1" customHeight="1" x14ac:dyDescent="0.2">
      <c r="A56" s="306" t="s">
        <v>282</v>
      </c>
      <c r="B56" s="307" t="s">
        <v>283</v>
      </c>
      <c r="C56" s="308"/>
      <c r="D56" s="113">
        <v>0.13498920086393087</v>
      </c>
      <c r="E56" s="115">
        <v>10</v>
      </c>
      <c r="F56" s="114">
        <v>10</v>
      </c>
      <c r="G56" s="114">
        <v>11</v>
      </c>
      <c r="H56" s="114">
        <v>10</v>
      </c>
      <c r="I56" s="140">
        <v>10</v>
      </c>
      <c r="J56" s="115">
        <v>0</v>
      </c>
      <c r="K56" s="116">
        <v>0</v>
      </c>
    </row>
    <row r="57" spans="1:11" ht="14.1" customHeight="1" x14ac:dyDescent="0.2">
      <c r="A57" s="306" t="s">
        <v>284</v>
      </c>
      <c r="B57" s="307" t="s">
        <v>285</v>
      </c>
      <c r="C57" s="308"/>
      <c r="D57" s="113">
        <v>1.0259179265658747</v>
      </c>
      <c r="E57" s="115">
        <v>76</v>
      </c>
      <c r="F57" s="114">
        <v>81</v>
      </c>
      <c r="G57" s="114">
        <v>84</v>
      </c>
      <c r="H57" s="114">
        <v>81</v>
      </c>
      <c r="I57" s="140">
        <v>83</v>
      </c>
      <c r="J57" s="115">
        <v>-7</v>
      </c>
      <c r="K57" s="116">
        <v>-8.4337349397590362</v>
      </c>
    </row>
    <row r="58" spans="1:11" ht="14.1" customHeight="1" x14ac:dyDescent="0.2">
      <c r="A58" s="306">
        <v>73</v>
      </c>
      <c r="B58" s="307" t="s">
        <v>286</v>
      </c>
      <c r="C58" s="308"/>
      <c r="D58" s="113">
        <v>0.95842332613390924</v>
      </c>
      <c r="E58" s="115">
        <v>71</v>
      </c>
      <c r="F58" s="114">
        <v>77</v>
      </c>
      <c r="G58" s="114">
        <v>72</v>
      </c>
      <c r="H58" s="114">
        <v>75</v>
      </c>
      <c r="I58" s="140">
        <v>71</v>
      </c>
      <c r="J58" s="115">
        <v>0</v>
      </c>
      <c r="K58" s="116">
        <v>0</v>
      </c>
    </row>
    <row r="59" spans="1:11" ht="14.1" customHeight="1" x14ac:dyDescent="0.2">
      <c r="A59" s="306" t="s">
        <v>287</v>
      </c>
      <c r="B59" s="307" t="s">
        <v>288</v>
      </c>
      <c r="C59" s="308"/>
      <c r="D59" s="113">
        <v>0.82343412526997839</v>
      </c>
      <c r="E59" s="115">
        <v>61</v>
      </c>
      <c r="F59" s="114">
        <v>66</v>
      </c>
      <c r="G59" s="114">
        <v>62</v>
      </c>
      <c r="H59" s="114">
        <v>64</v>
      </c>
      <c r="I59" s="140">
        <v>57</v>
      </c>
      <c r="J59" s="115">
        <v>4</v>
      </c>
      <c r="K59" s="116">
        <v>7.0175438596491224</v>
      </c>
    </row>
    <row r="60" spans="1:11" ht="14.1" customHeight="1" x14ac:dyDescent="0.2">
      <c r="A60" s="306">
        <v>81</v>
      </c>
      <c r="B60" s="307" t="s">
        <v>289</v>
      </c>
      <c r="C60" s="308"/>
      <c r="D60" s="113">
        <v>3.199244060475162</v>
      </c>
      <c r="E60" s="115">
        <v>237</v>
      </c>
      <c r="F60" s="114">
        <v>251</v>
      </c>
      <c r="G60" s="114">
        <v>260</v>
      </c>
      <c r="H60" s="114">
        <v>273</v>
      </c>
      <c r="I60" s="140">
        <v>285</v>
      </c>
      <c r="J60" s="115">
        <v>-48</v>
      </c>
      <c r="K60" s="116">
        <v>-16.842105263157894</v>
      </c>
    </row>
    <row r="61" spans="1:11" ht="14.1" customHeight="1" x14ac:dyDescent="0.2">
      <c r="A61" s="306" t="s">
        <v>290</v>
      </c>
      <c r="B61" s="307" t="s">
        <v>291</v>
      </c>
      <c r="C61" s="308"/>
      <c r="D61" s="113">
        <v>1.1879049676025919</v>
      </c>
      <c r="E61" s="115">
        <v>88</v>
      </c>
      <c r="F61" s="114">
        <v>91</v>
      </c>
      <c r="G61" s="114">
        <v>93</v>
      </c>
      <c r="H61" s="114">
        <v>101</v>
      </c>
      <c r="I61" s="140">
        <v>108</v>
      </c>
      <c r="J61" s="115">
        <v>-20</v>
      </c>
      <c r="K61" s="116">
        <v>-18.518518518518519</v>
      </c>
    </row>
    <row r="62" spans="1:11" ht="14.1" customHeight="1" x14ac:dyDescent="0.2">
      <c r="A62" s="306" t="s">
        <v>292</v>
      </c>
      <c r="B62" s="307" t="s">
        <v>293</v>
      </c>
      <c r="C62" s="308"/>
      <c r="D62" s="113">
        <v>0.91792656587472998</v>
      </c>
      <c r="E62" s="115">
        <v>68</v>
      </c>
      <c r="F62" s="114">
        <v>75</v>
      </c>
      <c r="G62" s="114">
        <v>76</v>
      </c>
      <c r="H62" s="114">
        <v>76</v>
      </c>
      <c r="I62" s="140">
        <v>82</v>
      </c>
      <c r="J62" s="115">
        <v>-14</v>
      </c>
      <c r="K62" s="116">
        <v>-17.073170731707318</v>
      </c>
    </row>
    <row r="63" spans="1:11" ht="14.1" customHeight="1" x14ac:dyDescent="0.2">
      <c r="A63" s="306"/>
      <c r="B63" s="307" t="s">
        <v>294</v>
      </c>
      <c r="C63" s="308"/>
      <c r="D63" s="113">
        <v>0.86393088552915764</v>
      </c>
      <c r="E63" s="115">
        <v>64</v>
      </c>
      <c r="F63" s="114">
        <v>72</v>
      </c>
      <c r="G63" s="114">
        <v>73</v>
      </c>
      <c r="H63" s="114">
        <v>73</v>
      </c>
      <c r="I63" s="140">
        <v>78</v>
      </c>
      <c r="J63" s="115">
        <v>-14</v>
      </c>
      <c r="K63" s="116">
        <v>-17.948717948717949</v>
      </c>
    </row>
    <row r="64" spans="1:11" ht="14.1" customHeight="1" x14ac:dyDescent="0.2">
      <c r="A64" s="306" t="s">
        <v>295</v>
      </c>
      <c r="B64" s="307" t="s">
        <v>296</v>
      </c>
      <c r="C64" s="308"/>
      <c r="D64" s="113">
        <v>4.0496760259179268E-2</v>
      </c>
      <c r="E64" s="115">
        <v>3</v>
      </c>
      <c r="F64" s="114">
        <v>3</v>
      </c>
      <c r="G64" s="114">
        <v>3</v>
      </c>
      <c r="H64" s="114" t="s">
        <v>513</v>
      </c>
      <c r="I64" s="140" t="s">
        <v>513</v>
      </c>
      <c r="J64" s="115" t="s">
        <v>513</v>
      </c>
      <c r="K64" s="116" t="s">
        <v>513</v>
      </c>
    </row>
    <row r="65" spans="1:11" ht="14.1" customHeight="1" x14ac:dyDescent="0.2">
      <c r="A65" s="306" t="s">
        <v>297</v>
      </c>
      <c r="B65" s="307" t="s">
        <v>298</v>
      </c>
      <c r="C65" s="308"/>
      <c r="D65" s="113">
        <v>0.66144708423326137</v>
      </c>
      <c r="E65" s="115">
        <v>49</v>
      </c>
      <c r="F65" s="114">
        <v>55</v>
      </c>
      <c r="G65" s="114">
        <v>59</v>
      </c>
      <c r="H65" s="114">
        <v>64</v>
      </c>
      <c r="I65" s="140">
        <v>60</v>
      </c>
      <c r="J65" s="115">
        <v>-11</v>
      </c>
      <c r="K65" s="116">
        <v>-18.333333333333332</v>
      </c>
    </row>
    <row r="66" spans="1:11" ht="14.1" customHeight="1" x14ac:dyDescent="0.2">
      <c r="A66" s="306">
        <v>82</v>
      </c>
      <c r="B66" s="307" t="s">
        <v>299</v>
      </c>
      <c r="C66" s="308"/>
      <c r="D66" s="113">
        <v>2.5107991360691146</v>
      </c>
      <c r="E66" s="115">
        <v>186</v>
      </c>
      <c r="F66" s="114">
        <v>198</v>
      </c>
      <c r="G66" s="114">
        <v>196</v>
      </c>
      <c r="H66" s="114">
        <v>201</v>
      </c>
      <c r="I66" s="140">
        <v>207</v>
      </c>
      <c r="J66" s="115">
        <v>-21</v>
      </c>
      <c r="K66" s="116">
        <v>-10.144927536231885</v>
      </c>
    </row>
    <row r="67" spans="1:11" ht="14.1" customHeight="1" x14ac:dyDescent="0.2">
      <c r="A67" s="306" t="s">
        <v>300</v>
      </c>
      <c r="B67" s="307" t="s">
        <v>301</v>
      </c>
      <c r="C67" s="308"/>
      <c r="D67" s="113">
        <v>1.4038876889848813</v>
      </c>
      <c r="E67" s="115">
        <v>104</v>
      </c>
      <c r="F67" s="114">
        <v>108</v>
      </c>
      <c r="G67" s="114">
        <v>106</v>
      </c>
      <c r="H67" s="114">
        <v>109</v>
      </c>
      <c r="I67" s="140">
        <v>106</v>
      </c>
      <c r="J67" s="115">
        <v>-2</v>
      </c>
      <c r="K67" s="116">
        <v>-1.8867924528301887</v>
      </c>
    </row>
    <row r="68" spans="1:11" ht="14.1" customHeight="1" x14ac:dyDescent="0.2">
      <c r="A68" s="306" t="s">
        <v>302</v>
      </c>
      <c r="B68" s="307" t="s">
        <v>303</v>
      </c>
      <c r="C68" s="308"/>
      <c r="D68" s="113">
        <v>0.94492440604751615</v>
      </c>
      <c r="E68" s="115">
        <v>70</v>
      </c>
      <c r="F68" s="114">
        <v>78</v>
      </c>
      <c r="G68" s="114">
        <v>77</v>
      </c>
      <c r="H68" s="114">
        <v>76</v>
      </c>
      <c r="I68" s="140">
        <v>80</v>
      </c>
      <c r="J68" s="115">
        <v>-10</v>
      </c>
      <c r="K68" s="116">
        <v>-12.5</v>
      </c>
    </row>
    <row r="69" spans="1:11" ht="14.1" customHeight="1" x14ac:dyDescent="0.2">
      <c r="A69" s="306">
        <v>83</v>
      </c>
      <c r="B69" s="307" t="s">
        <v>304</v>
      </c>
      <c r="C69" s="308"/>
      <c r="D69" s="113">
        <v>2.5512958963282939</v>
      </c>
      <c r="E69" s="115">
        <v>189</v>
      </c>
      <c r="F69" s="114">
        <v>190</v>
      </c>
      <c r="G69" s="114">
        <v>172</v>
      </c>
      <c r="H69" s="114">
        <v>183</v>
      </c>
      <c r="I69" s="140">
        <v>201</v>
      </c>
      <c r="J69" s="115">
        <v>-12</v>
      </c>
      <c r="K69" s="116">
        <v>-5.9701492537313436</v>
      </c>
    </row>
    <row r="70" spans="1:11" ht="14.1" customHeight="1" x14ac:dyDescent="0.2">
      <c r="A70" s="306" t="s">
        <v>305</v>
      </c>
      <c r="B70" s="307" t="s">
        <v>306</v>
      </c>
      <c r="C70" s="308"/>
      <c r="D70" s="113">
        <v>1.2284017278617712</v>
      </c>
      <c r="E70" s="115">
        <v>91</v>
      </c>
      <c r="F70" s="114">
        <v>95</v>
      </c>
      <c r="G70" s="114">
        <v>87</v>
      </c>
      <c r="H70" s="114">
        <v>96</v>
      </c>
      <c r="I70" s="140">
        <v>111</v>
      </c>
      <c r="J70" s="115">
        <v>-20</v>
      </c>
      <c r="K70" s="116">
        <v>-18.018018018018019</v>
      </c>
    </row>
    <row r="71" spans="1:11" ht="14.1" customHeight="1" x14ac:dyDescent="0.2">
      <c r="A71" s="306"/>
      <c r="B71" s="307" t="s">
        <v>307</v>
      </c>
      <c r="C71" s="308"/>
      <c r="D71" s="113">
        <v>1.1339092872570193</v>
      </c>
      <c r="E71" s="115">
        <v>84</v>
      </c>
      <c r="F71" s="114">
        <v>89</v>
      </c>
      <c r="G71" s="114">
        <v>82</v>
      </c>
      <c r="H71" s="114">
        <v>88</v>
      </c>
      <c r="I71" s="140">
        <v>103</v>
      </c>
      <c r="J71" s="115">
        <v>-19</v>
      </c>
      <c r="K71" s="116">
        <v>-18.446601941747574</v>
      </c>
    </row>
    <row r="72" spans="1:11" ht="14.1" customHeight="1" x14ac:dyDescent="0.2">
      <c r="A72" s="306">
        <v>84</v>
      </c>
      <c r="B72" s="307" t="s">
        <v>308</v>
      </c>
      <c r="C72" s="308"/>
      <c r="D72" s="113">
        <v>1.5523758099352052</v>
      </c>
      <c r="E72" s="115">
        <v>115</v>
      </c>
      <c r="F72" s="114">
        <v>113</v>
      </c>
      <c r="G72" s="114">
        <v>108</v>
      </c>
      <c r="H72" s="114">
        <v>113</v>
      </c>
      <c r="I72" s="140">
        <v>113</v>
      </c>
      <c r="J72" s="115">
        <v>2</v>
      </c>
      <c r="K72" s="116">
        <v>1.7699115044247788</v>
      </c>
    </row>
    <row r="73" spans="1:11" ht="14.1" customHeight="1" x14ac:dyDescent="0.2">
      <c r="A73" s="306" t="s">
        <v>309</v>
      </c>
      <c r="B73" s="307" t="s">
        <v>310</v>
      </c>
      <c r="C73" s="308"/>
      <c r="D73" s="113">
        <v>0.13498920086393087</v>
      </c>
      <c r="E73" s="115">
        <v>10</v>
      </c>
      <c r="F73" s="114">
        <v>8</v>
      </c>
      <c r="G73" s="114">
        <v>5</v>
      </c>
      <c r="H73" s="114">
        <v>6</v>
      </c>
      <c r="I73" s="140">
        <v>7</v>
      </c>
      <c r="J73" s="115">
        <v>3</v>
      </c>
      <c r="K73" s="116">
        <v>42.857142857142854</v>
      </c>
    </row>
    <row r="74" spans="1:11" ht="14.1" customHeight="1" x14ac:dyDescent="0.2">
      <c r="A74" s="306" t="s">
        <v>311</v>
      </c>
      <c r="B74" s="307" t="s">
        <v>312</v>
      </c>
      <c r="C74" s="308"/>
      <c r="D74" s="113">
        <v>0.20248380129589633</v>
      </c>
      <c r="E74" s="115">
        <v>15</v>
      </c>
      <c r="F74" s="114">
        <v>14</v>
      </c>
      <c r="G74" s="114">
        <v>12</v>
      </c>
      <c r="H74" s="114">
        <v>14</v>
      </c>
      <c r="I74" s="140">
        <v>13</v>
      </c>
      <c r="J74" s="115">
        <v>2</v>
      </c>
      <c r="K74" s="116">
        <v>15.384615384615385</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0.13498920086393087</v>
      </c>
      <c r="E76" s="115">
        <v>10</v>
      </c>
      <c r="F76" s="114">
        <v>9</v>
      </c>
      <c r="G76" s="114">
        <v>7</v>
      </c>
      <c r="H76" s="114">
        <v>5</v>
      </c>
      <c r="I76" s="140">
        <v>5</v>
      </c>
      <c r="J76" s="115">
        <v>5</v>
      </c>
      <c r="K76" s="116">
        <v>100</v>
      </c>
    </row>
    <row r="77" spans="1:11" ht="14.1" customHeight="1" x14ac:dyDescent="0.2">
      <c r="A77" s="306">
        <v>92</v>
      </c>
      <c r="B77" s="307" t="s">
        <v>316</v>
      </c>
      <c r="C77" s="308"/>
      <c r="D77" s="113">
        <v>0.29697624190064797</v>
      </c>
      <c r="E77" s="115">
        <v>22</v>
      </c>
      <c r="F77" s="114">
        <v>20</v>
      </c>
      <c r="G77" s="114">
        <v>23</v>
      </c>
      <c r="H77" s="114">
        <v>23</v>
      </c>
      <c r="I77" s="140">
        <v>22</v>
      </c>
      <c r="J77" s="115">
        <v>0</v>
      </c>
      <c r="K77" s="116">
        <v>0</v>
      </c>
    </row>
    <row r="78" spans="1:11" ht="14.1" customHeight="1" x14ac:dyDescent="0.2">
      <c r="A78" s="306">
        <v>93</v>
      </c>
      <c r="B78" s="307" t="s">
        <v>317</v>
      </c>
      <c r="C78" s="308"/>
      <c r="D78" s="113">
        <v>0.21598272138228941</v>
      </c>
      <c r="E78" s="115">
        <v>16</v>
      </c>
      <c r="F78" s="114">
        <v>17</v>
      </c>
      <c r="G78" s="114">
        <v>20</v>
      </c>
      <c r="H78" s="114">
        <v>23</v>
      </c>
      <c r="I78" s="140">
        <v>23</v>
      </c>
      <c r="J78" s="115">
        <v>-7</v>
      </c>
      <c r="K78" s="116">
        <v>-30.434782608695652</v>
      </c>
    </row>
    <row r="79" spans="1:11" ht="14.1" customHeight="1" x14ac:dyDescent="0.2">
      <c r="A79" s="306">
        <v>94</v>
      </c>
      <c r="B79" s="307" t="s">
        <v>318</v>
      </c>
      <c r="C79" s="308"/>
      <c r="D79" s="113">
        <v>0.44546436285097191</v>
      </c>
      <c r="E79" s="115">
        <v>33</v>
      </c>
      <c r="F79" s="114">
        <v>30</v>
      </c>
      <c r="G79" s="114">
        <v>33</v>
      </c>
      <c r="H79" s="114">
        <v>27</v>
      </c>
      <c r="I79" s="140">
        <v>29</v>
      </c>
      <c r="J79" s="115">
        <v>4</v>
      </c>
      <c r="K79" s="116">
        <v>13.793103448275861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5.6965442764578835</v>
      </c>
      <c r="E81" s="143">
        <v>422</v>
      </c>
      <c r="F81" s="144">
        <v>434</v>
      </c>
      <c r="G81" s="144">
        <v>439</v>
      </c>
      <c r="H81" s="144">
        <v>459</v>
      </c>
      <c r="I81" s="145">
        <v>432</v>
      </c>
      <c r="J81" s="143">
        <v>-10</v>
      </c>
      <c r="K81" s="146">
        <v>-2.3148148148148149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2109</v>
      </c>
      <c r="G12" s="536">
        <v>1623</v>
      </c>
      <c r="H12" s="536">
        <v>2612</v>
      </c>
      <c r="I12" s="536">
        <v>1936</v>
      </c>
      <c r="J12" s="537">
        <v>2342</v>
      </c>
      <c r="K12" s="538">
        <v>-233</v>
      </c>
      <c r="L12" s="349">
        <v>-9.9487617421007677</v>
      </c>
    </row>
    <row r="13" spans="1:17" s="110" customFormat="1" ht="15" customHeight="1" x14ac:dyDescent="0.2">
      <c r="A13" s="350" t="s">
        <v>344</v>
      </c>
      <c r="B13" s="351" t="s">
        <v>345</v>
      </c>
      <c r="C13" s="347"/>
      <c r="D13" s="347"/>
      <c r="E13" s="348"/>
      <c r="F13" s="536">
        <v>1223</v>
      </c>
      <c r="G13" s="536">
        <v>852</v>
      </c>
      <c r="H13" s="536">
        <v>1395</v>
      </c>
      <c r="I13" s="536">
        <v>1085</v>
      </c>
      <c r="J13" s="537">
        <v>1276</v>
      </c>
      <c r="K13" s="538">
        <v>-53</v>
      </c>
      <c r="L13" s="349">
        <v>-4.153605015673981</v>
      </c>
    </row>
    <row r="14" spans="1:17" s="110" customFormat="1" ht="22.5" customHeight="1" x14ac:dyDescent="0.2">
      <c r="A14" s="350"/>
      <c r="B14" s="351" t="s">
        <v>346</v>
      </c>
      <c r="C14" s="347"/>
      <c r="D14" s="347"/>
      <c r="E14" s="348"/>
      <c r="F14" s="536">
        <v>886</v>
      </c>
      <c r="G14" s="536">
        <v>771</v>
      </c>
      <c r="H14" s="536">
        <v>1217</v>
      </c>
      <c r="I14" s="536">
        <v>851</v>
      </c>
      <c r="J14" s="537">
        <v>1066</v>
      </c>
      <c r="K14" s="538">
        <v>-180</v>
      </c>
      <c r="L14" s="349">
        <v>-16.885553470919323</v>
      </c>
    </row>
    <row r="15" spans="1:17" s="110" customFormat="1" ht="15" customHeight="1" x14ac:dyDescent="0.2">
      <c r="A15" s="350" t="s">
        <v>347</v>
      </c>
      <c r="B15" s="351" t="s">
        <v>108</v>
      </c>
      <c r="C15" s="347"/>
      <c r="D15" s="347"/>
      <c r="E15" s="348"/>
      <c r="F15" s="536">
        <v>444</v>
      </c>
      <c r="G15" s="536">
        <v>350</v>
      </c>
      <c r="H15" s="536">
        <v>1003</v>
      </c>
      <c r="I15" s="536">
        <v>348</v>
      </c>
      <c r="J15" s="537">
        <v>427</v>
      </c>
      <c r="K15" s="538">
        <v>17</v>
      </c>
      <c r="L15" s="349">
        <v>3.9812646370023419</v>
      </c>
    </row>
    <row r="16" spans="1:17" s="110" customFormat="1" ht="15" customHeight="1" x14ac:dyDescent="0.2">
      <c r="A16" s="350"/>
      <c r="B16" s="351" t="s">
        <v>109</v>
      </c>
      <c r="C16" s="347"/>
      <c r="D16" s="347"/>
      <c r="E16" s="348"/>
      <c r="F16" s="536">
        <v>1426</v>
      </c>
      <c r="G16" s="536">
        <v>1098</v>
      </c>
      <c r="H16" s="536">
        <v>1393</v>
      </c>
      <c r="I16" s="536">
        <v>1332</v>
      </c>
      <c r="J16" s="537">
        <v>1619</v>
      </c>
      <c r="K16" s="538">
        <v>-193</v>
      </c>
      <c r="L16" s="349">
        <v>-11.920938851142681</v>
      </c>
    </row>
    <row r="17" spans="1:12" s="110" customFormat="1" ht="15" customHeight="1" x14ac:dyDescent="0.2">
      <c r="A17" s="350"/>
      <c r="B17" s="351" t="s">
        <v>110</v>
      </c>
      <c r="C17" s="347"/>
      <c r="D17" s="347"/>
      <c r="E17" s="348"/>
      <c r="F17" s="536">
        <v>209</v>
      </c>
      <c r="G17" s="536">
        <v>157</v>
      </c>
      <c r="H17" s="536">
        <v>194</v>
      </c>
      <c r="I17" s="536">
        <v>237</v>
      </c>
      <c r="J17" s="537">
        <v>279</v>
      </c>
      <c r="K17" s="538">
        <v>-70</v>
      </c>
      <c r="L17" s="349">
        <v>-25.089605734767026</v>
      </c>
    </row>
    <row r="18" spans="1:12" s="110" customFormat="1" ht="15" customHeight="1" x14ac:dyDescent="0.2">
      <c r="A18" s="350"/>
      <c r="B18" s="351" t="s">
        <v>111</v>
      </c>
      <c r="C18" s="347"/>
      <c r="D18" s="347"/>
      <c r="E18" s="348"/>
      <c r="F18" s="536">
        <v>30</v>
      </c>
      <c r="G18" s="536">
        <v>18</v>
      </c>
      <c r="H18" s="536">
        <v>22</v>
      </c>
      <c r="I18" s="536">
        <v>19</v>
      </c>
      <c r="J18" s="537">
        <v>17</v>
      </c>
      <c r="K18" s="538">
        <v>13</v>
      </c>
      <c r="L18" s="349">
        <v>76.470588235294116</v>
      </c>
    </row>
    <row r="19" spans="1:12" s="110" customFormat="1" ht="15" customHeight="1" x14ac:dyDescent="0.2">
      <c r="A19" s="118" t="s">
        <v>113</v>
      </c>
      <c r="B19" s="119" t="s">
        <v>181</v>
      </c>
      <c r="C19" s="347"/>
      <c r="D19" s="347"/>
      <c r="E19" s="348"/>
      <c r="F19" s="536">
        <v>1400</v>
      </c>
      <c r="G19" s="536">
        <v>953</v>
      </c>
      <c r="H19" s="536">
        <v>1860</v>
      </c>
      <c r="I19" s="536">
        <v>1207</v>
      </c>
      <c r="J19" s="537">
        <v>1506</v>
      </c>
      <c r="K19" s="538">
        <v>-106</v>
      </c>
      <c r="L19" s="349">
        <v>-7.0385126162018592</v>
      </c>
    </row>
    <row r="20" spans="1:12" s="110" customFormat="1" ht="15" customHeight="1" x14ac:dyDescent="0.2">
      <c r="A20" s="118"/>
      <c r="B20" s="119" t="s">
        <v>182</v>
      </c>
      <c r="C20" s="347"/>
      <c r="D20" s="347"/>
      <c r="E20" s="348"/>
      <c r="F20" s="536">
        <v>709</v>
      </c>
      <c r="G20" s="536">
        <v>670</v>
      </c>
      <c r="H20" s="536">
        <v>752</v>
      </c>
      <c r="I20" s="536">
        <v>729</v>
      </c>
      <c r="J20" s="537">
        <v>836</v>
      </c>
      <c r="K20" s="538">
        <v>-127</v>
      </c>
      <c r="L20" s="349">
        <v>-15.191387559808613</v>
      </c>
    </row>
    <row r="21" spans="1:12" s="110" customFormat="1" ht="15" customHeight="1" x14ac:dyDescent="0.2">
      <c r="A21" s="118" t="s">
        <v>113</v>
      </c>
      <c r="B21" s="119" t="s">
        <v>116</v>
      </c>
      <c r="C21" s="347"/>
      <c r="D21" s="347"/>
      <c r="E21" s="348"/>
      <c r="F21" s="536">
        <v>1443</v>
      </c>
      <c r="G21" s="536">
        <v>1123</v>
      </c>
      <c r="H21" s="536">
        <v>1998</v>
      </c>
      <c r="I21" s="536">
        <v>1284</v>
      </c>
      <c r="J21" s="537">
        <v>1642</v>
      </c>
      <c r="K21" s="538">
        <v>-199</v>
      </c>
      <c r="L21" s="349">
        <v>-12.119366626065773</v>
      </c>
    </row>
    <row r="22" spans="1:12" s="110" customFormat="1" ht="15" customHeight="1" x14ac:dyDescent="0.2">
      <c r="A22" s="118"/>
      <c r="B22" s="119" t="s">
        <v>117</v>
      </c>
      <c r="C22" s="347"/>
      <c r="D22" s="347"/>
      <c r="E22" s="348"/>
      <c r="F22" s="536">
        <v>665</v>
      </c>
      <c r="G22" s="536">
        <v>500</v>
      </c>
      <c r="H22" s="536">
        <v>613</v>
      </c>
      <c r="I22" s="536">
        <v>652</v>
      </c>
      <c r="J22" s="537">
        <v>697</v>
      </c>
      <c r="K22" s="538">
        <v>-32</v>
      </c>
      <c r="L22" s="349">
        <v>-4.5911047345767573</v>
      </c>
    </row>
    <row r="23" spans="1:12" s="110" customFormat="1" ht="15" customHeight="1" x14ac:dyDescent="0.2">
      <c r="A23" s="352" t="s">
        <v>347</v>
      </c>
      <c r="B23" s="353" t="s">
        <v>193</v>
      </c>
      <c r="C23" s="354"/>
      <c r="D23" s="354"/>
      <c r="E23" s="355"/>
      <c r="F23" s="539">
        <v>43</v>
      </c>
      <c r="G23" s="539">
        <v>68</v>
      </c>
      <c r="H23" s="539">
        <v>464</v>
      </c>
      <c r="I23" s="539">
        <v>26</v>
      </c>
      <c r="J23" s="540">
        <v>51</v>
      </c>
      <c r="K23" s="541">
        <v>-8</v>
      </c>
      <c r="L23" s="356">
        <v>-15.686274509803921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31.5</v>
      </c>
      <c r="G25" s="542">
        <v>35.5</v>
      </c>
      <c r="H25" s="542">
        <v>36.700000000000003</v>
      </c>
      <c r="I25" s="542">
        <v>33.4</v>
      </c>
      <c r="J25" s="542">
        <v>28.5</v>
      </c>
      <c r="K25" s="543" t="s">
        <v>349</v>
      </c>
      <c r="L25" s="364">
        <v>3</v>
      </c>
    </row>
    <row r="26" spans="1:12" s="110" customFormat="1" ht="15" customHeight="1" x14ac:dyDescent="0.2">
      <c r="A26" s="365" t="s">
        <v>105</v>
      </c>
      <c r="B26" s="366" t="s">
        <v>345</v>
      </c>
      <c r="C26" s="362"/>
      <c r="D26" s="362"/>
      <c r="E26" s="363"/>
      <c r="F26" s="542">
        <v>28.9</v>
      </c>
      <c r="G26" s="542">
        <v>34.5</v>
      </c>
      <c r="H26" s="542">
        <v>36.6</v>
      </c>
      <c r="I26" s="542">
        <v>30.1</v>
      </c>
      <c r="J26" s="544">
        <v>24.9</v>
      </c>
      <c r="K26" s="543" t="s">
        <v>349</v>
      </c>
      <c r="L26" s="364">
        <v>4</v>
      </c>
    </row>
    <row r="27" spans="1:12" s="110" customFormat="1" ht="15" customHeight="1" x14ac:dyDescent="0.2">
      <c r="A27" s="365"/>
      <c r="B27" s="366" t="s">
        <v>346</v>
      </c>
      <c r="C27" s="362"/>
      <c r="D27" s="362"/>
      <c r="E27" s="363"/>
      <c r="F27" s="542">
        <v>35</v>
      </c>
      <c r="G27" s="542">
        <v>36.5</v>
      </c>
      <c r="H27" s="542">
        <v>36.9</v>
      </c>
      <c r="I27" s="542">
        <v>37.700000000000003</v>
      </c>
      <c r="J27" s="542">
        <v>32.799999999999997</v>
      </c>
      <c r="K27" s="543" t="s">
        <v>349</v>
      </c>
      <c r="L27" s="364">
        <v>2.2000000000000028</v>
      </c>
    </row>
    <row r="28" spans="1:12" s="110" customFormat="1" ht="15" customHeight="1" x14ac:dyDescent="0.2">
      <c r="A28" s="365" t="s">
        <v>113</v>
      </c>
      <c r="B28" s="366" t="s">
        <v>108</v>
      </c>
      <c r="C28" s="362"/>
      <c r="D28" s="362"/>
      <c r="E28" s="363"/>
      <c r="F28" s="542">
        <v>36.9</v>
      </c>
      <c r="G28" s="542">
        <v>40.4</v>
      </c>
      <c r="H28" s="542">
        <v>48.1</v>
      </c>
      <c r="I28" s="542">
        <v>46.3</v>
      </c>
      <c r="J28" s="542">
        <v>38.9</v>
      </c>
      <c r="K28" s="543" t="s">
        <v>349</v>
      </c>
      <c r="L28" s="364">
        <v>-2</v>
      </c>
    </row>
    <row r="29" spans="1:12" s="110" customFormat="1" ht="11.25" x14ac:dyDescent="0.2">
      <c r="A29" s="365"/>
      <c r="B29" s="366" t="s">
        <v>109</v>
      </c>
      <c r="C29" s="362"/>
      <c r="D29" s="362"/>
      <c r="E29" s="363"/>
      <c r="F29" s="542">
        <v>29.7</v>
      </c>
      <c r="G29" s="542">
        <v>34.200000000000003</v>
      </c>
      <c r="H29" s="542">
        <v>33</v>
      </c>
      <c r="I29" s="542">
        <v>30.3</v>
      </c>
      <c r="J29" s="544">
        <v>25.1</v>
      </c>
      <c r="K29" s="543" t="s">
        <v>349</v>
      </c>
      <c r="L29" s="364">
        <v>4.5999999999999979</v>
      </c>
    </row>
    <row r="30" spans="1:12" s="110" customFormat="1" ht="15" customHeight="1" x14ac:dyDescent="0.2">
      <c r="A30" s="365"/>
      <c r="B30" s="366" t="s">
        <v>110</v>
      </c>
      <c r="C30" s="362"/>
      <c r="D30" s="362"/>
      <c r="E30" s="363"/>
      <c r="F30" s="542">
        <v>32.1</v>
      </c>
      <c r="G30" s="542">
        <v>34.6</v>
      </c>
      <c r="H30" s="542">
        <v>31.1</v>
      </c>
      <c r="I30" s="542">
        <v>34.200000000000003</v>
      </c>
      <c r="J30" s="542">
        <v>34.200000000000003</v>
      </c>
      <c r="K30" s="543" t="s">
        <v>349</v>
      </c>
      <c r="L30" s="364">
        <v>-2.1000000000000014</v>
      </c>
    </row>
    <row r="31" spans="1:12" s="110" customFormat="1" ht="15" customHeight="1" x14ac:dyDescent="0.2">
      <c r="A31" s="365"/>
      <c r="B31" s="366" t="s">
        <v>111</v>
      </c>
      <c r="C31" s="362"/>
      <c r="D31" s="362"/>
      <c r="E31" s="363"/>
      <c r="F31" s="542">
        <v>36.700000000000003</v>
      </c>
      <c r="G31" s="542">
        <v>38.9</v>
      </c>
      <c r="H31" s="542">
        <v>36.4</v>
      </c>
      <c r="I31" s="542">
        <v>21.1</v>
      </c>
      <c r="J31" s="542">
        <v>23.5</v>
      </c>
      <c r="K31" s="543" t="s">
        <v>349</v>
      </c>
      <c r="L31" s="364">
        <v>13.200000000000003</v>
      </c>
    </row>
    <row r="32" spans="1:12" s="110" customFormat="1" ht="15" customHeight="1" x14ac:dyDescent="0.2">
      <c r="A32" s="367" t="s">
        <v>113</v>
      </c>
      <c r="B32" s="368" t="s">
        <v>181</v>
      </c>
      <c r="C32" s="362"/>
      <c r="D32" s="362"/>
      <c r="E32" s="363"/>
      <c r="F32" s="542">
        <v>31.5</v>
      </c>
      <c r="G32" s="542">
        <v>37</v>
      </c>
      <c r="H32" s="542">
        <v>35.700000000000003</v>
      </c>
      <c r="I32" s="542">
        <v>29.8</v>
      </c>
      <c r="J32" s="544">
        <v>26.1</v>
      </c>
      <c r="K32" s="543" t="s">
        <v>349</v>
      </c>
      <c r="L32" s="364">
        <v>5.3999999999999986</v>
      </c>
    </row>
    <row r="33" spans="1:12" s="110" customFormat="1" ht="15" customHeight="1" x14ac:dyDescent="0.2">
      <c r="A33" s="367"/>
      <c r="B33" s="368" t="s">
        <v>182</v>
      </c>
      <c r="C33" s="362"/>
      <c r="D33" s="362"/>
      <c r="E33" s="363"/>
      <c r="F33" s="542">
        <v>31.3</v>
      </c>
      <c r="G33" s="542">
        <v>33.4</v>
      </c>
      <c r="H33" s="542">
        <v>38.6</v>
      </c>
      <c r="I33" s="542">
        <v>39.299999999999997</v>
      </c>
      <c r="J33" s="542">
        <v>32.700000000000003</v>
      </c>
      <c r="K33" s="543" t="s">
        <v>349</v>
      </c>
      <c r="L33" s="364">
        <v>-1.4000000000000021</v>
      </c>
    </row>
    <row r="34" spans="1:12" s="369" customFormat="1" ht="15" customHeight="1" x14ac:dyDescent="0.2">
      <c r="A34" s="367" t="s">
        <v>113</v>
      </c>
      <c r="B34" s="368" t="s">
        <v>116</v>
      </c>
      <c r="C34" s="362"/>
      <c r="D34" s="362"/>
      <c r="E34" s="363"/>
      <c r="F34" s="542">
        <v>30.9</v>
      </c>
      <c r="G34" s="542">
        <v>35.700000000000003</v>
      </c>
      <c r="H34" s="542">
        <v>36.6</v>
      </c>
      <c r="I34" s="542">
        <v>34.700000000000003</v>
      </c>
      <c r="J34" s="542">
        <v>28.2</v>
      </c>
      <c r="K34" s="543" t="s">
        <v>349</v>
      </c>
      <c r="L34" s="364">
        <v>2.6999999999999993</v>
      </c>
    </row>
    <row r="35" spans="1:12" s="369" customFormat="1" ht="11.25" x14ac:dyDescent="0.2">
      <c r="A35" s="370"/>
      <c r="B35" s="371" t="s">
        <v>117</v>
      </c>
      <c r="C35" s="372"/>
      <c r="D35" s="372"/>
      <c r="E35" s="373"/>
      <c r="F35" s="545">
        <v>32.6</v>
      </c>
      <c r="G35" s="545">
        <v>35</v>
      </c>
      <c r="H35" s="545">
        <v>37.200000000000003</v>
      </c>
      <c r="I35" s="545">
        <v>30.9</v>
      </c>
      <c r="J35" s="546">
        <v>29.1</v>
      </c>
      <c r="K35" s="547" t="s">
        <v>349</v>
      </c>
      <c r="L35" s="374">
        <v>3.5</v>
      </c>
    </row>
    <row r="36" spans="1:12" s="369" customFormat="1" ht="15.95" customHeight="1" x14ac:dyDescent="0.2">
      <c r="A36" s="375" t="s">
        <v>350</v>
      </c>
      <c r="B36" s="376"/>
      <c r="C36" s="377"/>
      <c r="D36" s="376"/>
      <c r="E36" s="378"/>
      <c r="F36" s="548">
        <v>2054</v>
      </c>
      <c r="G36" s="548">
        <v>1543</v>
      </c>
      <c r="H36" s="548">
        <v>2070</v>
      </c>
      <c r="I36" s="548">
        <v>1901</v>
      </c>
      <c r="J36" s="548">
        <v>2278</v>
      </c>
      <c r="K36" s="549">
        <v>-224</v>
      </c>
      <c r="L36" s="380">
        <v>-9.8331870061457423</v>
      </c>
    </row>
    <row r="37" spans="1:12" s="369" customFormat="1" ht="15.95" customHeight="1" x14ac:dyDescent="0.2">
      <c r="A37" s="381"/>
      <c r="B37" s="382" t="s">
        <v>113</v>
      </c>
      <c r="C37" s="382" t="s">
        <v>351</v>
      </c>
      <c r="D37" s="382"/>
      <c r="E37" s="383"/>
      <c r="F37" s="548">
        <v>646</v>
      </c>
      <c r="G37" s="548">
        <v>547</v>
      </c>
      <c r="H37" s="548">
        <v>760</v>
      </c>
      <c r="I37" s="548">
        <v>635</v>
      </c>
      <c r="J37" s="548">
        <v>649</v>
      </c>
      <c r="K37" s="549">
        <v>-3</v>
      </c>
      <c r="L37" s="380">
        <v>-0.46224961479198767</v>
      </c>
    </row>
    <row r="38" spans="1:12" s="369" customFormat="1" ht="15.95" customHeight="1" x14ac:dyDescent="0.2">
      <c r="A38" s="381"/>
      <c r="B38" s="384" t="s">
        <v>105</v>
      </c>
      <c r="C38" s="384" t="s">
        <v>106</v>
      </c>
      <c r="D38" s="385"/>
      <c r="E38" s="383"/>
      <c r="F38" s="548">
        <v>1195</v>
      </c>
      <c r="G38" s="548">
        <v>803</v>
      </c>
      <c r="H38" s="548">
        <v>1105</v>
      </c>
      <c r="I38" s="548">
        <v>1070</v>
      </c>
      <c r="J38" s="550">
        <v>1239</v>
      </c>
      <c r="K38" s="549">
        <v>-44</v>
      </c>
      <c r="L38" s="380">
        <v>-3.5512510088781277</v>
      </c>
    </row>
    <row r="39" spans="1:12" s="369" customFormat="1" ht="15.95" customHeight="1" x14ac:dyDescent="0.2">
      <c r="A39" s="381"/>
      <c r="B39" s="385"/>
      <c r="C39" s="382" t="s">
        <v>352</v>
      </c>
      <c r="D39" s="385"/>
      <c r="E39" s="383"/>
      <c r="F39" s="548">
        <v>345</v>
      </c>
      <c r="G39" s="548">
        <v>277</v>
      </c>
      <c r="H39" s="548">
        <v>404</v>
      </c>
      <c r="I39" s="548">
        <v>322</v>
      </c>
      <c r="J39" s="548">
        <v>308</v>
      </c>
      <c r="K39" s="549">
        <v>37</v>
      </c>
      <c r="L39" s="380">
        <v>12.012987012987013</v>
      </c>
    </row>
    <row r="40" spans="1:12" s="369" customFormat="1" ht="15.95" customHeight="1" x14ac:dyDescent="0.2">
      <c r="A40" s="381"/>
      <c r="B40" s="384"/>
      <c r="C40" s="384" t="s">
        <v>107</v>
      </c>
      <c r="D40" s="385"/>
      <c r="E40" s="383"/>
      <c r="F40" s="548">
        <v>859</v>
      </c>
      <c r="G40" s="548">
        <v>740</v>
      </c>
      <c r="H40" s="548">
        <v>965</v>
      </c>
      <c r="I40" s="548">
        <v>831</v>
      </c>
      <c r="J40" s="548">
        <v>1039</v>
      </c>
      <c r="K40" s="549">
        <v>-180</v>
      </c>
      <c r="L40" s="380">
        <v>-17.324350336862366</v>
      </c>
    </row>
    <row r="41" spans="1:12" s="369" customFormat="1" ht="24" customHeight="1" x14ac:dyDescent="0.2">
      <c r="A41" s="381"/>
      <c r="B41" s="385"/>
      <c r="C41" s="382" t="s">
        <v>352</v>
      </c>
      <c r="D41" s="385"/>
      <c r="E41" s="383"/>
      <c r="F41" s="548">
        <v>301</v>
      </c>
      <c r="G41" s="548">
        <v>270</v>
      </c>
      <c r="H41" s="548">
        <v>356</v>
      </c>
      <c r="I41" s="548">
        <v>313</v>
      </c>
      <c r="J41" s="550">
        <v>341</v>
      </c>
      <c r="K41" s="549">
        <v>-40</v>
      </c>
      <c r="L41" s="380">
        <v>-11.730205278592376</v>
      </c>
    </row>
    <row r="42" spans="1:12" s="110" customFormat="1" ht="15" customHeight="1" x14ac:dyDescent="0.2">
      <c r="A42" s="381"/>
      <c r="B42" s="384" t="s">
        <v>113</v>
      </c>
      <c r="C42" s="384" t="s">
        <v>353</v>
      </c>
      <c r="D42" s="385"/>
      <c r="E42" s="383"/>
      <c r="F42" s="548">
        <v>398</v>
      </c>
      <c r="G42" s="548">
        <v>285</v>
      </c>
      <c r="H42" s="548">
        <v>526</v>
      </c>
      <c r="I42" s="548">
        <v>322</v>
      </c>
      <c r="J42" s="548">
        <v>378</v>
      </c>
      <c r="K42" s="549">
        <v>20</v>
      </c>
      <c r="L42" s="380">
        <v>5.2910052910052912</v>
      </c>
    </row>
    <row r="43" spans="1:12" s="110" customFormat="1" ht="15" customHeight="1" x14ac:dyDescent="0.2">
      <c r="A43" s="381"/>
      <c r="B43" s="385"/>
      <c r="C43" s="382" t="s">
        <v>352</v>
      </c>
      <c r="D43" s="385"/>
      <c r="E43" s="383"/>
      <c r="F43" s="548">
        <v>147</v>
      </c>
      <c r="G43" s="548">
        <v>115</v>
      </c>
      <c r="H43" s="548">
        <v>253</v>
      </c>
      <c r="I43" s="548">
        <v>149</v>
      </c>
      <c r="J43" s="548">
        <v>147</v>
      </c>
      <c r="K43" s="549">
        <v>0</v>
      </c>
      <c r="L43" s="380">
        <v>0</v>
      </c>
    </row>
    <row r="44" spans="1:12" s="110" customFormat="1" ht="15" customHeight="1" x14ac:dyDescent="0.2">
      <c r="A44" s="381"/>
      <c r="B44" s="384"/>
      <c r="C44" s="366" t="s">
        <v>109</v>
      </c>
      <c r="D44" s="385"/>
      <c r="E44" s="383"/>
      <c r="F44" s="548">
        <v>1417</v>
      </c>
      <c r="G44" s="548">
        <v>1084</v>
      </c>
      <c r="H44" s="548">
        <v>1329</v>
      </c>
      <c r="I44" s="548">
        <v>1323</v>
      </c>
      <c r="J44" s="550">
        <v>1605</v>
      </c>
      <c r="K44" s="549">
        <v>-188</v>
      </c>
      <c r="L44" s="380">
        <v>-11.713395638629283</v>
      </c>
    </row>
    <row r="45" spans="1:12" s="110" customFormat="1" ht="15" customHeight="1" x14ac:dyDescent="0.2">
      <c r="A45" s="381"/>
      <c r="B45" s="385"/>
      <c r="C45" s="382" t="s">
        <v>352</v>
      </c>
      <c r="D45" s="385"/>
      <c r="E45" s="383"/>
      <c r="F45" s="548">
        <v>421</v>
      </c>
      <c r="G45" s="548">
        <v>371</v>
      </c>
      <c r="H45" s="548">
        <v>439</v>
      </c>
      <c r="I45" s="548">
        <v>401</v>
      </c>
      <c r="J45" s="548">
        <v>403</v>
      </c>
      <c r="K45" s="549">
        <v>18</v>
      </c>
      <c r="L45" s="380">
        <v>4.4665012406947895</v>
      </c>
    </row>
    <row r="46" spans="1:12" s="110" customFormat="1" ht="15" customHeight="1" x14ac:dyDescent="0.2">
      <c r="A46" s="381"/>
      <c r="B46" s="384"/>
      <c r="C46" s="366" t="s">
        <v>110</v>
      </c>
      <c r="D46" s="385"/>
      <c r="E46" s="383"/>
      <c r="F46" s="548">
        <v>209</v>
      </c>
      <c r="G46" s="548">
        <v>156</v>
      </c>
      <c r="H46" s="548">
        <v>193</v>
      </c>
      <c r="I46" s="548">
        <v>237</v>
      </c>
      <c r="J46" s="548">
        <v>278</v>
      </c>
      <c r="K46" s="549">
        <v>-69</v>
      </c>
      <c r="L46" s="380">
        <v>-24.820143884892087</v>
      </c>
    </row>
    <row r="47" spans="1:12" s="110" customFormat="1" ht="15" customHeight="1" x14ac:dyDescent="0.2">
      <c r="A47" s="381"/>
      <c r="B47" s="385"/>
      <c r="C47" s="382" t="s">
        <v>352</v>
      </c>
      <c r="D47" s="385"/>
      <c r="E47" s="383"/>
      <c r="F47" s="548">
        <v>67</v>
      </c>
      <c r="G47" s="548">
        <v>54</v>
      </c>
      <c r="H47" s="548">
        <v>60</v>
      </c>
      <c r="I47" s="548">
        <v>81</v>
      </c>
      <c r="J47" s="550">
        <v>95</v>
      </c>
      <c r="K47" s="549">
        <v>-28</v>
      </c>
      <c r="L47" s="380">
        <v>-29.473684210526315</v>
      </c>
    </row>
    <row r="48" spans="1:12" s="110" customFormat="1" ht="15" customHeight="1" x14ac:dyDescent="0.2">
      <c r="A48" s="381"/>
      <c r="B48" s="385"/>
      <c r="C48" s="366" t="s">
        <v>111</v>
      </c>
      <c r="D48" s="386"/>
      <c r="E48" s="387"/>
      <c r="F48" s="548">
        <v>30</v>
      </c>
      <c r="G48" s="548">
        <v>18</v>
      </c>
      <c r="H48" s="548">
        <v>22</v>
      </c>
      <c r="I48" s="548">
        <v>19</v>
      </c>
      <c r="J48" s="548">
        <v>17</v>
      </c>
      <c r="K48" s="549">
        <v>13</v>
      </c>
      <c r="L48" s="380">
        <v>76.470588235294116</v>
      </c>
    </row>
    <row r="49" spans="1:12" s="110" customFormat="1" ht="15" customHeight="1" x14ac:dyDescent="0.2">
      <c r="A49" s="381"/>
      <c r="B49" s="385"/>
      <c r="C49" s="382" t="s">
        <v>352</v>
      </c>
      <c r="D49" s="385"/>
      <c r="E49" s="383"/>
      <c r="F49" s="548">
        <v>11</v>
      </c>
      <c r="G49" s="548">
        <v>7</v>
      </c>
      <c r="H49" s="548">
        <v>8</v>
      </c>
      <c r="I49" s="548">
        <v>4</v>
      </c>
      <c r="J49" s="548">
        <v>4</v>
      </c>
      <c r="K49" s="549">
        <v>7</v>
      </c>
      <c r="L49" s="380">
        <v>175</v>
      </c>
    </row>
    <row r="50" spans="1:12" s="110" customFormat="1" ht="15" customHeight="1" x14ac:dyDescent="0.2">
      <c r="A50" s="381"/>
      <c r="B50" s="384" t="s">
        <v>113</v>
      </c>
      <c r="C50" s="382" t="s">
        <v>181</v>
      </c>
      <c r="D50" s="385"/>
      <c r="E50" s="383"/>
      <c r="F50" s="548">
        <v>1349</v>
      </c>
      <c r="G50" s="548">
        <v>881</v>
      </c>
      <c r="H50" s="548">
        <v>1339</v>
      </c>
      <c r="I50" s="548">
        <v>1175</v>
      </c>
      <c r="J50" s="550">
        <v>1448</v>
      </c>
      <c r="K50" s="549">
        <v>-99</v>
      </c>
      <c r="L50" s="380">
        <v>-6.8370165745856353</v>
      </c>
    </row>
    <row r="51" spans="1:12" s="110" customFormat="1" ht="15" customHeight="1" x14ac:dyDescent="0.2">
      <c r="A51" s="381"/>
      <c r="B51" s="385"/>
      <c r="C51" s="382" t="s">
        <v>352</v>
      </c>
      <c r="D51" s="385"/>
      <c r="E51" s="383"/>
      <c r="F51" s="548">
        <v>425</v>
      </c>
      <c r="G51" s="548">
        <v>326</v>
      </c>
      <c r="H51" s="548">
        <v>478</v>
      </c>
      <c r="I51" s="548">
        <v>350</v>
      </c>
      <c r="J51" s="548">
        <v>378</v>
      </c>
      <c r="K51" s="549">
        <v>47</v>
      </c>
      <c r="L51" s="380">
        <v>12.433862433862434</v>
      </c>
    </row>
    <row r="52" spans="1:12" s="110" customFormat="1" ht="15" customHeight="1" x14ac:dyDescent="0.2">
      <c r="A52" s="381"/>
      <c r="B52" s="384"/>
      <c r="C52" s="382" t="s">
        <v>182</v>
      </c>
      <c r="D52" s="385"/>
      <c r="E52" s="383"/>
      <c r="F52" s="548">
        <v>705</v>
      </c>
      <c r="G52" s="548">
        <v>662</v>
      </c>
      <c r="H52" s="548">
        <v>731</v>
      </c>
      <c r="I52" s="548">
        <v>726</v>
      </c>
      <c r="J52" s="548">
        <v>830</v>
      </c>
      <c r="K52" s="549">
        <v>-125</v>
      </c>
      <c r="L52" s="380">
        <v>-15.060240963855422</v>
      </c>
    </row>
    <row r="53" spans="1:12" s="269" customFormat="1" ht="11.25" customHeight="1" x14ac:dyDescent="0.2">
      <c r="A53" s="381"/>
      <c r="B53" s="385"/>
      <c r="C53" s="382" t="s">
        <v>352</v>
      </c>
      <c r="D53" s="385"/>
      <c r="E53" s="383"/>
      <c r="F53" s="548">
        <v>221</v>
      </c>
      <c r="G53" s="548">
        <v>221</v>
      </c>
      <c r="H53" s="548">
        <v>282</v>
      </c>
      <c r="I53" s="548">
        <v>285</v>
      </c>
      <c r="J53" s="550">
        <v>271</v>
      </c>
      <c r="K53" s="549">
        <v>-50</v>
      </c>
      <c r="L53" s="380">
        <v>-18.450184501845019</v>
      </c>
    </row>
    <row r="54" spans="1:12" s="151" customFormat="1" ht="12.75" customHeight="1" x14ac:dyDescent="0.2">
      <c r="A54" s="381"/>
      <c r="B54" s="384" t="s">
        <v>113</v>
      </c>
      <c r="C54" s="384" t="s">
        <v>116</v>
      </c>
      <c r="D54" s="385"/>
      <c r="E54" s="383"/>
      <c r="F54" s="548">
        <v>1394</v>
      </c>
      <c r="G54" s="548">
        <v>1054</v>
      </c>
      <c r="H54" s="548">
        <v>1515</v>
      </c>
      <c r="I54" s="548">
        <v>1254</v>
      </c>
      <c r="J54" s="548">
        <v>1588</v>
      </c>
      <c r="K54" s="549">
        <v>-194</v>
      </c>
      <c r="L54" s="380">
        <v>-12.216624685138539</v>
      </c>
    </row>
    <row r="55" spans="1:12" ht="11.25" x14ac:dyDescent="0.2">
      <c r="A55" s="381"/>
      <c r="B55" s="385"/>
      <c r="C55" s="382" t="s">
        <v>352</v>
      </c>
      <c r="D55" s="385"/>
      <c r="E55" s="383"/>
      <c r="F55" s="548">
        <v>431</v>
      </c>
      <c r="G55" s="548">
        <v>376</v>
      </c>
      <c r="H55" s="548">
        <v>554</v>
      </c>
      <c r="I55" s="548">
        <v>435</v>
      </c>
      <c r="J55" s="548">
        <v>448</v>
      </c>
      <c r="K55" s="549">
        <v>-17</v>
      </c>
      <c r="L55" s="380">
        <v>-3.7946428571428572</v>
      </c>
    </row>
    <row r="56" spans="1:12" ht="14.25" customHeight="1" x14ac:dyDescent="0.2">
      <c r="A56" s="381"/>
      <c r="B56" s="385"/>
      <c r="C56" s="384" t="s">
        <v>117</v>
      </c>
      <c r="D56" s="385"/>
      <c r="E56" s="383"/>
      <c r="F56" s="548">
        <v>659</v>
      </c>
      <c r="G56" s="548">
        <v>489</v>
      </c>
      <c r="H56" s="548">
        <v>554</v>
      </c>
      <c r="I56" s="548">
        <v>647</v>
      </c>
      <c r="J56" s="548">
        <v>687</v>
      </c>
      <c r="K56" s="549">
        <v>-28</v>
      </c>
      <c r="L56" s="380">
        <v>-4.0756914119359537</v>
      </c>
    </row>
    <row r="57" spans="1:12" ht="18.75" customHeight="1" x14ac:dyDescent="0.2">
      <c r="A57" s="388"/>
      <c r="B57" s="389"/>
      <c r="C57" s="390" t="s">
        <v>352</v>
      </c>
      <c r="D57" s="389"/>
      <c r="E57" s="391"/>
      <c r="F57" s="551">
        <v>215</v>
      </c>
      <c r="G57" s="552">
        <v>171</v>
      </c>
      <c r="H57" s="552">
        <v>206</v>
      </c>
      <c r="I57" s="552">
        <v>200</v>
      </c>
      <c r="J57" s="552">
        <v>200</v>
      </c>
      <c r="K57" s="553">
        <f t="shared" ref="K57" si="0">IF(OR(F57=".",J57=".")=TRUE,".",IF(OR(F57="*",J57="*")=TRUE,"*",IF(AND(F57="-",J57="-")=TRUE,"-",IF(AND(ISNUMBER(J57),ISNUMBER(F57))=TRUE,IF(F57-J57=0,0,F57-J57),IF(ISNUMBER(F57)=TRUE,F57,-J57)))))</f>
        <v>15</v>
      </c>
      <c r="L57" s="392">
        <f t="shared" ref="L57" si="1">IF(K57 =".",".",IF(K57 ="*","*",IF(K57="-","-",IF(K57=0,0,IF(OR(J57="-",J57=".",F57="-",F57=".")=TRUE,"X",IF(J57=0,"0,0",IF(ABS(K57*100/J57)&gt;250,".X",(K57*100/J57))))))))</f>
        <v>7.5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2109</v>
      </c>
      <c r="E11" s="114">
        <v>1623</v>
      </c>
      <c r="F11" s="114">
        <v>2612</v>
      </c>
      <c r="G11" s="114">
        <v>1936</v>
      </c>
      <c r="H11" s="140">
        <v>2342</v>
      </c>
      <c r="I11" s="115">
        <v>-233</v>
      </c>
      <c r="J11" s="116">
        <v>-9.9487617421007677</v>
      </c>
    </row>
    <row r="12" spans="1:15" s="110" customFormat="1" ht="24.95" customHeight="1" x14ac:dyDescent="0.2">
      <c r="A12" s="193" t="s">
        <v>132</v>
      </c>
      <c r="B12" s="194" t="s">
        <v>133</v>
      </c>
      <c r="C12" s="113" t="s">
        <v>513</v>
      </c>
      <c r="D12" s="115" t="s">
        <v>513</v>
      </c>
      <c r="E12" s="114" t="s">
        <v>513</v>
      </c>
      <c r="F12" s="114" t="s">
        <v>513</v>
      </c>
      <c r="G12" s="114">
        <v>21</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17.923186344238974</v>
      </c>
      <c r="D14" s="115">
        <v>378</v>
      </c>
      <c r="E14" s="114">
        <v>258</v>
      </c>
      <c r="F14" s="114">
        <v>507</v>
      </c>
      <c r="G14" s="114">
        <v>356</v>
      </c>
      <c r="H14" s="140">
        <v>465</v>
      </c>
      <c r="I14" s="115">
        <v>-87</v>
      </c>
      <c r="J14" s="116">
        <v>-18.70967741935484</v>
      </c>
      <c r="K14" s="110"/>
      <c r="L14" s="110"/>
      <c r="M14" s="110"/>
      <c r="N14" s="110"/>
      <c r="O14" s="110"/>
    </row>
    <row r="15" spans="1:15" s="110" customFormat="1" ht="24.95" customHeight="1" x14ac:dyDescent="0.2">
      <c r="A15" s="193" t="s">
        <v>216</v>
      </c>
      <c r="B15" s="199" t="s">
        <v>217</v>
      </c>
      <c r="C15" s="113">
        <v>4.2674253200568986</v>
      </c>
      <c r="D15" s="115">
        <v>90</v>
      </c>
      <c r="E15" s="114">
        <v>68</v>
      </c>
      <c r="F15" s="114">
        <v>211</v>
      </c>
      <c r="G15" s="114">
        <v>107</v>
      </c>
      <c r="H15" s="140">
        <v>202</v>
      </c>
      <c r="I15" s="115">
        <v>-112</v>
      </c>
      <c r="J15" s="116">
        <v>-55.445544554455445</v>
      </c>
    </row>
    <row r="16" spans="1:15" s="287" customFormat="1" ht="24.95" customHeight="1" x14ac:dyDescent="0.2">
      <c r="A16" s="193" t="s">
        <v>218</v>
      </c>
      <c r="B16" s="199" t="s">
        <v>141</v>
      </c>
      <c r="C16" s="113">
        <v>11.427216690374586</v>
      </c>
      <c r="D16" s="115">
        <v>241</v>
      </c>
      <c r="E16" s="114">
        <v>156</v>
      </c>
      <c r="F16" s="114">
        <v>237</v>
      </c>
      <c r="G16" s="114">
        <v>209</v>
      </c>
      <c r="H16" s="140">
        <v>196</v>
      </c>
      <c r="I16" s="115">
        <v>45</v>
      </c>
      <c r="J16" s="116">
        <v>22.959183673469386</v>
      </c>
      <c r="K16" s="110"/>
      <c r="L16" s="110"/>
      <c r="M16" s="110"/>
      <c r="N16" s="110"/>
      <c r="O16" s="110"/>
    </row>
    <row r="17" spans="1:15" s="110" customFormat="1" ht="24.95" customHeight="1" x14ac:dyDescent="0.2">
      <c r="A17" s="193" t="s">
        <v>142</v>
      </c>
      <c r="B17" s="199" t="s">
        <v>220</v>
      </c>
      <c r="C17" s="113">
        <v>2.2285443338074917</v>
      </c>
      <c r="D17" s="115">
        <v>47</v>
      </c>
      <c r="E17" s="114">
        <v>34</v>
      </c>
      <c r="F17" s="114">
        <v>59</v>
      </c>
      <c r="G17" s="114">
        <v>40</v>
      </c>
      <c r="H17" s="140">
        <v>67</v>
      </c>
      <c r="I17" s="115">
        <v>-20</v>
      </c>
      <c r="J17" s="116">
        <v>-29.850746268656717</v>
      </c>
    </row>
    <row r="18" spans="1:15" s="287" customFormat="1" ht="24.95" customHeight="1" x14ac:dyDescent="0.2">
      <c r="A18" s="201" t="s">
        <v>144</v>
      </c>
      <c r="B18" s="202" t="s">
        <v>145</v>
      </c>
      <c r="C18" s="113">
        <v>14.035087719298245</v>
      </c>
      <c r="D18" s="115">
        <v>296</v>
      </c>
      <c r="E18" s="114" t="s">
        <v>513</v>
      </c>
      <c r="F18" s="114">
        <v>284</v>
      </c>
      <c r="G18" s="114" t="s">
        <v>513</v>
      </c>
      <c r="H18" s="140">
        <v>330</v>
      </c>
      <c r="I18" s="115">
        <v>-34</v>
      </c>
      <c r="J18" s="116">
        <v>-10.303030303030303</v>
      </c>
      <c r="K18" s="110"/>
      <c r="L18" s="110"/>
      <c r="M18" s="110"/>
      <c r="N18" s="110"/>
      <c r="O18" s="110"/>
    </row>
    <row r="19" spans="1:15" s="110" customFormat="1" ht="24.95" customHeight="1" x14ac:dyDescent="0.2">
      <c r="A19" s="193" t="s">
        <v>146</v>
      </c>
      <c r="B19" s="199" t="s">
        <v>147</v>
      </c>
      <c r="C19" s="113">
        <v>13.987671882408724</v>
      </c>
      <c r="D19" s="115">
        <v>295</v>
      </c>
      <c r="E19" s="114">
        <v>269</v>
      </c>
      <c r="F19" s="114">
        <v>419</v>
      </c>
      <c r="G19" s="114">
        <v>294</v>
      </c>
      <c r="H19" s="140">
        <v>390</v>
      </c>
      <c r="I19" s="115">
        <v>-95</v>
      </c>
      <c r="J19" s="116">
        <v>-24.358974358974358</v>
      </c>
    </row>
    <row r="20" spans="1:15" s="287" customFormat="1" ht="24.95" customHeight="1" x14ac:dyDescent="0.2">
      <c r="A20" s="193" t="s">
        <v>148</v>
      </c>
      <c r="B20" s="199" t="s">
        <v>149</v>
      </c>
      <c r="C20" s="113">
        <v>7.2072072072072073</v>
      </c>
      <c r="D20" s="115">
        <v>152</v>
      </c>
      <c r="E20" s="114">
        <v>158</v>
      </c>
      <c r="F20" s="114">
        <v>137</v>
      </c>
      <c r="G20" s="114">
        <v>135</v>
      </c>
      <c r="H20" s="140">
        <v>169</v>
      </c>
      <c r="I20" s="115">
        <v>-17</v>
      </c>
      <c r="J20" s="116">
        <v>-10.059171597633137</v>
      </c>
      <c r="K20" s="110"/>
      <c r="L20" s="110"/>
      <c r="M20" s="110"/>
      <c r="N20" s="110"/>
      <c r="O20" s="110"/>
    </row>
    <row r="21" spans="1:15" s="110" customFormat="1" ht="24.95" customHeight="1" x14ac:dyDescent="0.2">
      <c r="A21" s="201" t="s">
        <v>150</v>
      </c>
      <c r="B21" s="202" t="s">
        <v>151</v>
      </c>
      <c r="C21" s="113">
        <v>6.3063063063063067</v>
      </c>
      <c r="D21" s="115">
        <v>133</v>
      </c>
      <c r="E21" s="114">
        <v>109</v>
      </c>
      <c r="F21" s="114">
        <v>118</v>
      </c>
      <c r="G21" s="114">
        <v>120</v>
      </c>
      <c r="H21" s="140">
        <v>116</v>
      </c>
      <c r="I21" s="115">
        <v>17</v>
      </c>
      <c r="J21" s="116">
        <v>14.655172413793103</v>
      </c>
    </row>
    <row r="22" spans="1:15" s="110" customFormat="1" ht="24.95" customHeight="1" x14ac:dyDescent="0.2">
      <c r="A22" s="201" t="s">
        <v>152</v>
      </c>
      <c r="B22" s="199" t="s">
        <v>153</v>
      </c>
      <c r="C22" s="113" t="s">
        <v>513</v>
      </c>
      <c r="D22" s="115" t="s">
        <v>513</v>
      </c>
      <c r="E22" s="114" t="s">
        <v>513</v>
      </c>
      <c r="F22" s="114" t="s">
        <v>513</v>
      </c>
      <c r="G22" s="114">
        <v>52</v>
      </c>
      <c r="H22" s="140" t="s">
        <v>513</v>
      </c>
      <c r="I22" s="115" t="s">
        <v>513</v>
      </c>
      <c r="J22" s="116" t="s">
        <v>513</v>
      </c>
    </row>
    <row r="23" spans="1:15" s="110" customFormat="1" ht="24.95" customHeight="1" x14ac:dyDescent="0.2">
      <c r="A23" s="193" t="s">
        <v>154</v>
      </c>
      <c r="B23" s="199" t="s">
        <v>155</v>
      </c>
      <c r="C23" s="113">
        <v>1.1853959222380275</v>
      </c>
      <c r="D23" s="115">
        <v>25</v>
      </c>
      <c r="E23" s="114" t="s">
        <v>513</v>
      </c>
      <c r="F23" s="114">
        <v>27</v>
      </c>
      <c r="G23" s="114" t="s">
        <v>513</v>
      </c>
      <c r="H23" s="140">
        <v>16</v>
      </c>
      <c r="I23" s="115">
        <v>9</v>
      </c>
      <c r="J23" s="116">
        <v>56.25</v>
      </c>
    </row>
    <row r="24" spans="1:15" s="110" customFormat="1" ht="24.95" customHeight="1" x14ac:dyDescent="0.2">
      <c r="A24" s="193" t="s">
        <v>156</v>
      </c>
      <c r="B24" s="199" t="s">
        <v>221</v>
      </c>
      <c r="C24" s="113">
        <v>3.366524419155998</v>
      </c>
      <c r="D24" s="115">
        <v>71</v>
      </c>
      <c r="E24" s="114">
        <v>51</v>
      </c>
      <c r="F24" s="114">
        <v>88</v>
      </c>
      <c r="G24" s="114">
        <v>62</v>
      </c>
      <c r="H24" s="140">
        <v>67</v>
      </c>
      <c r="I24" s="115">
        <v>4</v>
      </c>
      <c r="J24" s="116">
        <v>5.9701492537313436</v>
      </c>
    </row>
    <row r="25" spans="1:15" s="110" customFormat="1" ht="24.95" customHeight="1" x14ac:dyDescent="0.2">
      <c r="A25" s="193" t="s">
        <v>222</v>
      </c>
      <c r="B25" s="204" t="s">
        <v>159</v>
      </c>
      <c r="C25" s="113">
        <v>10.38406827880512</v>
      </c>
      <c r="D25" s="115">
        <v>219</v>
      </c>
      <c r="E25" s="114">
        <v>168</v>
      </c>
      <c r="F25" s="114">
        <v>207</v>
      </c>
      <c r="G25" s="114">
        <v>171</v>
      </c>
      <c r="H25" s="140">
        <v>181</v>
      </c>
      <c r="I25" s="115">
        <v>38</v>
      </c>
      <c r="J25" s="116">
        <v>20.994475138121548</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2.0862968231389285</v>
      </c>
      <c r="D27" s="115">
        <v>44</v>
      </c>
      <c r="E27" s="114">
        <v>33</v>
      </c>
      <c r="F27" s="114">
        <v>85</v>
      </c>
      <c r="G27" s="114">
        <v>41</v>
      </c>
      <c r="H27" s="140">
        <v>45</v>
      </c>
      <c r="I27" s="115">
        <v>-1</v>
      </c>
      <c r="J27" s="116">
        <v>-2.2222222222222223</v>
      </c>
    </row>
    <row r="28" spans="1:15" s="110" customFormat="1" ht="24.95" customHeight="1" x14ac:dyDescent="0.2">
      <c r="A28" s="193" t="s">
        <v>163</v>
      </c>
      <c r="B28" s="199" t="s">
        <v>164</v>
      </c>
      <c r="C28" s="113">
        <v>2.8449502133712659</v>
      </c>
      <c r="D28" s="115">
        <v>60</v>
      </c>
      <c r="E28" s="114">
        <v>44</v>
      </c>
      <c r="F28" s="114">
        <v>178</v>
      </c>
      <c r="G28" s="114">
        <v>23</v>
      </c>
      <c r="H28" s="140">
        <v>46</v>
      </c>
      <c r="I28" s="115">
        <v>14</v>
      </c>
      <c r="J28" s="116">
        <v>30.434782608695652</v>
      </c>
    </row>
    <row r="29" spans="1:15" s="110" customFormat="1" ht="24.95" customHeight="1" x14ac:dyDescent="0.2">
      <c r="A29" s="193">
        <v>86</v>
      </c>
      <c r="B29" s="199" t="s">
        <v>165</v>
      </c>
      <c r="C29" s="113">
        <v>4.172593646277857</v>
      </c>
      <c r="D29" s="115">
        <v>88</v>
      </c>
      <c r="E29" s="114">
        <v>67</v>
      </c>
      <c r="F29" s="114">
        <v>115</v>
      </c>
      <c r="G29" s="114">
        <v>58</v>
      </c>
      <c r="H29" s="140">
        <v>88</v>
      </c>
      <c r="I29" s="115">
        <v>0</v>
      </c>
      <c r="J29" s="116">
        <v>0</v>
      </c>
    </row>
    <row r="30" spans="1:15" s="110" customFormat="1" ht="24.95" customHeight="1" x14ac:dyDescent="0.2">
      <c r="A30" s="193">
        <v>87.88</v>
      </c>
      <c r="B30" s="204" t="s">
        <v>166</v>
      </c>
      <c r="C30" s="113">
        <v>6.8278805120910384</v>
      </c>
      <c r="D30" s="115">
        <v>144</v>
      </c>
      <c r="E30" s="114">
        <v>131</v>
      </c>
      <c r="F30" s="114">
        <v>192</v>
      </c>
      <c r="G30" s="114">
        <v>138</v>
      </c>
      <c r="H30" s="140">
        <v>173</v>
      </c>
      <c r="I30" s="115">
        <v>-29</v>
      </c>
      <c r="J30" s="116">
        <v>-16.76300578034682</v>
      </c>
    </row>
    <row r="31" spans="1:15" s="110" customFormat="1" ht="24.95" customHeight="1" x14ac:dyDescent="0.2">
      <c r="A31" s="193" t="s">
        <v>167</v>
      </c>
      <c r="B31" s="199" t="s">
        <v>168</v>
      </c>
      <c r="C31" s="113">
        <v>4.8364153627311524</v>
      </c>
      <c r="D31" s="115">
        <v>102</v>
      </c>
      <c r="E31" s="114">
        <v>96</v>
      </c>
      <c r="F31" s="114">
        <v>127</v>
      </c>
      <c r="G31" s="114">
        <v>134</v>
      </c>
      <c r="H31" s="140">
        <v>173</v>
      </c>
      <c r="I31" s="115">
        <v>-71</v>
      </c>
      <c r="J31" s="116">
        <v>-41.040462427745666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v>21</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v>651</v>
      </c>
      <c r="H35" s="140" t="s">
        <v>513</v>
      </c>
      <c r="I35" s="115" t="s">
        <v>513</v>
      </c>
      <c r="J35" s="116" t="s">
        <v>513</v>
      </c>
    </row>
    <row r="36" spans="1:10" s="110" customFormat="1" ht="24.95" customHeight="1" x14ac:dyDescent="0.2">
      <c r="A36" s="294" t="s">
        <v>173</v>
      </c>
      <c r="B36" s="295" t="s">
        <v>174</v>
      </c>
      <c r="C36" s="125">
        <v>65.481270744428642</v>
      </c>
      <c r="D36" s="143">
        <v>1381</v>
      </c>
      <c r="E36" s="144">
        <v>1187</v>
      </c>
      <c r="F36" s="144">
        <v>1763</v>
      </c>
      <c r="G36" s="144">
        <v>1264</v>
      </c>
      <c r="H36" s="145">
        <v>1505</v>
      </c>
      <c r="I36" s="143">
        <v>-124</v>
      </c>
      <c r="J36" s="146">
        <v>-8.2392026578073096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2109</v>
      </c>
      <c r="F11" s="264">
        <v>1623</v>
      </c>
      <c r="G11" s="264">
        <v>2612</v>
      </c>
      <c r="H11" s="264">
        <v>1936</v>
      </c>
      <c r="I11" s="265">
        <v>2342</v>
      </c>
      <c r="J11" s="263">
        <v>-233</v>
      </c>
      <c r="K11" s="266">
        <v>-9.9487617421007677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25.651967757230913</v>
      </c>
      <c r="E13" s="115">
        <v>541</v>
      </c>
      <c r="F13" s="114">
        <v>459</v>
      </c>
      <c r="G13" s="114">
        <v>567</v>
      </c>
      <c r="H13" s="114">
        <v>584</v>
      </c>
      <c r="I13" s="140">
        <v>697</v>
      </c>
      <c r="J13" s="115">
        <v>-156</v>
      </c>
      <c r="K13" s="116">
        <v>-22.381635581061694</v>
      </c>
    </row>
    <row r="14" spans="1:15" ht="15.95" customHeight="1" x14ac:dyDescent="0.2">
      <c r="A14" s="306" t="s">
        <v>230</v>
      </c>
      <c r="B14" s="307"/>
      <c r="C14" s="308"/>
      <c r="D14" s="113">
        <v>54.954954954954957</v>
      </c>
      <c r="E14" s="115">
        <v>1159</v>
      </c>
      <c r="F14" s="114">
        <v>897</v>
      </c>
      <c r="G14" s="114">
        <v>1671</v>
      </c>
      <c r="H14" s="114">
        <v>1065</v>
      </c>
      <c r="I14" s="140">
        <v>1321</v>
      </c>
      <c r="J14" s="115">
        <v>-162</v>
      </c>
      <c r="K14" s="116">
        <v>-12.26343679031037</v>
      </c>
    </row>
    <row r="15" spans="1:15" ht="15.95" customHeight="1" x14ac:dyDescent="0.2">
      <c r="A15" s="306" t="s">
        <v>231</v>
      </c>
      <c r="B15" s="307"/>
      <c r="C15" s="308"/>
      <c r="D15" s="113">
        <v>8.9141773352299669</v>
      </c>
      <c r="E15" s="115">
        <v>188</v>
      </c>
      <c r="F15" s="114">
        <v>104</v>
      </c>
      <c r="G15" s="114">
        <v>154</v>
      </c>
      <c r="H15" s="114">
        <v>160</v>
      </c>
      <c r="I15" s="140">
        <v>175</v>
      </c>
      <c r="J15" s="115">
        <v>13</v>
      </c>
      <c r="K15" s="116">
        <v>7.4285714285714288</v>
      </c>
    </row>
    <row r="16" spans="1:15" ht="15.95" customHeight="1" x14ac:dyDescent="0.2">
      <c r="A16" s="306" t="s">
        <v>232</v>
      </c>
      <c r="B16" s="307"/>
      <c r="C16" s="308"/>
      <c r="D16" s="113">
        <v>10.478899952584163</v>
      </c>
      <c r="E16" s="115">
        <v>221</v>
      </c>
      <c r="F16" s="114">
        <v>163</v>
      </c>
      <c r="G16" s="114">
        <v>220</v>
      </c>
      <c r="H16" s="114">
        <v>127</v>
      </c>
      <c r="I16" s="140">
        <v>149</v>
      </c>
      <c r="J16" s="115">
        <v>72</v>
      </c>
      <c r="K16" s="116">
        <v>48.322147651006709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1.0905642484589853</v>
      </c>
      <c r="E18" s="115">
        <v>23</v>
      </c>
      <c r="F18" s="114">
        <v>23</v>
      </c>
      <c r="G18" s="114">
        <v>43</v>
      </c>
      <c r="H18" s="114">
        <v>17</v>
      </c>
      <c r="I18" s="140">
        <v>19</v>
      </c>
      <c r="J18" s="115">
        <v>4</v>
      </c>
      <c r="K18" s="116">
        <v>21.05263157894737</v>
      </c>
    </row>
    <row r="19" spans="1:11" ht="14.1" customHeight="1" x14ac:dyDescent="0.2">
      <c r="A19" s="306" t="s">
        <v>235</v>
      </c>
      <c r="B19" s="307" t="s">
        <v>236</v>
      </c>
      <c r="C19" s="308"/>
      <c r="D19" s="113">
        <v>0.8534850640113798</v>
      </c>
      <c r="E19" s="115">
        <v>18</v>
      </c>
      <c r="F19" s="114">
        <v>18</v>
      </c>
      <c r="G19" s="114">
        <v>40</v>
      </c>
      <c r="H19" s="114">
        <v>13</v>
      </c>
      <c r="I19" s="140">
        <v>15</v>
      </c>
      <c r="J19" s="115">
        <v>3</v>
      </c>
      <c r="K19" s="116">
        <v>20</v>
      </c>
    </row>
    <row r="20" spans="1:11" ht="14.1" customHeight="1" x14ac:dyDescent="0.2">
      <c r="A20" s="306">
        <v>12</v>
      </c>
      <c r="B20" s="307" t="s">
        <v>237</v>
      </c>
      <c r="C20" s="308"/>
      <c r="D20" s="113">
        <v>2.5604551920341394</v>
      </c>
      <c r="E20" s="115">
        <v>54</v>
      </c>
      <c r="F20" s="114">
        <v>10</v>
      </c>
      <c r="G20" s="114">
        <v>24</v>
      </c>
      <c r="H20" s="114">
        <v>31</v>
      </c>
      <c r="I20" s="140">
        <v>61</v>
      </c>
      <c r="J20" s="115">
        <v>-7</v>
      </c>
      <c r="K20" s="116">
        <v>-11.475409836065573</v>
      </c>
    </row>
    <row r="21" spans="1:11" ht="14.1" customHeight="1" x14ac:dyDescent="0.2">
      <c r="A21" s="306">
        <v>21</v>
      </c>
      <c r="B21" s="307" t="s">
        <v>238</v>
      </c>
      <c r="C21" s="308"/>
      <c r="D21" s="113">
        <v>0.61640587956377435</v>
      </c>
      <c r="E21" s="115">
        <v>13</v>
      </c>
      <c r="F21" s="114">
        <v>12</v>
      </c>
      <c r="G21" s="114">
        <v>5</v>
      </c>
      <c r="H21" s="114">
        <v>15</v>
      </c>
      <c r="I21" s="140">
        <v>13</v>
      </c>
      <c r="J21" s="115">
        <v>0</v>
      </c>
      <c r="K21" s="116">
        <v>0</v>
      </c>
    </row>
    <row r="22" spans="1:11" ht="14.1" customHeight="1" x14ac:dyDescent="0.2">
      <c r="A22" s="306">
        <v>22</v>
      </c>
      <c r="B22" s="307" t="s">
        <v>239</v>
      </c>
      <c r="C22" s="308"/>
      <c r="D22" s="113">
        <v>2.275960170697013</v>
      </c>
      <c r="E22" s="115">
        <v>48</v>
      </c>
      <c r="F22" s="114">
        <v>29</v>
      </c>
      <c r="G22" s="114">
        <v>57</v>
      </c>
      <c r="H22" s="114">
        <v>57</v>
      </c>
      <c r="I22" s="140">
        <v>54</v>
      </c>
      <c r="J22" s="115">
        <v>-6</v>
      </c>
      <c r="K22" s="116">
        <v>-11.111111111111111</v>
      </c>
    </row>
    <row r="23" spans="1:11" ht="14.1" customHeight="1" x14ac:dyDescent="0.2">
      <c r="A23" s="306">
        <v>23</v>
      </c>
      <c r="B23" s="307" t="s">
        <v>240</v>
      </c>
      <c r="C23" s="308"/>
      <c r="D23" s="113">
        <v>0.90090090090090091</v>
      </c>
      <c r="E23" s="115">
        <v>19</v>
      </c>
      <c r="F23" s="114">
        <v>13</v>
      </c>
      <c r="G23" s="114">
        <v>26</v>
      </c>
      <c r="H23" s="114">
        <v>30</v>
      </c>
      <c r="I23" s="140">
        <v>19</v>
      </c>
      <c r="J23" s="115">
        <v>0</v>
      </c>
      <c r="K23" s="116">
        <v>0</v>
      </c>
    </row>
    <row r="24" spans="1:11" ht="14.1" customHeight="1" x14ac:dyDescent="0.2">
      <c r="A24" s="306">
        <v>24</v>
      </c>
      <c r="B24" s="307" t="s">
        <v>241</v>
      </c>
      <c r="C24" s="308"/>
      <c r="D24" s="113">
        <v>2.9397818871503083</v>
      </c>
      <c r="E24" s="115">
        <v>62</v>
      </c>
      <c r="F24" s="114">
        <v>27</v>
      </c>
      <c r="G24" s="114">
        <v>73</v>
      </c>
      <c r="H24" s="114">
        <v>36</v>
      </c>
      <c r="I24" s="140">
        <v>65</v>
      </c>
      <c r="J24" s="115">
        <v>-3</v>
      </c>
      <c r="K24" s="116">
        <v>-4.615384615384615</v>
      </c>
    </row>
    <row r="25" spans="1:11" ht="14.1" customHeight="1" x14ac:dyDescent="0.2">
      <c r="A25" s="306">
        <v>25</v>
      </c>
      <c r="B25" s="307" t="s">
        <v>242</v>
      </c>
      <c r="C25" s="308"/>
      <c r="D25" s="113">
        <v>4.0303461356092933</v>
      </c>
      <c r="E25" s="115">
        <v>85</v>
      </c>
      <c r="F25" s="114">
        <v>64</v>
      </c>
      <c r="G25" s="114">
        <v>112</v>
      </c>
      <c r="H25" s="114">
        <v>65</v>
      </c>
      <c r="I25" s="140">
        <v>75</v>
      </c>
      <c r="J25" s="115">
        <v>10</v>
      </c>
      <c r="K25" s="116">
        <v>13.333333333333334</v>
      </c>
    </row>
    <row r="26" spans="1:11" ht="14.1" customHeight="1" x14ac:dyDescent="0.2">
      <c r="A26" s="306">
        <v>26</v>
      </c>
      <c r="B26" s="307" t="s">
        <v>243</v>
      </c>
      <c r="C26" s="308"/>
      <c r="D26" s="113">
        <v>2.9871977240398291</v>
      </c>
      <c r="E26" s="115">
        <v>63</v>
      </c>
      <c r="F26" s="114">
        <v>26</v>
      </c>
      <c r="G26" s="114">
        <v>77</v>
      </c>
      <c r="H26" s="114">
        <v>60</v>
      </c>
      <c r="I26" s="140">
        <v>86</v>
      </c>
      <c r="J26" s="115">
        <v>-23</v>
      </c>
      <c r="K26" s="116">
        <v>-26.744186046511629</v>
      </c>
    </row>
    <row r="27" spans="1:11" ht="14.1" customHeight="1" x14ac:dyDescent="0.2">
      <c r="A27" s="306">
        <v>27</v>
      </c>
      <c r="B27" s="307" t="s">
        <v>244</v>
      </c>
      <c r="C27" s="308"/>
      <c r="D27" s="113">
        <v>1.4698909435751542</v>
      </c>
      <c r="E27" s="115">
        <v>31</v>
      </c>
      <c r="F27" s="114">
        <v>17</v>
      </c>
      <c r="G27" s="114">
        <v>27</v>
      </c>
      <c r="H27" s="114">
        <v>21</v>
      </c>
      <c r="I27" s="140">
        <v>37</v>
      </c>
      <c r="J27" s="115">
        <v>-6</v>
      </c>
      <c r="K27" s="116">
        <v>-16.216216216216218</v>
      </c>
    </row>
    <row r="28" spans="1:11" ht="14.1" customHeight="1" x14ac:dyDescent="0.2">
      <c r="A28" s="306">
        <v>28</v>
      </c>
      <c r="B28" s="307" t="s">
        <v>245</v>
      </c>
      <c r="C28" s="308"/>
      <c r="D28" s="113">
        <v>0.18966334755808439</v>
      </c>
      <c r="E28" s="115">
        <v>4</v>
      </c>
      <c r="F28" s="114" t="s">
        <v>513</v>
      </c>
      <c r="G28" s="114">
        <v>6</v>
      </c>
      <c r="H28" s="114" t="s">
        <v>513</v>
      </c>
      <c r="I28" s="140">
        <v>12</v>
      </c>
      <c r="J28" s="115">
        <v>-8</v>
      </c>
      <c r="K28" s="116">
        <v>-66.666666666666671</v>
      </c>
    </row>
    <row r="29" spans="1:11" ht="14.1" customHeight="1" x14ac:dyDescent="0.2">
      <c r="A29" s="306">
        <v>29</v>
      </c>
      <c r="B29" s="307" t="s">
        <v>246</v>
      </c>
      <c r="C29" s="308"/>
      <c r="D29" s="113">
        <v>4.4096728307254622</v>
      </c>
      <c r="E29" s="115">
        <v>93</v>
      </c>
      <c r="F29" s="114">
        <v>84</v>
      </c>
      <c r="G29" s="114">
        <v>136</v>
      </c>
      <c r="H29" s="114">
        <v>114</v>
      </c>
      <c r="I29" s="140">
        <v>115</v>
      </c>
      <c r="J29" s="115">
        <v>-22</v>
      </c>
      <c r="K29" s="116">
        <v>-19.130434782608695</v>
      </c>
    </row>
    <row r="30" spans="1:11" ht="14.1" customHeight="1" x14ac:dyDescent="0.2">
      <c r="A30" s="306" t="s">
        <v>247</v>
      </c>
      <c r="B30" s="307" t="s">
        <v>248</v>
      </c>
      <c r="C30" s="308"/>
      <c r="D30" s="113">
        <v>1.3750592697961119</v>
      </c>
      <c r="E30" s="115">
        <v>29</v>
      </c>
      <c r="F30" s="114">
        <v>25</v>
      </c>
      <c r="G30" s="114">
        <v>73</v>
      </c>
      <c r="H30" s="114">
        <v>56</v>
      </c>
      <c r="I30" s="140" t="s">
        <v>513</v>
      </c>
      <c r="J30" s="115" t="s">
        <v>513</v>
      </c>
      <c r="K30" s="116" t="s">
        <v>513</v>
      </c>
    </row>
    <row r="31" spans="1:11" ht="14.1" customHeight="1" x14ac:dyDescent="0.2">
      <c r="A31" s="306" t="s">
        <v>249</v>
      </c>
      <c r="B31" s="307" t="s">
        <v>250</v>
      </c>
      <c r="C31" s="308"/>
      <c r="D31" s="113">
        <v>3.0346135609293503</v>
      </c>
      <c r="E31" s="115">
        <v>64</v>
      </c>
      <c r="F31" s="114">
        <v>59</v>
      </c>
      <c r="G31" s="114">
        <v>63</v>
      </c>
      <c r="H31" s="114">
        <v>58</v>
      </c>
      <c r="I31" s="140">
        <v>63</v>
      </c>
      <c r="J31" s="115">
        <v>1</v>
      </c>
      <c r="K31" s="116">
        <v>1.5873015873015872</v>
      </c>
    </row>
    <row r="32" spans="1:11" ht="14.1" customHeight="1" x14ac:dyDescent="0.2">
      <c r="A32" s="306">
        <v>31</v>
      </c>
      <c r="B32" s="307" t="s">
        <v>251</v>
      </c>
      <c r="C32" s="308"/>
      <c r="D32" s="113">
        <v>0.4267425320056899</v>
      </c>
      <c r="E32" s="115">
        <v>9</v>
      </c>
      <c r="F32" s="114">
        <v>5</v>
      </c>
      <c r="G32" s="114">
        <v>11</v>
      </c>
      <c r="H32" s="114">
        <v>11</v>
      </c>
      <c r="I32" s="140">
        <v>9</v>
      </c>
      <c r="J32" s="115">
        <v>0</v>
      </c>
      <c r="K32" s="116">
        <v>0</v>
      </c>
    </row>
    <row r="33" spans="1:11" ht="14.1" customHeight="1" x14ac:dyDescent="0.2">
      <c r="A33" s="306">
        <v>32</v>
      </c>
      <c r="B33" s="307" t="s">
        <v>252</v>
      </c>
      <c r="C33" s="308"/>
      <c r="D33" s="113">
        <v>5.2631578947368425</v>
      </c>
      <c r="E33" s="115">
        <v>111</v>
      </c>
      <c r="F33" s="114">
        <v>47</v>
      </c>
      <c r="G33" s="114">
        <v>76</v>
      </c>
      <c r="H33" s="114">
        <v>96</v>
      </c>
      <c r="I33" s="140">
        <v>116</v>
      </c>
      <c r="J33" s="115">
        <v>-5</v>
      </c>
      <c r="K33" s="116">
        <v>-4.3103448275862073</v>
      </c>
    </row>
    <row r="34" spans="1:11" ht="14.1" customHeight="1" x14ac:dyDescent="0.2">
      <c r="A34" s="306">
        <v>33</v>
      </c>
      <c r="B34" s="307" t="s">
        <v>253</v>
      </c>
      <c r="C34" s="308"/>
      <c r="D34" s="113">
        <v>3.0346135609293503</v>
      </c>
      <c r="E34" s="115">
        <v>64</v>
      </c>
      <c r="F34" s="114">
        <v>46</v>
      </c>
      <c r="G34" s="114">
        <v>70</v>
      </c>
      <c r="H34" s="114">
        <v>71</v>
      </c>
      <c r="I34" s="140">
        <v>70</v>
      </c>
      <c r="J34" s="115">
        <v>-6</v>
      </c>
      <c r="K34" s="116">
        <v>-8.5714285714285712</v>
      </c>
    </row>
    <row r="35" spans="1:11" ht="14.1" customHeight="1" x14ac:dyDescent="0.2">
      <c r="A35" s="306">
        <v>34</v>
      </c>
      <c r="B35" s="307" t="s">
        <v>254</v>
      </c>
      <c r="C35" s="308"/>
      <c r="D35" s="113">
        <v>2.9397818871503083</v>
      </c>
      <c r="E35" s="115">
        <v>62</v>
      </c>
      <c r="F35" s="114">
        <v>36</v>
      </c>
      <c r="G35" s="114">
        <v>93</v>
      </c>
      <c r="H35" s="114">
        <v>71</v>
      </c>
      <c r="I35" s="140">
        <v>60</v>
      </c>
      <c r="J35" s="115">
        <v>2</v>
      </c>
      <c r="K35" s="116">
        <v>3.3333333333333335</v>
      </c>
    </row>
    <row r="36" spans="1:11" ht="14.1" customHeight="1" x14ac:dyDescent="0.2">
      <c r="A36" s="306">
        <v>41</v>
      </c>
      <c r="B36" s="307" t="s">
        <v>255</v>
      </c>
      <c r="C36" s="308"/>
      <c r="D36" s="113">
        <v>0.28449502133712662</v>
      </c>
      <c r="E36" s="115">
        <v>6</v>
      </c>
      <c r="F36" s="114">
        <v>7</v>
      </c>
      <c r="G36" s="114">
        <v>8</v>
      </c>
      <c r="H36" s="114">
        <v>10</v>
      </c>
      <c r="I36" s="140">
        <v>8</v>
      </c>
      <c r="J36" s="115">
        <v>-2</v>
      </c>
      <c r="K36" s="116">
        <v>-25</v>
      </c>
    </row>
    <row r="37" spans="1:11" ht="14.1" customHeight="1" x14ac:dyDescent="0.2">
      <c r="A37" s="306">
        <v>42</v>
      </c>
      <c r="B37" s="307" t="s">
        <v>256</v>
      </c>
      <c r="C37" s="308"/>
      <c r="D37" s="113">
        <v>0.14224751066856331</v>
      </c>
      <c r="E37" s="115">
        <v>3</v>
      </c>
      <c r="F37" s="114" t="s">
        <v>513</v>
      </c>
      <c r="G37" s="114">
        <v>3</v>
      </c>
      <c r="H37" s="114" t="s">
        <v>513</v>
      </c>
      <c r="I37" s="140" t="s">
        <v>513</v>
      </c>
      <c r="J37" s="115" t="s">
        <v>513</v>
      </c>
      <c r="K37" s="116" t="s">
        <v>513</v>
      </c>
    </row>
    <row r="38" spans="1:11" ht="14.1" customHeight="1" x14ac:dyDescent="0.2">
      <c r="A38" s="306">
        <v>43</v>
      </c>
      <c r="B38" s="307" t="s">
        <v>257</v>
      </c>
      <c r="C38" s="308"/>
      <c r="D38" s="113">
        <v>1.2802275960170697</v>
      </c>
      <c r="E38" s="115">
        <v>27</v>
      </c>
      <c r="F38" s="114">
        <v>19</v>
      </c>
      <c r="G38" s="114">
        <v>37</v>
      </c>
      <c r="H38" s="114">
        <v>32</v>
      </c>
      <c r="I38" s="140">
        <v>25</v>
      </c>
      <c r="J38" s="115">
        <v>2</v>
      </c>
      <c r="K38" s="116">
        <v>8</v>
      </c>
    </row>
    <row r="39" spans="1:11" ht="14.1" customHeight="1" x14ac:dyDescent="0.2">
      <c r="A39" s="306">
        <v>51</v>
      </c>
      <c r="B39" s="307" t="s">
        <v>258</v>
      </c>
      <c r="C39" s="308"/>
      <c r="D39" s="113">
        <v>5.4054054054054053</v>
      </c>
      <c r="E39" s="115">
        <v>114</v>
      </c>
      <c r="F39" s="114">
        <v>115</v>
      </c>
      <c r="G39" s="114">
        <v>143</v>
      </c>
      <c r="H39" s="114">
        <v>96</v>
      </c>
      <c r="I39" s="140">
        <v>159</v>
      </c>
      <c r="J39" s="115">
        <v>-45</v>
      </c>
      <c r="K39" s="116">
        <v>-28.30188679245283</v>
      </c>
    </row>
    <row r="40" spans="1:11" ht="14.1" customHeight="1" x14ac:dyDescent="0.2">
      <c r="A40" s="306" t="s">
        <v>259</v>
      </c>
      <c r="B40" s="307" t="s">
        <v>260</v>
      </c>
      <c r="C40" s="308"/>
      <c r="D40" s="113">
        <v>4.9786628733997151</v>
      </c>
      <c r="E40" s="115">
        <v>105</v>
      </c>
      <c r="F40" s="114">
        <v>108</v>
      </c>
      <c r="G40" s="114">
        <v>137</v>
      </c>
      <c r="H40" s="114">
        <v>94</v>
      </c>
      <c r="I40" s="140">
        <v>150</v>
      </c>
      <c r="J40" s="115">
        <v>-45</v>
      </c>
      <c r="K40" s="116">
        <v>-30</v>
      </c>
    </row>
    <row r="41" spans="1:11" ht="14.1" customHeight="1" x14ac:dyDescent="0.2">
      <c r="A41" s="306"/>
      <c r="B41" s="307" t="s">
        <v>261</v>
      </c>
      <c r="C41" s="308"/>
      <c r="D41" s="113">
        <v>3.271692745376956</v>
      </c>
      <c r="E41" s="115">
        <v>69</v>
      </c>
      <c r="F41" s="114">
        <v>71</v>
      </c>
      <c r="G41" s="114">
        <v>100</v>
      </c>
      <c r="H41" s="114">
        <v>70</v>
      </c>
      <c r="I41" s="140">
        <v>124</v>
      </c>
      <c r="J41" s="115">
        <v>-55</v>
      </c>
      <c r="K41" s="116">
        <v>-44.354838709677416</v>
      </c>
    </row>
    <row r="42" spans="1:11" ht="14.1" customHeight="1" x14ac:dyDescent="0.2">
      <c r="A42" s="306">
        <v>52</v>
      </c>
      <c r="B42" s="307" t="s">
        <v>262</v>
      </c>
      <c r="C42" s="308"/>
      <c r="D42" s="113">
        <v>4.9786628733997151</v>
      </c>
      <c r="E42" s="115">
        <v>105</v>
      </c>
      <c r="F42" s="114">
        <v>85</v>
      </c>
      <c r="G42" s="114">
        <v>94</v>
      </c>
      <c r="H42" s="114">
        <v>99</v>
      </c>
      <c r="I42" s="140">
        <v>144</v>
      </c>
      <c r="J42" s="115">
        <v>-39</v>
      </c>
      <c r="K42" s="116">
        <v>-27.083333333333332</v>
      </c>
    </row>
    <row r="43" spans="1:11" ht="14.1" customHeight="1" x14ac:dyDescent="0.2">
      <c r="A43" s="306" t="s">
        <v>263</v>
      </c>
      <c r="B43" s="307" t="s">
        <v>264</v>
      </c>
      <c r="C43" s="308"/>
      <c r="D43" s="113">
        <v>4.7889995258416311</v>
      </c>
      <c r="E43" s="115">
        <v>101</v>
      </c>
      <c r="F43" s="114">
        <v>82</v>
      </c>
      <c r="G43" s="114">
        <v>90</v>
      </c>
      <c r="H43" s="114">
        <v>95</v>
      </c>
      <c r="I43" s="140">
        <v>137</v>
      </c>
      <c r="J43" s="115">
        <v>-36</v>
      </c>
      <c r="K43" s="116">
        <v>-26.277372262773724</v>
      </c>
    </row>
    <row r="44" spans="1:11" ht="14.1" customHeight="1" x14ac:dyDescent="0.2">
      <c r="A44" s="306">
        <v>53</v>
      </c>
      <c r="B44" s="307" t="s">
        <v>265</v>
      </c>
      <c r="C44" s="308"/>
      <c r="D44" s="113">
        <v>1.3750592697961119</v>
      </c>
      <c r="E44" s="115">
        <v>29</v>
      </c>
      <c r="F44" s="114">
        <v>32</v>
      </c>
      <c r="G44" s="114">
        <v>34</v>
      </c>
      <c r="H44" s="114">
        <v>40</v>
      </c>
      <c r="I44" s="140">
        <v>38</v>
      </c>
      <c r="J44" s="115">
        <v>-9</v>
      </c>
      <c r="K44" s="116">
        <v>-23.684210526315791</v>
      </c>
    </row>
    <row r="45" spans="1:11" ht="14.1" customHeight="1" x14ac:dyDescent="0.2">
      <c r="A45" s="306" t="s">
        <v>266</v>
      </c>
      <c r="B45" s="307" t="s">
        <v>267</v>
      </c>
      <c r="C45" s="308"/>
      <c r="D45" s="113">
        <v>1.3276434329065907</v>
      </c>
      <c r="E45" s="115">
        <v>28</v>
      </c>
      <c r="F45" s="114">
        <v>32</v>
      </c>
      <c r="G45" s="114">
        <v>33</v>
      </c>
      <c r="H45" s="114">
        <v>39</v>
      </c>
      <c r="I45" s="140">
        <v>38</v>
      </c>
      <c r="J45" s="115">
        <v>-10</v>
      </c>
      <c r="K45" s="116">
        <v>-26.315789473684209</v>
      </c>
    </row>
    <row r="46" spans="1:11" ht="14.1" customHeight="1" x14ac:dyDescent="0.2">
      <c r="A46" s="306">
        <v>54</v>
      </c>
      <c r="B46" s="307" t="s">
        <v>268</v>
      </c>
      <c r="C46" s="308"/>
      <c r="D46" s="113">
        <v>3.0346135609293503</v>
      </c>
      <c r="E46" s="115">
        <v>64</v>
      </c>
      <c r="F46" s="114">
        <v>53</v>
      </c>
      <c r="G46" s="114">
        <v>85</v>
      </c>
      <c r="H46" s="114">
        <v>60</v>
      </c>
      <c r="I46" s="140">
        <v>106</v>
      </c>
      <c r="J46" s="115">
        <v>-42</v>
      </c>
      <c r="K46" s="116">
        <v>-39.622641509433961</v>
      </c>
    </row>
    <row r="47" spans="1:11" ht="14.1" customHeight="1" x14ac:dyDescent="0.2">
      <c r="A47" s="306">
        <v>61</v>
      </c>
      <c r="B47" s="307" t="s">
        <v>269</v>
      </c>
      <c r="C47" s="308"/>
      <c r="D47" s="113">
        <v>2.7501185395922239</v>
      </c>
      <c r="E47" s="115">
        <v>58</v>
      </c>
      <c r="F47" s="114">
        <v>36</v>
      </c>
      <c r="G47" s="114">
        <v>61</v>
      </c>
      <c r="H47" s="114">
        <v>43</v>
      </c>
      <c r="I47" s="140">
        <v>58</v>
      </c>
      <c r="J47" s="115">
        <v>0</v>
      </c>
      <c r="K47" s="116">
        <v>0</v>
      </c>
    </row>
    <row r="48" spans="1:11" ht="14.1" customHeight="1" x14ac:dyDescent="0.2">
      <c r="A48" s="306">
        <v>62</v>
      </c>
      <c r="B48" s="307" t="s">
        <v>270</v>
      </c>
      <c r="C48" s="308"/>
      <c r="D48" s="113">
        <v>8.8667614983404466</v>
      </c>
      <c r="E48" s="115">
        <v>187</v>
      </c>
      <c r="F48" s="114">
        <v>209</v>
      </c>
      <c r="G48" s="114">
        <v>263</v>
      </c>
      <c r="H48" s="114">
        <v>215</v>
      </c>
      <c r="I48" s="140">
        <v>259</v>
      </c>
      <c r="J48" s="115">
        <v>-72</v>
      </c>
      <c r="K48" s="116">
        <v>-27.799227799227801</v>
      </c>
    </row>
    <row r="49" spans="1:11" ht="14.1" customHeight="1" x14ac:dyDescent="0.2">
      <c r="A49" s="306">
        <v>63</v>
      </c>
      <c r="B49" s="307" t="s">
        <v>271</v>
      </c>
      <c r="C49" s="308"/>
      <c r="D49" s="113">
        <v>4.8838311996206736</v>
      </c>
      <c r="E49" s="115">
        <v>103</v>
      </c>
      <c r="F49" s="114">
        <v>71</v>
      </c>
      <c r="G49" s="114">
        <v>70</v>
      </c>
      <c r="H49" s="114">
        <v>84</v>
      </c>
      <c r="I49" s="140">
        <v>56</v>
      </c>
      <c r="J49" s="115">
        <v>47</v>
      </c>
      <c r="K49" s="116">
        <v>83.928571428571431</v>
      </c>
    </row>
    <row r="50" spans="1:11" ht="14.1" customHeight="1" x14ac:dyDescent="0.2">
      <c r="A50" s="306" t="s">
        <v>272</v>
      </c>
      <c r="B50" s="307" t="s">
        <v>273</v>
      </c>
      <c r="C50" s="308"/>
      <c r="D50" s="113">
        <v>0.18966334755808439</v>
      </c>
      <c r="E50" s="115">
        <v>4</v>
      </c>
      <c r="F50" s="114">
        <v>8</v>
      </c>
      <c r="G50" s="114">
        <v>10</v>
      </c>
      <c r="H50" s="114">
        <v>12</v>
      </c>
      <c r="I50" s="140">
        <v>11</v>
      </c>
      <c r="J50" s="115">
        <v>-7</v>
      </c>
      <c r="K50" s="116">
        <v>-63.636363636363633</v>
      </c>
    </row>
    <row r="51" spans="1:11" ht="14.1" customHeight="1" x14ac:dyDescent="0.2">
      <c r="A51" s="306" t="s">
        <v>274</v>
      </c>
      <c r="B51" s="307" t="s">
        <v>275</v>
      </c>
      <c r="C51" s="308"/>
      <c r="D51" s="113">
        <v>4.3148411569464198</v>
      </c>
      <c r="E51" s="115">
        <v>91</v>
      </c>
      <c r="F51" s="114">
        <v>60</v>
      </c>
      <c r="G51" s="114">
        <v>56</v>
      </c>
      <c r="H51" s="114">
        <v>68</v>
      </c>
      <c r="I51" s="140">
        <v>41</v>
      </c>
      <c r="J51" s="115">
        <v>50</v>
      </c>
      <c r="K51" s="116">
        <v>121.95121951219512</v>
      </c>
    </row>
    <row r="52" spans="1:11" ht="14.1" customHeight="1" x14ac:dyDescent="0.2">
      <c r="A52" s="306">
        <v>71</v>
      </c>
      <c r="B52" s="307" t="s">
        <v>276</v>
      </c>
      <c r="C52" s="308"/>
      <c r="D52" s="113">
        <v>6.5908013276434332</v>
      </c>
      <c r="E52" s="115">
        <v>139</v>
      </c>
      <c r="F52" s="114">
        <v>125</v>
      </c>
      <c r="G52" s="114">
        <v>192</v>
      </c>
      <c r="H52" s="114">
        <v>136</v>
      </c>
      <c r="I52" s="140">
        <v>183</v>
      </c>
      <c r="J52" s="115">
        <v>-44</v>
      </c>
      <c r="K52" s="116">
        <v>-24.043715846994534</v>
      </c>
    </row>
    <row r="53" spans="1:11" ht="14.1" customHeight="1" x14ac:dyDescent="0.2">
      <c r="A53" s="306" t="s">
        <v>277</v>
      </c>
      <c r="B53" s="307" t="s">
        <v>278</v>
      </c>
      <c r="C53" s="308"/>
      <c r="D53" s="113">
        <v>1.9914651493598863</v>
      </c>
      <c r="E53" s="115">
        <v>42</v>
      </c>
      <c r="F53" s="114">
        <v>39</v>
      </c>
      <c r="G53" s="114">
        <v>74</v>
      </c>
      <c r="H53" s="114">
        <v>46</v>
      </c>
      <c r="I53" s="140">
        <v>48</v>
      </c>
      <c r="J53" s="115">
        <v>-6</v>
      </c>
      <c r="K53" s="116">
        <v>-12.5</v>
      </c>
    </row>
    <row r="54" spans="1:11" ht="14.1" customHeight="1" x14ac:dyDescent="0.2">
      <c r="A54" s="306" t="s">
        <v>279</v>
      </c>
      <c r="B54" s="307" t="s">
        <v>280</v>
      </c>
      <c r="C54" s="308"/>
      <c r="D54" s="113">
        <v>4.0303461356092933</v>
      </c>
      <c r="E54" s="115">
        <v>85</v>
      </c>
      <c r="F54" s="114">
        <v>74</v>
      </c>
      <c r="G54" s="114">
        <v>107</v>
      </c>
      <c r="H54" s="114">
        <v>78</v>
      </c>
      <c r="I54" s="140">
        <v>124</v>
      </c>
      <c r="J54" s="115">
        <v>-39</v>
      </c>
      <c r="K54" s="116">
        <v>-31.451612903225808</v>
      </c>
    </row>
    <row r="55" spans="1:11" ht="14.1" customHeight="1" x14ac:dyDescent="0.2">
      <c r="A55" s="306">
        <v>72</v>
      </c>
      <c r="B55" s="307" t="s">
        <v>281</v>
      </c>
      <c r="C55" s="308"/>
      <c r="D55" s="113">
        <v>2.275960170697013</v>
      </c>
      <c r="E55" s="115">
        <v>48</v>
      </c>
      <c r="F55" s="114">
        <v>25</v>
      </c>
      <c r="G55" s="114">
        <v>36</v>
      </c>
      <c r="H55" s="114">
        <v>30</v>
      </c>
      <c r="I55" s="140">
        <v>37</v>
      </c>
      <c r="J55" s="115">
        <v>11</v>
      </c>
      <c r="K55" s="116">
        <v>29.72972972972973</v>
      </c>
    </row>
    <row r="56" spans="1:11" ht="14.1" customHeight="1" x14ac:dyDescent="0.2">
      <c r="A56" s="306" t="s">
        <v>282</v>
      </c>
      <c r="B56" s="307" t="s">
        <v>283</v>
      </c>
      <c r="C56" s="308"/>
      <c r="D56" s="113">
        <v>0.66382171645329535</v>
      </c>
      <c r="E56" s="115">
        <v>14</v>
      </c>
      <c r="F56" s="114">
        <v>8</v>
      </c>
      <c r="G56" s="114">
        <v>22</v>
      </c>
      <c r="H56" s="114">
        <v>5</v>
      </c>
      <c r="I56" s="140">
        <v>14</v>
      </c>
      <c r="J56" s="115">
        <v>0</v>
      </c>
      <c r="K56" s="116">
        <v>0</v>
      </c>
    </row>
    <row r="57" spans="1:11" ht="14.1" customHeight="1" x14ac:dyDescent="0.2">
      <c r="A57" s="306" t="s">
        <v>284</v>
      </c>
      <c r="B57" s="307" t="s">
        <v>285</v>
      </c>
      <c r="C57" s="308"/>
      <c r="D57" s="113">
        <v>0.99573257467994314</v>
      </c>
      <c r="E57" s="115">
        <v>21</v>
      </c>
      <c r="F57" s="114">
        <v>12</v>
      </c>
      <c r="G57" s="114">
        <v>8</v>
      </c>
      <c r="H57" s="114">
        <v>16</v>
      </c>
      <c r="I57" s="140">
        <v>18</v>
      </c>
      <c r="J57" s="115">
        <v>3</v>
      </c>
      <c r="K57" s="116">
        <v>16.666666666666668</v>
      </c>
    </row>
    <row r="58" spans="1:11" ht="14.1" customHeight="1" x14ac:dyDescent="0.2">
      <c r="A58" s="306">
        <v>73</v>
      </c>
      <c r="B58" s="307" t="s">
        <v>286</v>
      </c>
      <c r="C58" s="308"/>
      <c r="D58" s="113">
        <v>1.1379800853485065</v>
      </c>
      <c r="E58" s="115">
        <v>24</v>
      </c>
      <c r="F58" s="114">
        <v>21</v>
      </c>
      <c r="G58" s="114">
        <v>36</v>
      </c>
      <c r="H58" s="114">
        <v>29</v>
      </c>
      <c r="I58" s="140">
        <v>23</v>
      </c>
      <c r="J58" s="115">
        <v>1</v>
      </c>
      <c r="K58" s="116">
        <v>4.3478260869565215</v>
      </c>
    </row>
    <row r="59" spans="1:11" ht="14.1" customHeight="1" x14ac:dyDescent="0.2">
      <c r="A59" s="306" t="s">
        <v>287</v>
      </c>
      <c r="B59" s="307" t="s">
        <v>288</v>
      </c>
      <c r="C59" s="308"/>
      <c r="D59" s="113">
        <v>0.99573257467994314</v>
      </c>
      <c r="E59" s="115">
        <v>21</v>
      </c>
      <c r="F59" s="114">
        <v>17</v>
      </c>
      <c r="G59" s="114">
        <v>33</v>
      </c>
      <c r="H59" s="114">
        <v>25</v>
      </c>
      <c r="I59" s="140">
        <v>23</v>
      </c>
      <c r="J59" s="115">
        <v>-2</v>
      </c>
      <c r="K59" s="116">
        <v>-8.695652173913043</v>
      </c>
    </row>
    <row r="60" spans="1:11" ht="14.1" customHeight="1" x14ac:dyDescent="0.2">
      <c r="A60" s="306">
        <v>81</v>
      </c>
      <c r="B60" s="307" t="s">
        <v>289</v>
      </c>
      <c r="C60" s="308"/>
      <c r="D60" s="113">
        <v>10.478899952584163</v>
      </c>
      <c r="E60" s="115">
        <v>221</v>
      </c>
      <c r="F60" s="114">
        <v>168</v>
      </c>
      <c r="G60" s="114">
        <v>260</v>
      </c>
      <c r="H60" s="114">
        <v>129</v>
      </c>
      <c r="I60" s="140">
        <v>166</v>
      </c>
      <c r="J60" s="115">
        <v>55</v>
      </c>
      <c r="K60" s="116">
        <v>33.132530120481931</v>
      </c>
    </row>
    <row r="61" spans="1:11" ht="14.1" customHeight="1" x14ac:dyDescent="0.2">
      <c r="A61" s="306" t="s">
        <v>290</v>
      </c>
      <c r="B61" s="307" t="s">
        <v>291</v>
      </c>
      <c r="C61" s="308"/>
      <c r="D61" s="113">
        <v>2.3233760075865337</v>
      </c>
      <c r="E61" s="115">
        <v>49</v>
      </c>
      <c r="F61" s="114">
        <v>37</v>
      </c>
      <c r="G61" s="114">
        <v>84</v>
      </c>
      <c r="H61" s="114">
        <v>33</v>
      </c>
      <c r="I61" s="140">
        <v>41</v>
      </c>
      <c r="J61" s="115">
        <v>8</v>
      </c>
      <c r="K61" s="116">
        <v>19.512195121951219</v>
      </c>
    </row>
    <row r="62" spans="1:11" ht="14.1" customHeight="1" x14ac:dyDescent="0.2">
      <c r="A62" s="306" t="s">
        <v>292</v>
      </c>
      <c r="B62" s="307" t="s">
        <v>293</v>
      </c>
      <c r="C62" s="308"/>
      <c r="D62" s="113">
        <v>1.6121384542437174</v>
      </c>
      <c r="E62" s="115">
        <v>34</v>
      </c>
      <c r="F62" s="114">
        <v>23</v>
      </c>
      <c r="G62" s="114">
        <v>39</v>
      </c>
      <c r="H62" s="114">
        <v>31</v>
      </c>
      <c r="I62" s="140">
        <v>28</v>
      </c>
      <c r="J62" s="115">
        <v>6</v>
      </c>
      <c r="K62" s="116">
        <v>21.428571428571427</v>
      </c>
    </row>
    <row r="63" spans="1:11" ht="14.1" customHeight="1" x14ac:dyDescent="0.2">
      <c r="A63" s="306"/>
      <c r="B63" s="307" t="s">
        <v>294</v>
      </c>
      <c r="C63" s="308"/>
      <c r="D63" s="113">
        <v>1.5173067804646752</v>
      </c>
      <c r="E63" s="115">
        <v>32</v>
      </c>
      <c r="F63" s="114">
        <v>23</v>
      </c>
      <c r="G63" s="114">
        <v>36</v>
      </c>
      <c r="H63" s="114">
        <v>28</v>
      </c>
      <c r="I63" s="140">
        <v>25</v>
      </c>
      <c r="J63" s="115">
        <v>7</v>
      </c>
      <c r="K63" s="116">
        <v>28</v>
      </c>
    </row>
    <row r="64" spans="1:11" ht="14.1" customHeight="1" x14ac:dyDescent="0.2">
      <c r="A64" s="306" t="s">
        <v>295</v>
      </c>
      <c r="B64" s="307" t="s">
        <v>296</v>
      </c>
      <c r="C64" s="308"/>
      <c r="D64" s="113">
        <v>5.4528212422949265</v>
      </c>
      <c r="E64" s="115">
        <v>115</v>
      </c>
      <c r="F64" s="114">
        <v>81</v>
      </c>
      <c r="G64" s="114">
        <v>104</v>
      </c>
      <c r="H64" s="114">
        <v>44</v>
      </c>
      <c r="I64" s="140">
        <v>48</v>
      </c>
      <c r="J64" s="115">
        <v>67</v>
      </c>
      <c r="K64" s="116">
        <v>139.58333333333334</v>
      </c>
    </row>
    <row r="65" spans="1:11" ht="14.1" customHeight="1" x14ac:dyDescent="0.2">
      <c r="A65" s="306" t="s">
        <v>297</v>
      </c>
      <c r="B65" s="307" t="s">
        <v>298</v>
      </c>
      <c r="C65" s="308"/>
      <c r="D65" s="113">
        <v>0.80606922712185869</v>
      </c>
      <c r="E65" s="115">
        <v>17</v>
      </c>
      <c r="F65" s="114">
        <v>17</v>
      </c>
      <c r="G65" s="114">
        <v>16</v>
      </c>
      <c r="H65" s="114">
        <v>7</v>
      </c>
      <c r="I65" s="140">
        <v>20</v>
      </c>
      <c r="J65" s="115">
        <v>-3</v>
      </c>
      <c r="K65" s="116">
        <v>-15</v>
      </c>
    </row>
    <row r="66" spans="1:11" ht="14.1" customHeight="1" x14ac:dyDescent="0.2">
      <c r="A66" s="306">
        <v>82</v>
      </c>
      <c r="B66" s="307" t="s">
        <v>299</v>
      </c>
      <c r="C66" s="308"/>
      <c r="D66" s="113">
        <v>4.4570886676149835</v>
      </c>
      <c r="E66" s="115">
        <v>94</v>
      </c>
      <c r="F66" s="114">
        <v>82</v>
      </c>
      <c r="G66" s="114">
        <v>156</v>
      </c>
      <c r="H66" s="114">
        <v>100</v>
      </c>
      <c r="I66" s="140">
        <v>119</v>
      </c>
      <c r="J66" s="115">
        <v>-25</v>
      </c>
      <c r="K66" s="116">
        <v>-21.008403361344538</v>
      </c>
    </row>
    <row r="67" spans="1:11" ht="14.1" customHeight="1" x14ac:dyDescent="0.2">
      <c r="A67" s="306" t="s">
        <v>300</v>
      </c>
      <c r="B67" s="307" t="s">
        <v>301</v>
      </c>
      <c r="C67" s="308"/>
      <c r="D67" s="113">
        <v>3.271692745376956</v>
      </c>
      <c r="E67" s="115">
        <v>69</v>
      </c>
      <c r="F67" s="114">
        <v>64</v>
      </c>
      <c r="G67" s="114">
        <v>123</v>
      </c>
      <c r="H67" s="114">
        <v>75</v>
      </c>
      <c r="I67" s="140">
        <v>97</v>
      </c>
      <c r="J67" s="115">
        <v>-28</v>
      </c>
      <c r="K67" s="116">
        <v>-28.865979381443299</v>
      </c>
    </row>
    <row r="68" spans="1:11" ht="14.1" customHeight="1" x14ac:dyDescent="0.2">
      <c r="A68" s="306" t="s">
        <v>302</v>
      </c>
      <c r="B68" s="307" t="s">
        <v>303</v>
      </c>
      <c r="C68" s="308"/>
      <c r="D68" s="113">
        <v>1.0905642484589853</v>
      </c>
      <c r="E68" s="115">
        <v>23</v>
      </c>
      <c r="F68" s="114">
        <v>13</v>
      </c>
      <c r="G68" s="114">
        <v>21</v>
      </c>
      <c r="H68" s="114">
        <v>16</v>
      </c>
      <c r="I68" s="140">
        <v>16</v>
      </c>
      <c r="J68" s="115">
        <v>7</v>
      </c>
      <c r="K68" s="116">
        <v>43.75</v>
      </c>
    </row>
    <row r="69" spans="1:11" ht="14.1" customHeight="1" x14ac:dyDescent="0.2">
      <c r="A69" s="306">
        <v>83</v>
      </c>
      <c r="B69" s="307" t="s">
        <v>304</v>
      </c>
      <c r="C69" s="308"/>
      <c r="D69" s="113">
        <v>5.0734945471787576</v>
      </c>
      <c r="E69" s="115">
        <v>107</v>
      </c>
      <c r="F69" s="114">
        <v>92</v>
      </c>
      <c r="G69" s="114">
        <v>226</v>
      </c>
      <c r="H69" s="114">
        <v>75</v>
      </c>
      <c r="I69" s="140">
        <v>89</v>
      </c>
      <c r="J69" s="115">
        <v>18</v>
      </c>
      <c r="K69" s="116">
        <v>20.224719101123597</v>
      </c>
    </row>
    <row r="70" spans="1:11" ht="14.1" customHeight="1" x14ac:dyDescent="0.2">
      <c r="A70" s="306" t="s">
        <v>305</v>
      </c>
      <c r="B70" s="307" t="s">
        <v>306</v>
      </c>
      <c r="C70" s="308"/>
      <c r="D70" s="113">
        <v>3.9355144618302513</v>
      </c>
      <c r="E70" s="115">
        <v>83</v>
      </c>
      <c r="F70" s="114">
        <v>69</v>
      </c>
      <c r="G70" s="114">
        <v>205</v>
      </c>
      <c r="H70" s="114">
        <v>60</v>
      </c>
      <c r="I70" s="140">
        <v>62</v>
      </c>
      <c r="J70" s="115">
        <v>21</v>
      </c>
      <c r="K70" s="116">
        <v>33.87096774193548</v>
      </c>
    </row>
    <row r="71" spans="1:11" ht="14.1" customHeight="1" x14ac:dyDescent="0.2">
      <c r="A71" s="306"/>
      <c r="B71" s="307" t="s">
        <v>307</v>
      </c>
      <c r="C71" s="308"/>
      <c r="D71" s="113">
        <v>3.3191085822664772</v>
      </c>
      <c r="E71" s="115">
        <v>70</v>
      </c>
      <c r="F71" s="114">
        <v>54</v>
      </c>
      <c r="G71" s="114">
        <v>193</v>
      </c>
      <c r="H71" s="114">
        <v>54</v>
      </c>
      <c r="I71" s="140">
        <v>50</v>
      </c>
      <c r="J71" s="115">
        <v>20</v>
      </c>
      <c r="K71" s="116">
        <v>40</v>
      </c>
    </row>
    <row r="72" spans="1:11" ht="14.1" customHeight="1" x14ac:dyDescent="0.2">
      <c r="A72" s="306">
        <v>84</v>
      </c>
      <c r="B72" s="307" t="s">
        <v>308</v>
      </c>
      <c r="C72" s="308"/>
      <c r="D72" s="113">
        <v>0.66382171645329535</v>
      </c>
      <c r="E72" s="115">
        <v>14</v>
      </c>
      <c r="F72" s="114">
        <v>6</v>
      </c>
      <c r="G72" s="114">
        <v>28</v>
      </c>
      <c r="H72" s="114">
        <v>13</v>
      </c>
      <c r="I72" s="140">
        <v>28</v>
      </c>
      <c r="J72" s="115">
        <v>-14</v>
      </c>
      <c r="K72" s="116">
        <v>-50</v>
      </c>
    </row>
    <row r="73" spans="1:11" ht="14.1" customHeight="1" x14ac:dyDescent="0.2">
      <c r="A73" s="306" t="s">
        <v>309</v>
      </c>
      <c r="B73" s="307" t="s">
        <v>310</v>
      </c>
      <c r="C73" s="308"/>
      <c r="D73" s="113">
        <v>0.33191085822664768</v>
      </c>
      <c r="E73" s="115">
        <v>7</v>
      </c>
      <c r="F73" s="114" t="s">
        <v>513</v>
      </c>
      <c r="G73" s="114">
        <v>17</v>
      </c>
      <c r="H73" s="114" t="s">
        <v>513</v>
      </c>
      <c r="I73" s="140">
        <v>9</v>
      </c>
      <c r="J73" s="115">
        <v>-2</v>
      </c>
      <c r="K73" s="116">
        <v>-22.222222222222221</v>
      </c>
    </row>
    <row r="74" spans="1:11" ht="14.1" customHeight="1" x14ac:dyDescent="0.2">
      <c r="A74" s="306" t="s">
        <v>311</v>
      </c>
      <c r="B74" s="307" t="s">
        <v>312</v>
      </c>
      <c r="C74" s="308"/>
      <c r="D74" s="113" t="s">
        <v>513</v>
      </c>
      <c r="E74" s="115" t="s">
        <v>513</v>
      </c>
      <c r="F74" s="114">
        <v>0</v>
      </c>
      <c r="G74" s="114">
        <v>0</v>
      </c>
      <c r="H74" s="114" t="s">
        <v>513</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t="s">
        <v>513</v>
      </c>
      <c r="J75" s="115" t="s">
        <v>513</v>
      </c>
      <c r="K75" s="116" t="s">
        <v>513</v>
      </c>
    </row>
    <row r="76" spans="1:11" ht="14.1" customHeight="1" x14ac:dyDescent="0.2">
      <c r="A76" s="306">
        <v>91</v>
      </c>
      <c r="B76" s="307" t="s">
        <v>315</v>
      </c>
      <c r="C76" s="308"/>
      <c r="D76" s="113">
        <v>0.28449502133712662</v>
      </c>
      <c r="E76" s="115">
        <v>6</v>
      </c>
      <c r="F76" s="114">
        <v>5</v>
      </c>
      <c r="G76" s="114" t="s">
        <v>513</v>
      </c>
      <c r="H76" s="114">
        <v>5</v>
      </c>
      <c r="I76" s="140">
        <v>0</v>
      </c>
      <c r="J76" s="115">
        <v>6</v>
      </c>
      <c r="K76" s="116" t="s">
        <v>515</v>
      </c>
    </row>
    <row r="77" spans="1:11" ht="14.1" customHeight="1" x14ac:dyDescent="0.2">
      <c r="A77" s="306">
        <v>92</v>
      </c>
      <c r="B77" s="307" t="s">
        <v>316</v>
      </c>
      <c r="C77" s="308"/>
      <c r="D77" s="113">
        <v>0.56899004267425324</v>
      </c>
      <c r="E77" s="115">
        <v>12</v>
      </c>
      <c r="F77" s="114">
        <v>18</v>
      </c>
      <c r="G77" s="114">
        <v>23</v>
      </c>
      <c r="H77" s="114">
        <v>21</v>
      </c>
      <c r="I77" s="140">
        <v>18</v>
      </c>
      <c r="J77" s="115">
        <v>-6</v>
      </c>
      <c r="K77" s="116">
        <v>-33.333333333333336</v>
      </c>
    </row>
    <row r="78" spans="1:11" ht="14.1" customHeight="1" x14ac:dyDescent="0.2">
      <c r="A78" s="306">
        <v>93</v>
      </c>
      <c r="B78" s="307" t="s">
        <v>317</v>
      </c>
      <c r="C78" s="308"/>
      <c r="D78" s="113">
        <v>0.14224751066856331</v>
      </c>
      <c r="E78" s="115">
        <v>3</v>
      </c>
      <c r="F78" s="114">
        <v>6</v>
      </c>
      <c r="G78" s="114">
        <v>11</v>
      </c>
      <c r="H78" s="114">
        <v>6</v>
      </c>
      <c r="I78" s="140">
        <v>9</v>
      </c>
      <c r="J78" s="115">
        <v>-6</v>
      </c>
      <c r="K78" s="116">
        <v>-66.666666666666671</v>
      </c>
    </row>
    <row r="79" spans="1:11" ht="14.1" customHeight="1" x14ac:dyDescent="0.2">
      <c r="A79" s="306">
        <v>94</v>
      </c>
      <c r="B79" s="307" t="s">
        <v>318</v>
      </c>
      <c r="C79" s="308"/>
      <c r="D79" s="113" t="s">
        <v>513</v>
      </c>
      <c r="E79" s="115" t="s">
        <v>513</v>
      </c>
      <c r="F79" s="114">
        <v>5</v>
      </c>
      <c r="G79" s="114">
        <v>7</v>
      </c>
      <c r="H79" s="114">
        <v>11</v>
      </c>
      <c r="I79" s="140" t="s">
        <v>513</v>
      </c>
      <c r="J79" s="115" t="s">
        <v>513</v>
      </c>
      <c r="K79" s="116" t="s">
        <v>513</v>
      </c>
    </row>
    <row r="80" spans="1:11" ht="14.1" customHeight="1" x14ac:dyDescent="0.2">
      <c r="A80" s="306" t="s">
        <v>319</v>
      </c>
      <c r="B80" s="307" t="s">
        <v>320</v>
      </c>
      <c r="C80" s="308"/>
      <c r="D80" s="113" t="s">
        <v>513</v>
      </c>
      <c r="E80" s="115" t="s">
        <v>513</v>
      </c>
      <c r="F80" s="114">
        <v>0</v>
      </c>
      <c r="G80" s="114" t="s">
        <v>513</v>
      </c>
      <c r="H80" s="114" t="s">
        <v>513</v>
      </c>
      <c r="I80" s="140">
        <v>0</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2131</v>
      </c>
      <c r="E11" s="114">
        <v>2000</v>
      </c>
      <c r="F11" s="114">
        <v>2423</v>
      </c>
      <c r="G11" s="114">
        <v>1723</v>
      </c>
      <c r="H11" s="140">
        <v>2318</v>
      </c>
      <c r="I11" s="115">
        <v>-187</v>
      </c>
      <c r="J11" s="116">
        <v>-8.0672993960310606</v>
      </c>
    </row>
    <row r="12" spans="1:15" s="110" customFormat="1" ht="24.95" customHeight="1" x14ac:dyDescent="0.2">
      <c r="A12" s="193" t="s">
        <v>132</v>
      </c>
      <c r="B12" s="194" t="s">
        <v>133</v>
      </c>
      <c r="C12" s="113" t="s">
        <v>513</v>
      </c>
      <c r="D12" s="115" t="s">
        <v>513</v>
      </c>
      <c r="E12" s="114" t="s">
        <v>513</v>
      </c>
      <c r="F12" s="114" t="s">
        <v>513</v>
      </c>
      <c r="G12" s="114">
        <v>15</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v>4</v>
      </c>
      <c r="H13" s="140" t="s">
        <v>513</v>
      </c>
      <c r="I13" s="115" t="s">
        <v>513</v>
      </c>
      <c r="J13" s="116" t="s">
        <v>513</v>
      </c>
    </row>
    <row r="14" spans="1:15" s="287" customFormat="1" ht="24.95" customHeight="1" x14ac:dyDescent="0.2">
      <c r="A14" s="193" t="s">
        <v>215</v>
      </c>
      <c r="B14" s="199" t="s">
        <v>137</v>
      </c>
      <c r="C14" s="113">
        <v>20.178320037541059</v>
      </c>
      <c r="D14" s="115">
        <v>430</v>
      </c>
      <c r="E14" s="114">
        <v>401</v>
      </c>
      <c r="F14" s="114">
        <v>504</v>
      </c>
      <c r="G14" s="114">
        <v>366</v>
      </c>
      <c r="H14" s="140">
        <v>526</v>
      </c>
      <c r="I14" s="115">
        <v>-96</v>
      </c>
      <c r="J14" s="116">
        <v>-18.250950570342205</v>
      </c>
      <c r="K14" s="110"/>
      <c r="L14" s="110"/>
      <c r="M14" s="110"/>
      <c r="N14" s="110"/>
      <c r="O14" s="110"/>
    </row>
    <row r="15" spans="1:15" s="110" customFormat="1" ht="24.95" customHeight="1" x14ac:dyDescent="0.2">
      <c r="A15" s="193" t="s">
        <v>216</v>
      </c>
      <c r="B15" s="199" t="s">
        <v>217</v>
      </c>
      <c r="C15" s="113">
        <v>4.5987799155326137</v>
      </c>
      <c r="D15" s="115">
        <v>98</v>
      </c>
      <c r="E15" s="114">
        <v>87</v>
      </c>
      <c r="F15" s="114">
        <v>167</v>
      </c>
      <c r="G15" s="114">
        <v>110</v>
      </c>
      <c r="H15" s="140">
        <v>245</v>
      </c>
      <c r="I15" s="115">
        <v>-147</v>
      </c>
      <c r="J15" s="116">
        <v>-60</v>
      </c>
    </row>
    <row r="16" spans="1:15" s="287" customFormat="1" ht="24.95" customHeight="1" x14ac:dyDescent="0.2">
      <c r="A16" s="193" t="s">
        <v>218</v>
      </c>
      <c r="B16" s="199" t="s">
        <v>141</v>
      </c>
      <c r="C16" s="113">
        <v>12.294697325199436</v>
      </c>
      <c r="D16" s="115">
        <v>262</v>
      </c>
      <c r="E16" s="114">
        <v>239</v>
      </c>
      <c r="F16" s="114">
        <v>244</v>
      </c>
      <c r="G16" s="114">
        <v>173</v>
      </c>
      <c r="H16" s="140">
        <v>211</v>
      </c>
      <c r="I16" s="115">
        <v>51</v>
      </c>
      <c r="J16" s="116">
        <v>24.170616113744074</v>
      </c>
      <c r="K16" s="110"/>
      <c r="L16" s="110"/>
      <c r="M16" s="110"/>
      <c r="N16" s="110"/>
      <c r="O16" s="110"/>
    </row>
    <row r="17" spans="1:15" s="110" customFormat="1" ht="24.95" customHeight="1" x14ac:dyDescent="0.2">
      <c r="A17" s="193" t="s">
        <v>142</v>
      </c>
      <c r="B17" s="199" t="s">
        <v>220</v>
      </c>
      <c r="C17" s="113">
        <v>3.2848427968090097</v>
      </c>
      <c r="D17" s="115">
        <v>70</v>
      </c>
      <c r="E17" s="114">
        <v>75</v>
      </c>
      <c r="F17" s="114">
        <v>93</v>
      </c>
      <c r="G17" s="114">
        <v>83</v>
      </c>
      <c r="H17" s="140">
        <v>70</v>
      </c>
      <c r="I17" s="115">
        <v>0</v>
      </c>
      <c r="J17" s="116">
        <v>0</v>
      </c>
    </row>
    <row r="18" spans="1:15" s="287" customFormat="1" ht="24.95" customHeight="1" x14ac:dyDescent="0.2">
      <c r="A18" s="201" t="s">
        <v>144</v>
      </c>
      <c r="B18" s="202" t="s">
        <v>145</v>
      </c>
      <c r="C18" s="113">
        <v>12.294697325199436</v>
      </c>
      <c r="D18" s="115">
        <v>262</v>
      </c>
      <c r="E18" s="114">
        <v>276</v>
      </c>
      <c r="F18" s="114">
        <v>271</v>
      </c>
      <c r="G18" s="114">
        <v>201</v>
      </c>
      <c r="H18" s="140">
        <v>280</v>
      </c>
      <c r="I18" s="115">
        <v>-18</v>
      </c>
      <c r="J18" s="116">
        <v>-6.4285714285714288</v>
      </c>
      <c r="K18" s="110"/>
      <c r="L18" s="110"/>
      <c r="M18" s="110"/>
      <c r="N18" s="110"/>
      <c r="O18" s="110"/>
    </row>
    <row r="19" spans="1:15" s="110" customFormat="1" ht="24.95" customHeight="1" x14ac:dyDescent="0.2">
      <c r="A19" s="193" t="s">
        <v>146</v>
      </c>
      <c r="B19" s="199" t="s">
        <v>147</v>
      </c>
      <c r="C19" s="113">
        <v>14.922571562646645</v>
      </c>
      <c r="D19" s="115">
        <v>318</v>
      </c>
      <c r="E19" s="114">
        <v>294</v>
      </c>
      <c r="F19" s="114">
        <v>382</v>
      </c>
      <c r="G19" s="114">
        <v>305</v>
      </c>
      <c r="H19" s="140">
        <v>423</v>
      </c>
      <c r="I19" s="115">
        <v>-105</v>
      </c>
      <c r="J19" s="116">
        <v>-24.822695035460992</v>
      </c>
    </row>
    <row r="20" spans="1:15" s="287" customFormat="1" ht="24.95" customHeight="1" x14ac:dyDescent="0.2">
      <c r="A20" s="193" t="s">
        <v>148</v>
      </c>
      <c r="B20" s="199" t="s">
        <v>149</v>
      </c>
      <c r="C20" s="113">
        <v>6.3819802909432193</v>
      </c>
      <c r="D20" s="115">
        <v>136</v>
      </c>
      <c r="E20" s="114">
        <v>209</v>
      </c>
      <c r="F20" s="114">
        <v>148</v>
      </c>
      <c r="G20" s="114">
        <v>113</v>
      </c>
      <c r="H20" s="140">
        <v>160</v>
      </c>
      <c r="I20" s="115">
        <v>-24</v>
      </c>
      <c r="J20" s="116">
        <v>-15</v>
      </c>
      <c r="K20" s="110"/>
      <c r="L20" s="110"/>
      <c r="M20" s="110"/>
      <c r="N20" s="110"/>
      <c r="O20" s="110"/>
    </row>
    <row r="21" spans="1:15" s="110" customFormat="1" ht="24.95" customHeight="1" x14ac:dyDescent="0.2">
      <c r="A21" s="201" t="s">
        <v>150</v>
      </c>
      <c r="B21" s="202" t="s">
        <v>151</v>
      </c>
      <c r="C21" s="113">
        <v>6.8512435476302205</v>
      </c>
      <c r="D21" s="115">
        <v>146</v>
      </c>
      <c r="E21" s="114">
        <v>122</v>
      </c>
      <c r="F21" s="114">
        <v>133</v>
      </c>
      <c r="G21" s="114">
        <v>91</v>
      </c>
      <c r="H21" s="140">
        <v>97</v>
      </c>
      <c r="I21" s="115">
        <v>49</v>
      </c>
      <c r="J21" s="116">
        <v>50.515463917525771</v>
      </c>
    </row>
    <row r="22" spans="1:15" s="110" customFormat="1" ht="24.95" customHeight="1" x14ac:dyDescent="0.2">
      <c r="A22" s="201" t="s">
        <v>152</v>
      </c>
      <c r="B22" s="199" t="s">
        <v>153</v>
      </c>
      <c r="C22" s="113" t="s">
        <v>513</v>
      </c>
      <c r="D22" s="115" t="s">
        <v>513</v>
      </c>
      <c r="E22" s="114" t="s">
        <v>513</v>
      </c>
      <c r="F22" s="114" t="s">
        <v>513</v>
      </c>
      <c r="G22" s="114">
        <v>58</v>
      </c>
      <c r="H22" s="140" t="s">
        <v>513</v>
      </c>
      <c r="I22" s="115" t="s">
        <v>513</v>
      </c>
      <c r="J22" s="116" t="s">
        <v>513</v>
      </c>
    </row>
    <row r="23" spans="1:15" s="110" customFormat="1" ht="24.95" customHeight="1" x14ac:dyDescent="0.2">
      <c r="A23" s="193" t="s">
        <v>154</v>
      </c>
      <c r="B23" s="199" t="s">
        <v>155</v>
      </c>
      <c r="C23" s="113">
        <v>1.7362740497419051</v>
      </c>
      <c r="D23" s="115">
        <v>37</v>
      </c>
      <c r="E23" s="114">
        <v>21</v>
      </c>
      <c r="F23" s="114">
        <v>17</v>
      </c>
      <c r="G23" s="114">
        <v>18</v>
      </c>
      <c r="H23" s="140">
        <v>41</v>
      </c>
      <c r="I23" s="115">
        <v>-4</v>
      </c>
      <c r="J23" s="116">
        <v>-9.7560975609756095</v>
      </c>
    </row>
    <row r="24" spans="1:15" s="110" customFormat="1" ht="24.95" customHeight="1" x14ac:dyDescent="0.2">
      <c r="A24" s="193" t="s">
        <v>156</v>
      </c>
      <c r="B24" s="199" t="s">
        <v>221</v>
      </c>
      <c r="C24" s="113">
        <v>3.8948850305021119</v>
      </c>
      <c r="D24" s="115">
        <v>83</v>
      </c>
      <c r="E24" s="114">
        <v>50</v>
      </c>
      <c r="F24" s="114">
        <v>77</v>
      </c>
      <c r="G24" s="114">
        <v>53</v>
      </c>
      <c r="H24" s="140">
        <v>53</v>
      </c>
      <c r="I24" s="115">
        <v>30</v>
      </c>
      <c r="J24" s="116">
        <v>56.60377358490566</v>
      </c>
    </row>
    <row r="25" spans="1:15" s="110" customFormat="1" ht="24.95" customHeight="1" x14ac:dyDescent="0.2">
      <c r="A25" s="193" t="s">
        <v>222</v>
      </c>
      <c r="B25" s="204" t="s">
        <v>159</v>
      </c>
      <c r="C25" s="113">
        <v>9.0567808540591273</v>
      </c>
      <c r="D25" s="115">
        <v>193</v>
      </c>
      <c r="E25" s="114">
        <v>192</v>
      </c>
      <c r="F25" s="114">
        <v>189</v>
      </c>
      <c r="G25" s="114">
        <v>126</v>
      </c>
      <c r="H25" s="140">
        <v>145</v>
      </c>
      <c r="I25" s="115">
        <v>48</v>
      </c>
      <c r="J25" s="116">
        <v>33.103448275862071</v>
      </c>
    </row>
    <row r="26" spans="1:15" s="110" customFormat="1" ht="24.95" customHeight="1" x14ac:dyDescent="0.2">
      <c r="A26" s="201">
        <v>782.78300000000002</v>
      </c>
      <c r="B26" s="203" t="s">
        <v>160</v>
      </c>
      <c r="C26" s="113" t="s">
        <v>513</v>
      </c>
      <c r="D26" s="115" t="s">
        <v>513</v>
      </c>
      <c r="E26" s="114" t="s">
        <v>513</v>
      </c>
      <c r="F26" s="114" t="s">
        <v>513</v>
      </c>
      <c r="G26" s="114">
        <v>28</v>
      </c>
      <c r="H26" s="140" t="s">
        <v>513</v>
      </c>
      <c r="I26" s="115" t="s">
        <v>513</v>
      </c>
      <c r="J26" s="116" t="s">
        <v>513</v>
      </c>
    </row>
    <row r="27" spans="1:15" s="110" customFormat="1" ht="24.95" customHeight="1" x14ac:dyDescent="0.2">
      <c r="A27" s="193" t="s">
        <v>161</v>
      </c>
      <c r="B27" s="199" t="s">
        <v>162</v>
      </c>
      <c r="C27" s="113">
        <v>2.1586109807602063</v>
      </c>
      <c r="D27" s="115">
        <v>46</v>
      </c>
      <c r="E27" s="114">
        <v>44</v>
      </c>
      <c r="F27" s="114">
        <v>87</v>
      </c>
      <c r="G27" s="114">
        <v>28</v>
      </c>
      <c r="H27" s="140">
        <v>47</v>
      </c>
      <c r="I27" s="115">
        <v>-1</v>
      </c>
      <c r="J27" s="116">
        <v>-2.1276595744680851</v>
      </c>
    </row>
    <row r="28" spans="1:15" s="110" customFormat="1" ht="24.95" customHeight="1" x14ac:dyDescent="0.2">
      <c r="A28" s="193" t="s">
        <v>163</v>
      </c>
      <c r="B28" s="199" t="s">
        <v>164</v>
      </c>
      <c r="C28" s="113">
        <v>2.6278742374472079</v>
      </c>
      <c r="D28" s="115">
        <v>56</v>
      </c>
      <c r="E28" s="114">
        <v>33</v>
      </c>
      <c r="F28" s="114">
        <v>135</v>
      </c>
      <c r="G28" s="114">
        <v>33</v>
      </c>
      <c r="H28" s="140">
        <v>40</v>
      </c>
      <c r="I28" s="115">
        <v>16</v>
      </c>
      <c r="J28" s="116">
        <v>40</v>
      </c>
    </row>
    <row r="29" spans="1:15" s="110" customFormat="1" ht="24.95" customHeight="1" x14ac:dyDescent="0.2">
      <c r="A29" s="193">
        <v>86</v>
      </c>
      <c r="B29" s="199" t="s">
        <v>165</v>
      </c>
      <c r="C29" s="113">
        <v>3.4256217738151102</v>
      </c>
      <c r="D29" s="115">
        <v>73</v>
      </c>
      <c r="E29" s="114">
        <v>66</v>
      </c>
      <c r="F29" s="114">
        <v>82</v>
      </c>
      <c r="G29" s="114">
        <v>85</v>
      </c>
      <c r="H29" s="140">
        <v>94</v>
      </c>
      <c r="I29" s="115">
        <v>-21</v>
      </c>
      <c r="J29" s="116">
        <v>-22.340425531914892</v>
      </c>
    </row>
    <row r="30" spans="1:15" s="110" customFormat="1" ht="24.95" customHeight="1" x14ac:dyDescent="0.2">
      <c r="A30" s="193">
        <v>87.88</v>
      </c>
      <c r="B30" s="204" t="s">
        <v>166</v>
      </c>
      <c r="C30" s="113">
        <v>7.1797278273111216</v>
      </c>
      <c r="D30" s="115">
        <v>153</v>
      </c>
      <c r="E30" s="114">
        <v>106</v>
      </c>
      <c r="F30" s="114">
        <v>177</v>
      </c>
      <c r="G30" s="114">
        <v>119</v>
      </c>
      <c r="H30" s="140">
        <v>145</v>
      </c>
      <c r="I30" s="115">
        <v>8</v>
      </c>
      <c r="J30" s="116">
        <v>5.5172413793103452</v>
      </c>
    </row>
    <row r="31" spans="1:15" s="110" customFormat="1" ht="24.95" customHeight="1" x14ac:dyDescent="0.2">
      <c r="A31" s="193" t="s">
        <v>167</v>
      </c>
      <c r="B31" s="199" t="s">
        <v>168</v>
      </c>
      <c r="C31" s="113">
        <v>4.3641482871891135</v>
      </c>
      <c r="D31" s="115">
        <v>93</v>
      </c>
      <c r="E31" s="114">
        <v>106</v>
      </c>
      <c r="F31" s="114">
        <v>132</v>
      </c>
      <c r="G31" s="114">
        <v>80</v>
      </c>
      <c r="H31" s="140">
        <v>168</v>
      </c>
      <c r="I31" s="115">
        <v>-75</v>
      </c>
      <c r="J31" s="116">
        <v>-44.642857142857146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v>15</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v>571</v>
      </c>
      <c r="H35" s="140" t="s">
        <v>513</v>
      </c>
      <c r="I35" s="115" t="s">
        <v>513</v>
      </c>
      <c r="J35" s="116" t="s">
        <v>513</v>
      </c>
    </row>
    <row r="36" spans="1:10" s="110" customFormat="1" ht="24.95" customHeight="1" x14ac:dyDescent="0.2">
      <c r="A36" s="294" t="s">
        <v>173</v>
      </c>
      <c r="B36" s="295" t="s">
        <v>174</v>
      </c>
      <c r="C36" s="125">
        <v>65.931487564523692</v>
      </c>
      <c r="D36" s="143">
        <v>1405</v>
      </c>
      <c r="E36" s="144">
        <v>1266</v>
      </c>
      <c r="F36" s="144">
        <v>1603</v>
      </c>
      <c r="G36" s="144">
        <v>1137</v>
      </c>
      <c r="H36" s="145">
        <v>1487</v>
      </c>
      <c r="I36" s="143">
        <v>-82</v>
      </c>
      <c r="J36" s="146">
        <v>-5.5144586415601884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2131</v>
      </c>
      <c r="F11" s="264">
        <v>2000</v>
      </c>
      <c r="G11" s="264">
        <v>2423</v>
      </c>
      <c r="H11" s="264">
        <v>1723</v>
      </c>
      <c r="I11" s="265">
        <v>2318</v>
      </c>
      <c r="J11" s="263">
        <v>-187</v>
      </c>
      <c r="K11" s="266">
        <v>-8.0672993960310606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24.073205068043173</v>
      </c>
      <c r="E13" s="115">
        <v>513</v>
      </c>
      <c r="F13" s="114">
        <v>579</v>
      </c>
      <c r="G13" s="114">
        <v>626</v>
      </c>
      <c r="H13" s="114">
        <v>412</v>
      </c>
      <c r="I13" s="140">
        <v>562</v>
      </c>
      <c r="J13" s="115">
        <v>-49</v>
      </c>
      <c r="K13" s="116">
        <v>-8.7188612099644125</v>
      </c>
    </row>
    <row r="14" spans="1:17" ht="15.95" customHeight="1" x14ac:dyDescent="0.2">
      <c r="A14" s="306" t="s">
        <v>230</v>
      </c>
      <c r="B14" s="307"/>
      <c r="C14" s="308"/>
      <c r="D14" s="113">
        <v>57.343969967151573</v>
      </c>
      <c r="E14" s="115">
        <v>1222</v>
      </c>
      <c r="F14" s="114">
        <v>1118</v>
      </c>
      <c r="G14" s="114">
        <v>1428</v>
      </c>
      <c r="H14" s="114">
        <v>1031</v>
      </c>
      <c r="I14" s="140">
        <v>1373</v>
      </c>
      <c r="J14" s="115">
        <v>-151</v>
      </c>
      <c r="K14" s="116">
        <v>-10.99781500364166</v>
      </c>
    </row>
    <row r="15" spans="1:17" ht="15.95" customHeight="1" x14ac:dyDescent="0.2">
      <c r="A15" s="306" t="s">
        <v>231</v>
      </c>
      <c r="B15" s="307"/>
      <c r="C15" s="308"/>
      <c r="D15" s="113">
        <v>8.5405912717034251</v>
      </c>
      <c r="E15" s="115">
        <v>182</v>
      </c>
      <c r="F15" s="114">
        <v>153</v>
      </c>
      <c r="G15" s="114">
        <v>166</v>
      </c>
      <c r="H15" s="114">
        <v>146</v>
      </c>
      <c r="I15" s="140">
        <v>209</v>
      </c>
      <c r="J15" s="115">
        <v>-27</v>
      </c>
      <c r="K15" s="116">
        <v>-12.918660287081339</v>
      </c>
    </row>
    <row r="16" spans="1:17" ht="15.95" customHeight="1" x14ac:dyDescent="0.2">
      <c r="A16" s="306" t="s">
        <v>232</v>
      </c>
      <c r="B16" s="307"/>
      <c r="C16" s="308"/>
      <c r="D16" s="113">
        <v>10.04223369310183</v>
      </c>
      <c r="E16" s="115">
        <v>214</v>
      </c>
      <c r="F16" s="114">
        <v>150</v>
      </c>
      <c r="G16" s="114">
        <v>203</v>
      </c>
      <c r="H16" s="114">
        <v>134</v>
      </c>
      <c r="I16" s="140">
        <v>174</v>
      </c>
      <c r="J16" s="115">
        <v>40</v>
      </c>
      <c r="K16" s="116">
        <v>22.988505747126435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0.93852651337400284</v>
      </c>
      <c r="E18" s="115">
        <v>20</v>
      </c>
      <c r="F18" s="114">
        <v>45</v>
      </c>
      <c r="G18" s="114">
        <v>32</v>
      </c>
      <c r="H18" s="114">
        <v>10</v>
      </c>
      <c r="I18" s="140">
        <v>11</v>
      </c>
      <c r="J18" s="115">
        <v>9</v>
      </c>
      <c r="K18" s="116">
        <v>81.818181818181813</v>
      </c>
    </row>
    <row r="19" spans="1:11" ht="14.1" customHeight="1" x14ac:dyDescent="0.2">
      <c r="A19" s="306" t="s">
        <v>235</v>
      </c>
      <c r="B19" s="307" t="s">
        <v>236</v>
      </c>
      <c r="C19" s="308"/>
      <c r="D19" s="113">
        <v>0.61004223369310184</v>
      </c>
      <c r="E19" s="115">
        <v>13</v>
      </c>
      <c r="F19" s="114">
        <v>38</v>
      </c>
      <c r="G19" s="114">
        <v>29</v>
      </c>
      <c r="H19" s="114">
        <v>9</v>
      </c>
      <c r="I19" s="140">
        <v>9</v>
      </c>
      <c r="J19" s="115">
        <v>4</v>
      </c>
      <c r="K19" s="116">
        <v>44.444444444444443</v>
      </c>
    </row>
    <row r="20" spans="1:11" ht="14.1" customHeight="1" x14ac:dyDescent="0.2">
      <c r="A20" s="306">
        <v>12</v>
      </c>
      <c r="B20" s="307" t="s">
        <v>237</v>
      </c>
      <c r="C20" s="308"/>
      <c r="D20" s="113">
        <v>1.4547160957297043</v>
      </c>
      <c r="E20" s="115">
        <v>31</v>
      </c>
      <c r="F20" s="114">
        <v>43</v>
      </c>
      <c r="G20" s="114">
        <v>28</v>
      </c>
      <c r="H20" s="114">
        <v>18</v>
      </c>
      <c r="I20" s="140">
        <v>42</v>
      </c>
      <c r="J20" s="115">
        <v>-11</v>
      </c>
      <c r="K20" s="116">
        <v>-26.19047619047619</v>
      </c>
    </row>
    <row r="21" spans="1:11" ht="14.1" customHeight="1" x14ac:dyDescent="0.2">
      <c r="A21" s="306">
        <v>21</v>
      </c>
      <c r="B21" s="307" t="s">
        <v>238</v>
      </c>
      <c r="C21" s="308"/>
      <c r="D21" s="113">
        <v>1.0793054903801031</v>
      </c>
      <c r="E21" s="115">
        <v>23</v>
      </c>
      <c r="F21" s="114">
        <v>22</v>
      </c>
      <c r="G21" s="114">
        <v>31</v>
      </c>
      <c r="H21" s="114">
        <v>32</v>
      </c>
      <c r="I21" s="140">
        <v>22</v>
      </c>
      <c r="J21" s="115">
        <v>1</v>
      </c>
      <c r="K21" s="116">
        <v>4.5454545454545459</v>
      </c>
    </row>
    <row r="22" spans="1:11" ht="14.1" customHeight="1" x14ac:dyDescent="0.2">
      <c r="A22" s="306">
        <v>22</v>
      </c>
      <c r="B22" s="307" t="s">
        <v>239</v>
      </c>
      <c r="C22" s="308"/>
      <c r="D22" s="113">
        <v>2.4401689347724074</v>
      </c>
      <c r="E22" s="115">
        <v>52</v>
      </c>
      <c r="F22" s="114">
        <v>46</v>
      </c>
      <c r="G22" s="114">
        <v>64</v>
      </c>
      <c r="H22" s="114">
        <v>35</v>
      </c>
      <c r="I22" s="140">
        <v>66</v>
      </c>
      <c r="J22" s="115">
        <v>-14</v>
      </c>
      <c r="K22" s="116">
        <v>-21.212121212121211</v>
      </c>
    </row>
    <row r="23" spans="1:11" ht="14.1" customHeight="1" x14ac:dyDescent="0.2">
      <c r="A23" s="306">
        <v>23</v>
      </c>
      <c r="B23" s="307" t="s">
        <v>240</v>
      </c>
      <c r="C23" s="308"/>
      <c r="D23" s="113">
        <v>1.6893477240732051</v>
      </c>
      <c r="E23" s="115">
        <v>36</v>
      </c>
      <c r="F23" s="114">
        <v>23</v>
      </c>
      <c r="G23" s="114">
        <v>27</v>
      </c>
      <c r="H23" s="114">
        <v>25</v>
      </c>
      <c r="I23" s="140">
        <v>17</v>
      </c>
      <c r="J23" s="115">
        <v>19</v>
      </c>
      <c r="K23" s="116">
        <v>111.76470588235294</v>
      </c>
    </row>
    <row r="24" spans="1:11" ht="14.1" customHeight="1" x14ac:dyDescent="0.2">
      <c r="A24" s="306">
        <v>24</v>
      </c>
      <c r="B24" s="307" t="s">
        <v>241</v>
      </c>
      <c r="C24" s="308"/>
      <c r="D24" s="113">
        <v>3.6133270764899108</v>
      </c>
      <c r="E24" s="115">
        <v>77</v>
      </c>
      <c r="F24" s="114">
        <v>69</v>
      </c>
      <c r="G24" s="114">
        <v>84</v>
      </c>
      <c r="H24" s="114">
        <v>52</v>
      </c>
      <c r="I24" s="140">
        <v>68</v>
      </c>
      <c r="J24" s="115">
        <v>9</v>
      </c>
      <c r="K24" s="116">
        <v>13.235294117647058</v>
      </c>
    </row>
    <row r="25" spans="1:11" ht="14.1" customHeight="1" x14ac:dyDescent="0.2">
      <c r="A25" s="306">
        <v>25</v>
      </c>
      <c r="B25" s="307" t="s">
        <v>242</v>
      </c>
      <c r="C25" s="308"/>
      <c r="D25" s="113">
        <v>3.9887376818395119</v>
      </c>
      <c r="E25" s="115">
        <v>85</v>
      </c>
      <c r="F25" s="114">
        <v>83</v>
      </c>
      <c r="G25" s="114">
        <v>85</v>
      </c>
      <c r="H25" s="114">
        <v>62</v>
      </c>
      <c r="I25" s="140">
        <v>84</v>
      </c>
      <c r="J25" s="115">
        <v>1</v>
      </c>
      <c r="K25" s="116">
        <v>1.1904761904761905</v>
      </c>
    </row>
    <row r="26" spans="1:11" ht="14.1" customHeight="1" x14ac:dyDescent="0.2">
      <c r="A26" s="306">
        <v>26</v>
      </c>
      <c r="B26" s="307" t="s">
        <v>243</v>
      </c>
      <c r="C26" s="308"/>
      <c r="D26" s="113">
        <v>3.6133270764899108</v>
      </c>
      <c r="E26" s="115">
        <v>77</v>
      </c>
      <c r="F26" s="114">
        <v>70</v>
      </c>
      <c r="G26" s="114">
        <v>78</v>
      </c>
      <c r="H26" s="114">
        <v>57</v>
      </c>
      <c r="I26" s="140">
        <v>68</v>
      </c>
      <c r="J26" s="115">
        <v>9</v>
      </c>
      <c r="K26" s="116">
        <v>13.235294117647058</v>
      </c>
    </row>
    <row r="27" spans="1:11" ht="14.1" customHeight="1" x14ac:dyDescent="0.2">
      <c r="A27" s="306">
        <v>27</v>
      </c>
      <c r="B27" s="307" t="s">
        <v>244</v>
      </c>
      <c r="C27" s="308"/>
      <c r="D27" s="113">
        <v>1.5954950727358048</v>
      </c>
      <c r="E27" s="115">
        <v>34</v>
      </c>
      <c r="F27" s="114">
        <v>22</v>
      </c>
      <c r="G27" s="114">
        <v>43</v>
      </c>
      <c r="H27" s="114">
        <v>37</v>
      </c>
      <c r="I27" s="140">
        <v>52</v>
      </c>
      <c r="J27" s="115">
        <v>-18</v>
      </c>
      <c r="K27" s="116">
        <v>-34.615384615384613</v>
      </c>
    </row>
    <row r="28" spans="1:11" ht="14.1" customHeight="1" x14ac:dyDescent="0.2">
      <c r="A28" s="306">
        <v>28</v>
      </c>
      <c r="B28" s="307" t="s">
        <v>245</v>
      </c>
      <c r="C28" s="308"/>
      <c r="D28" s="113" t="s">
        <v>513</v>
      </c>
      <c r="E28" s="115" t="s">
        <v>513</v>
      </c>
      <c r="F28" s="114">
        <v>7</v>
      </c>
      <c r="G28" s="114">
        <v>8</v>
      </c>
      <c r="H28" s="114">
        <v>7</v>
      </c>
      <c r="I28" s="140">
        <v>8</v>
      </c>
      <c r="J28" s="115" t="s">
        <v>513</v>
      </c>
      <c r="K28" s="116" t="s">
        <v>513</v>
      </c>
    </row>
    <row r="29" spans="1:11" ht="14.1" customHeight="1" x14ac:dyDescent="0.2">
      <c r="A29" s="306">
        <v>29</v>
      </c>
      <c r="B29" s="307" t="s">
        <v>246</v>
      </c>
      <c r="C29" s="308"/>
      <c r="D29" s="113">
        <v>5.3026748005631159</v>
      </c>
      <c r="E29" s="115">
        <v>113</v>
      </c>
      <c r="F29" s="114">
        <v>77</v>
      </c>
      <c r="G29" s="114">
        <v>121</v>
      </c>
      <c r="H29" s="114">
        <v>76</v>
      </c>
      <c r="I29" s="140">
        <v>159</v>
      </c>
      <c r="J29" s="115">
        <v>-46</v>
      </c>
      <c r="K29" s="116">
        <v>-28.930817610062892</v>
      </c>
    </row>
    <row r="30" spans="1:11" ht="14.1" customHeight="1" x14ac:dyDescent="0.2">
      <c r="A30" s="306" t="s">
        <v>247</v>
      </c>
      <c r="B30" s="307" t="s">
        <v>248</v>
      </c>
      <c r="C30" s="308"/>
      <c r="D30" s="113">
        <v>1.4547160957297043</v>
      </c>
      <c r="E30" s="115">
        <v>31</v>
      </c>
      <c r="F30" s="114">
        <v>28</v>
      </c>
      <c r="G30" s="114">
        <v>59</v>
      </c>
      <c r="H30" s="114" t="s">
        <v>513</v>
      </c>
      <c r="I30" s="140">
        <v>107</v>
      </c>
      <c r="J30" s="115">
        <v>-76</v>
      </c>
      <c r="K30" s="116">
        <v>-71.028037383177576</v>
      </c>
    </row>
    <row r="31" spans="1:11" ht="14.1" customHeight="1" x14ac:dyDescent="0.2">
      <c r="A31" s="306" t="s">
        <v>249</v>
      </c>
      <c r="B31" s="307" t="s">
        <v>250</v>
      </c>
      <c r="C31" s="308"/>
      <c r="D31" s="113">
        <v>3.8479587048334114</v>
      </c>
      <c r="E31" s="115">
        <v>82</v>
      </c>
      <c r="F31" s="114">
        <v>49</v>
      </c>
      <c r="G31" s="114">
        <v>62</v>
      </c>
      <c r="H31" s="114">
        <v>44</v>
      </c>
      <c r="I31" s="140">
        <v>52</v>
      </c>
      <c r="J31" s="115">
        <v>30</v>
      </c>
      <c r="K31" s="116">
        <v>57.692307692307693</v>
      </c>
    </row>
    <row r="32" spans="1:11" ht="14.1" customHeight="1" x14ac:dyDescent="0.2">
      <c r="A32" s="306">
        <v>31</v>
      </c>
      <c r="B32" s="307" t="s">
        <v>251</v>
      </c>
      <c r="C32" s="308"/>
      <c r="D32" s="113">
        <v>0.70389488503050213</v>
      </c>
      <c r="E32" s="115">
        <v>15</v>
      </c>
      <c r="F32" s="114">
        <v>7</v>
      </c>
      <c r="G32" s="114">
        <v>8</v>
      </c>
      <c r="H32" s="114">
        <v>6</v>
      </c>
      <c r="I32" s="140">
        <v>7</v>
      </c>
      <c r="J32" s="115">
        <v>8</v>
      </c>
      <c r="K32" s="116">
        <v>114.28571428571429</v>
      </c>
    </row>
    <row r="33" spans="1:11" ht="14.1" customHeight="1" x14ac:dyDescent="0.2">
      <c r="A33" s="306">
        <v>32</v>
      </c>
      <c r="B33" s="307" t="s">
        <v>252</v>
      </c>
      <c r="C33" s="308"/>
      <c r="D33" s="113">
        <v>3.0502111684655091</v>
      </c>
      <c r="E33" s="115">
        <v>65</v>
      </c>
      <c r="F33" s="114">
        <v>106</v>
      </c>
      <c r="G33" s="114">
        <v>85</v>
      </c>
      <c r="H33" s="114">
        <v>74</v>
      </c>
      <c r="I33" s="140">
        <v>57</v>
      </c>
      <c r="J33" s="115">
        <v>8</v>
      </c>
      <c r="K33" s="116">
        <v>14.035087719298245</v>
      </c>
    </row>
    <row r="34" spans="1:11" ht="14.1" customHeight="1" x14ac:dyDescent="0.2">
      <c r="A34" s="306">
        <v>33</v>
      </c>
      <c r="B34" s="307" t="s">
        <v>253</v>
      </c>
      <c r="C34" s="308"/>
      <c r="D34" s="113">
        <v>3.0502111684655091</v>
      </c>
      <c r="E34" s="115">
        <v>65</v>
      </c>
      <c r="F34" s="114">
        <v>71</v>
      </c>
      <c r="G34" s="114">
        <v>52</v>
      </c>
      <c r="H34" s="114">
        <v>53</v>
      </c>
      <c r="I34" s="140">
        <v>63</v>
      </c>
      <c r="J34" s="115">
        <v>2</v>
      </c>
      <c r="K34" s="116">
        <v>3.1746031746031744</v>
      </c>
    </row>
    <row r="35" spans="1:11" ht="14.1" customHeight="1" x14ac:dyDescent="0.2">
      <c r="A35" s="306">
        <v>34</v>
      </c>
      <c r="B35" s="307" t="s">
        <v>254</v>
      </c>
      <c r="C35" s="308"/>
      <c r="D35" s="113">
        <v>2.0647583294228062</v>
      </c>
      <c r="E35" s="115">
        <v>44</v>
      </c>
      <c r="F35" s="114">
        <v>44</v>
      </c>
      <c r="G35" s="114">
        <v>49</v>
      </c>
      <c r="H35" s="114">
        <v>34</v>
      </c>
      <c r="I35" s="140">
        <v>63</v>
      </c>
      <c r="J35" s="115">
        <v>-19</v>
      </c>
      <c r="K35" s="116">
        <v>-30.158730158730158</v>
      </c>
    </row>
    <row r="36" spans="1:11" ht="14.1" customHeight="1" x14ac:dyDescent="0.2">
      <c r="A36" s="306">
        <v>41</v>
      </c>
      <c r="B36" s="307" t="s">
        <v>255</v>
      </c>
      <c r="C36" s="308"/>
      <c r="D36" s="113">
        <v>0.28155795401220085</v>
      </c>
      <c r="E36" s="115">
        <v>6</v>
      </c>
      <c r="F36" s="114">
        <v>7</v>
      </c>
      <c r="G36" s="114">
        <v>16</v>
      </c>
      <c r="H36" s="114">
        <v>5</v>
      </c>
      <c r="I36" s="140">
        <v>4</v>
      </c>
      <c r="J36" s="115">
        <v>2</v>
      </c>
      <c r="K36" s="116">
        <v>50</v>
      </c>
    </row>
    <row r="37" spans="1:11" ht="14.1" customHeight="1" x14ac:dyDescent="0.2">
      <c r="A37" s="306">
        <v>42</v>
      </c>
      <c r="B37" s="307" t="s">
        <v>256</v>
      </c>
      <c r="C37" s="308"/>
      <c r="D37" s="113" t="s">
        <v>513</v>
      </c>
      <c r="E37" s="115" t="s">
        <v>513</v>
      </c>
      <c r="F37" s="114" t="s">
        <v>513</v>
      </c>
      <c r="G37" s="114" t="s">
        <v>513</v>
      </c>
      <c r="H37" s="114">
        <v>0</v>
      </c>
      <c r="I37" s="140" t="s">
        <v>513</v>
      </c>
      <c r="J37" s="115" t="s">
        <v>513</v>
      </c>
      <c r="K37" s="116" t="s">
        <v>513</v>
      </c>
    </row>
    <row r="38" spans="1:11" ht="14.1" customHeight="1" x14ac:dyDescent="0.2">
      <c r="A38" s="306">
        <v>43</v>
      </c>
      <c r="B38" s="307" t="s">
        <v>257</v>
      </c>
      <c r="C38" s="308"/>
      <c r="D38" s="113">
        <v>1.360863444392304</v>
      </c>
      <c r="E38" s="115">
        <v>29</v>
      </c>
      <c r="F38" s="114">
        <v>9</v>
      </c>
      <c r="G38" s="114">
        <v>20</v>
      </c>
      <c r="H38" s="114">
        <v>44</v>
      </c>
      <c r="I38" s="140">
        <v>50</v>
      </c>
      <c r="J38" s="115">
        <v>-21</v>
      </c>
      <c r="K38" s="116">
        <v>-42</v>
      </c>
    </row>
    <row r="39" spans="1:11" ht="14.1" customHeight="1" x14ac:dyDescent="0.2">
      <c r="A39" s="306">
        <v>51</v>
      </c>
      <c r="B39" s="307" t="s">
        <v>258</v>
      </c>
      <c r="C39" s="308"/>
      <c r="D39" s="113">
        <v>4.5049272641952136</v>
      </c>
      <c r="E39" s="115">
        <v>96</v>
      </c>
      <c r="F39" s="114">
        <v>163</v>
      </c>
      <c r="G39" s="114">
        <v>140</v>
      </c>
      <c r="H39" s="114">
        <v>77</v>
      </c>
      <c r="I39" s="140">
        <v>153</v>
      </c>
      <c r="J39" s="115">
        <v>-57</v>
      </c>
      <c r="K39" s="116">
        <v>-37.254901960784316</v>
      </c>
    </row>
    <row r="40" spans="1:11" ht="14.1" customHeight="1" x14ac:dyDescent="0.2">
      <c r="A40" s="306" t="s">
        <v>259</v>
      </c>
      <c r="B40" s="307" t="s">
        <v>260</v>
      </c>
      <c r="C40" s="308"/>
      <c r="D40" s="113">
        <v>4.2702956358517126</v>
      </c>
      <c r="E40" s="115">
        <v>91</v>
      </c>
      <c r="F40" s="114">
        <v>161</v>
      </c>
      <c r="G40" s="114">
        <v>135</v>
      </c>
      <c r="H40" s="114">
        <v>68</v>
      </c>
      <c r="I40" s="140">
        <v>144</v>
      </c>
      <c r="J40" s="115">
        <v>-53</v>
      </c>
      <c r="K40" s="116">
        <v>-36.805555555555557</v>
      </c>
    </row>
    <row r="41" spans="1:11" ht="14.1" customHeight="1" x14ac:dyDescent="0.2">
      <c r="A41" s="306"/>
      <c r="B41" s="307" t="s">
        <v>261</v>
      </c>
      <c r="C41" s="308"/>
      <c r="D41" s="113">
        <v>3.1909901454716096</v>
      </c>
      <c r="E41" s="115">
        <v>68</v>
      </c>
      <c r="F41" s="114">
        <v>120</v>
      </c>
      <c r="G41" s="114">
        <v>93</v>
      </c>
      <c r="H41" s="114">
        <v>46</v>
      </c>
      <c r="I41" s="140">
        <v>115</v>
      </c>
      <c r="J41" s="115">
        <v>-47</v>
      </c>
      <c r="K41" s="116">
        <v>-40.869565217391305</v>
      </c>
    </row>
    <row r="42" spans="1:11" ht="14.1" customHeight="1" x14ac:dyDescent="0.2">
      <c r="A42" s="306">
        <v>52</v>
      </c>
      <c r="B42" s="307" t="s">
        <v>262</v>
      </c>
      <c r="C42" s="308"/>
      <c r="D42" s="113">
        <v>5.2088221492257158</v>
      </c>
      <c r="E42" s="115">
        <v>111</v>
      </c>
      <c r="F42" s="114">
        <v>127</v>
      </c>
      <c r="G42" s="114">
        <v>109</v>
      </c>
      <c r="H42" s="114">
        <v>89</v>
      </c>
      <c r="I42" s="140">
        <v>149</v>
      </c>
      <c r="J42" s="115">
        <v>-38</v>
      </c>
      <c r="K42" s="116">
        <v>-25.503355704697988</v>
      </c>
    </row>
    <row r="43" spans="1:11" ht="14.1" customHeight="1" x14ac:dyDescent="0.2">
      <c r="A43" s="306" t="s">
        <v>263</v>
      </c>
      <c r="B43" s="307" t="s">
        <v>264</v>
      </c>
      <c r="C43" s="308"/>
      <c r="D43" s="113">
        <v>5.0211168465509148</v>
      </c>
      <c r="E43" s="115">
        <v>107</v>
      </c>
      <c r="F43" s="114">
        <v>123</v>
      </c>
      <c r="G43" s="114">
        <v>108</v>
      </c>
      <c r="H43" s="114">
        <v>86</v>
      </c>
      <c r="I43" s="140">
        <v>145</v>
      </c>
      <c r="J43" s="115">
        <v>-38</v>
      </c>
      <c r="K43" s="116">
        <v>-26.206896551724139</v>
      </c>
    </row>
    <row r="44" spans="1:11" ht="14.1" customHeight="1" x14ac:dyDescent="0.2">
      <c r="A44" s="306">
        <v>53</v>
      </c>
      <c r="B44" s="307" t="s">
        <v>265</v>
      </c>
      <c r="C44" s="308"/>
      <c r="D44" s="113">
        <v>0.89160018770530269</v>
      </c>
      <c r="E44" s="115">
        <v>19</v>
      </c>
      <c r="F44" s="114">
        <v>20</v>
      </c>
      <c r="G44" s="114">
        <v>23</v>
      </c>
      <c r="H44" s="114">
        <v>22</v>
      </c>
      <c r="I44" s="140">
        <v>25</v>
      </c>
      <c r="J44" s="115">
        <v>-6</v>
      </c>
      <c r="K44" s="116">
        <v>-24</v>
      </c>
    </row>
    <row r="45" spans="1:11" ht="14.1" customHeight="1" x14ac:dyDescent="0.2">
      <c r="A45" s="306" t="s">
        <v>266</v>
      </c>
      <c r="B45" s="307" t="s">
        <v>267</v>
      </c>
      <c r="C45" s="308"/>
      <c r="D45" s="113">
        <v>0.84467386203660255</v>
      </c>
      <c r="E45" s="115">
        <v>18</v>
      </c>
      <c r="F45" s="114">
        <v>20</v>
      </c>
      <c r="G45" s="114">
        <v>23</v>
      </c>
      <c r="H45" s="114">
        <v>22</v>
      </c>
      <c r="I45" s="140">
        <v>24</v>
      </c>
      <c r="J45" s="115">
        <v>-6</v>
      </c>
      <c r="K45" s="116">
        <v>-25</v>
      </c>
    </row>
    <row r="46" spans="1:11" ht="14.1" customHeight="1" x14ac:dyDescent="0.2">
      <c r="A46" s="306">
        <v>54</v>
      </c>
      <c r="B46" s="307" t="s">
        <v>268</v>
      </c>
      <c r="C46" s="308"/>
      <c r="D46" s="113">
        <v>2.8155795401220085</v>
      </c>
      <c r="E46" s="115">
        <v>60</v>
      </c>
      <c r="F46" s="114">
        <v>53</v>
      </c>
      <c r="G46" s="114">
        <v>80</v>
      </c>
      <c r="H46" s="114">
        <v>57</v>
      </c>
      <c r="I46" s="140">
        <v>87</v>
      </c>
      <c r="J46" s="115">
        <v>-27</v>
      </c>
      <c r="K46" s="116">
        <v>-31.03448275862069</v>
      </c>
    </row>
    <row r="47" spans="1:11" ht="14.1" customHeight="1" x14ac:dyDescent="0.2">
      <c r="A47" s="306">
        <v>61</v>
      </c>
      <c r="B47" s="307" t="s">
        <v>269</v>
      </c>
      <c r="C47" s="308"/>
      <c r="D47" s="113">
        <v>2.721726888784608</v>
      </c>
      <c r="E47" s="115">
        <v>58</v>
      </c>
      <c r="F47" s="114">
        <v>53</v>
      </c>
      <c r="G47" s="114">
        <v>48</v>
      </c>
      <c r="H47" s="114">
        <v>56</v>
      </c>
      <c r="I47" s="140">
        <v>63</v>
      </c>
      <c r="J47" s="115">
        <v>-5</v>
      </c>
      <c r="K47" s="116">
        <v>-7.9365079365079367</v>
      </c>
    </row>
    <row r="48" spans="1:11" ht="14.1" customHeight="1" x14ac:dyDescent="0.2">
      <c r="A48" s="306">
        <v>62</v>
      </c>
      <c r="B48" s="307" t="s">
        <v>270</v>
      </c>
      <c r="C48" s="308"/>
      <c r="D48" s="113">
        <v>8.9629282027217272</v>
      </c>
      <c r="E48" s="115">
        <v>191</v>
      </c>
      <c r="F48" s="114">
        <v>213</v>
      </c>
      <c r="G48" s="114">
        <v>247</v>
      </c>
      <c r="H48" s="114">
        <v>196</v>
      </c>
      <c r="I48" s="140">
        <v>255</v>
      </c>
      <c r="J48" s="115">
        <v>-64</v>
      </c>
      <c r="K48" s="116">
        <v>-25.098039215686274</v>
      </c>
    </row>
    <row r="49" spans="1:11" ht="14.1" customHeight="1" x14ac:dyDescent="0.2">
      <c r="A49" s="306">
        <v>63</v>
      </c>
      <c r="B49" s="307" t="s">
        <v>271</v>
      </c>
      <c r="C49" s="308"/>
      <c r="D49" s="113">
        <v>4.4110746128578135</v>
      </c>
      <c r="E49" s="115">
        <v>94</v>
      </c>
      <c r="F49" s="114">
        <v>81</v>
      </c>
      <c r="G49" s="114">
        <v>71</v>
      </c>
      <c r="H49" s="114">
        <v>61</v>
      </c>
      <c r="I49" s="140">
        <v>62</v>
      </c>
      <c r="J49" s="115">
        <v>32</v>
      </c>
      <c r="K49" s="116">
        <v>51.612903225806448</v>
      </c>
    </row>
    <row r="50" spans="1:11" ht="14.1" customHeight="1" x14ac:dyDescent="0.2">
      <c r="A50" s="306" t="s">
        <v>272</v>
      </c>
      <c r="B50" s="307" t="s">
        <v>273</v>
      </c>
      <c r="C50" s="308"/>
      <c r="D50" s="113">
        <v>0.28155795401220085</v>
      </c>
      <c r="E50" s="115">
        <v>6</v>
      </c>
      <c r="F50" s="114">
        <v>9</v>
      </c>
      <c r="G50" s="114">
        <v>12</v>
      </c>
      <c r="H50" s="114">
        <v>9</v>
      </c>
      <c r="I50" s="140">
        <v>14</v>
      </c>
      <c r="J50" s="115">
        <v>-8</v>
      </c>
      <c r="K50" s="116">
        <v>-57.142857142857146</v>
      </c>
    </row>
    <row r="51" spans="1:11" ht="14.1" customHeight="1" x14ac:dyDescent="0.2">
      <c r="A51" s="306" t="s">
        <v>274</v>
      </c>
      <c r="B51" s="307" t="s">
        <v>275</v>
      </c>
      <c r="C51" s="308"/>
      <c r="D51" s="113">
        <v>3.8010323791647114</v>
      </c>
      <c r="E51" s="115">
        <v>81</v>
      </c>
      <c r="F51" s="114">
        <v>71</v>
      </c>
      <c r="G51" s="114">
        <v>56</v>
      </c>
      <c r="H51" s="114">
        <v>47</v>
      </c>
      <c r="I51" s="140">
        <v>44</v>
      </c>
      <c r="J51" s="115">
        <v>37</v>
      </c>
      <c r="K51" s="116">
        <v>84.090909090909093</v>
      </c>
    </row>
    <row r="52" spans="1:11" ht="14.1" customHeight="1" x14ac:dyDescent="0.2">
      <c r="A52" s="306">
        <v>71</v>
      </c>
      <c r="B52" s="307" t="s">
        <v>276</v>
      </c>
      <c r="C52" s="308"/>
      <c r="D52" s="113">
        <v>7.9305490380103238</v>
      </c>
      <c r="E52" s="115">
        <v>169</v>
      </c>
      <c r="F52" s="114">
        <v>116</v>
      </c>
      <c r="G52" s="114">
        <v>163</v>
      </c>
      <c r="H52" s="114">
        <v>141</v>
      </c>
      <c r="I52" s="140">
        <v>187</v>
      </c>
      <c r="J52" s="115">
        <v>-18</v>
      </c>
      <c r="K52" s="116">
        <v>-9.6256684491978604</v>
      </c>
    </row>
    <row r="53" spans="1:11" ht="14.1" customHeight="1" x14ac:dyDescent="0.2">
      <c r="A53" s="306" t="s">
        <v>277</v>
      </c>
      <c r="B53" s="307" t="s">
        <v>278</v>
      </c>
      <c r="C53" s="308"/>
      <c r="D53" s="113">
        <v>2.4401689347724074</v>
      </c>
      <c r="E53" s="115">
        <v>52</v>
      </c>
      <c r="F53" s="114">
        <v>36</v>
      </c>
      <c r="G53" s="114">
        <v>49</v>
      </c>
      <c r="H53" s="114">
        <v>65</v>
      </c>
      <c r="I53" s="140">
        <v>46</v>
      </c>
      <c r="J53" s="115">
        <v>6</v>
      </c>
      <c r="K53" s="116">
        <v>13.043478260869565</v>
      </c>
    </row>
    <row r="54" spans="1:11" ht="14.1" customHeight="1" x14ac:dyDescent="0.2">
      <c r="A54" s="306" t="s">
        <v>279</v>
      </c>
      <c r="B54" s="307" t="s">
        <v>280</v>
      </c>
      <c r="C54" s="308"/>
      <c r="D54" s="113">
        <v>4.8803378695448147</v>
      </c>
      <c r="E54" s="115">
        <v>104</v>
      </c>
      <c r="F54" s="114">
        <v>77</v>
      </c>
      <c r="G54" s="114">
        <v>102</v>
      </c>
      <c r="H54" s="114">
        <v>68</v>
      </c>
      <c r="I54" s="140">
        <v>121</v>
      </c>
      <c r="J54" s="115">
        <v>-17</v>
      </c>
      <c r="K54" s="116">
        <v>-14.049586776859504</v>
      </c>
    </row>
    <row r="55" spans="1:11" ht="14.1" customHeight="1" x14ac:dyDescent="0.2">
      <c r="A55" s="306">
        <v>72</v>
      </c>
      <c r="B55" s="307" t="s">
        <v>281</v>
      </c>
      <c r="C55" s="308"/>
      <c r="D55" s="113">
        <v>3.1440638198029096</v>
      </c>
      <c r="E55" s="115">
        <v>67</v>
      </c>
      <c r="F55" s="114">
        <v>35</v>
      </c>
      <c r="G55" s="114">
        <v>36</v>
      </c>
      <c r="H55" s="114">
        <v>35</v>
      </c>
      <c r="I55" s="140">
        <v>67</v>
      </c>
      <c r="J55" s="115">
        <v>0</v>
      </c>
      <c r="K55" s="116">
        <v>0</v>
      </c>
    </row>
    <row r="56" spans="1:11" ht="14.1" customHeight="1" x14ac:dyDescent="0.2">
      <c r="A56" s="306" t="s">
        <v>282</v>
      </c>
      <c r="B56" s="307" t="s">
        <v>283</v>
      </c>
      <c r="C56" s="308"/>
      <c r="D56" s="113">
        <v>1.4547160957297043</v>
      </c>
      <c r="E56" s="115">
        <v>31</v>
      </c>
      <c r="F56" s="114" t="s">
        <v>513</v>
      </c>
      <c r="G56" s="114">
        <v>16</v>
      </c>
      <c r="H56" s="114">
        <v>17</v>
      </c>
      <c r="I56" s="140">
        <v>39</v>
      </c>
      <c r="J56" s="115">
        <v>-8</v>
      </c>
      <c r="K56" s="116">
        <v>-20.512820512820515</v>
      </c>
    </row>
    <row r="57" spans="1:11" ht="14.1" customHeight="1" x14ac:dyDescent="0.2">
      <c r="A57" s="306" t="s">
        <v>284</v>
      </c>
      <c r="B57" s="307" t="s">
        <v>285</v>
      </c>
      <c r="C57" s="308"/>
      <c r="D57" s="113">
        <v>0.89160018770530269</v>
      </c>
      <c r="E57" s="115">
        <v>19</v>
      </c>
      <c r="F57" s="114">
        <v>17</v>
      </c>
      <c r="G57" s="114">
        <v>12</v>
      </c>
      <c r="H57" s="114">
        <v>13</v>
      </c>
      <c r="I57" s="140">
        <v>21</v>
      </c>
      <c r="J57" s="115">
        <v>-2</v>
      </c>
      <c r="K57" s="116">
        <v>-9.5238095238095237</v>
      </c>
    </row>
    <row r="58" spans="1:11" ht="14.1" customHeight="1" x14ac:dyDescent="0.2">
      <c r="A58" s="306">
        <v>73</v>
      </c>
      <c r="B58" s="307" t="s">
        <v>286</v>
      </c>
      <c r="C58" s="308"/>
      <c r="D58" s="113">
        <v>1.4547160957297043</v>
      </c>
      <c r="E58" s="115">
        <v>31</v>
      </c>
      <c r="F58" s="114">
        <v>29</v>
      </c>
      <c r="G58" s="114">
        <v>27</v>
      </c>
      <c r="H58" s="114">
        <v>20</v>
      </c>
      <c r="I58" s="140">
        <v>23</v>
      </c>
      <c r="J58" s="115">
        <v>8</v>
      </c>
      <c r="K58" s="116">
        <v>34.782608695652172</v>
      </c>
    </row>
    <row r="59" spans="1:11" ht="14.1" customHeight="1" x14ac:dyDescent="0.2">
      <c r="A59" s="306" t="s">
        <v>287</v>
      </c>
      <c r="B59" s="307" t="s">
        <v>288</v>
      </c>
      <c r="C59" s="308"/>
      <c r="D59" s="113">
        <v>1.313937118723604</v>
      </c>
      <c r="E59" s="115">
        <v>28</v>
      </c>
      <c r="F59" s="114">
        <v>28</v>
      </c>
      <c r="G59" s="114">
        <v>24</v>
      </c>
      <c r="H59" s="114">
        <v>16</v>
      </c>
      <c r="I59" s="140">
        <v>22</v>
      </c>
      <c r="J59" s="115">
        <v>6</v>
      </c>
      <c r="K59" s="116">
        <v>27.272727272727273</v>
      </c>
    </row>
    <row r="60" spans="1:11" ht="14.1" customHeight="1" x14ac:dyDescent="0.2">
      <c r="A60" s="306">
        <v>81</v>
      </c>
      <c r="B60" s="307" t="s">
        <v>289</v>
      </c>
      <c r="C60" s="308"/>
      <c r="D60" s="113">
        <v>9.6668230877522294</v>
      </c>
      <c r="E60" s="115">
        <v>206</v>
      </c>
      <c r="F60" s="114">
        <v>163</v>
      </c>
      <c r="G60" s="114">
        <v>215</v>
      </c>
      <c r="H60" s="114">
        <v>147</v>
      </c>
      <c r="I60" s="140">
        <v>168</v>
      </c>
      <c r="J60" s="115">
        <v>38</v>
      </c>
      <c r="K60" s="116">
        <v>22.61904761904762</v>
      </c>
    </row>
    <row r="61" spans="1:11" ht="14.1" customHeight="1" x14ac:dyDescent="0.2">
      <c r="A61" s="306" t="s">
        <v>290</v>
      </c>
      <c r="B61" s="307" t="s">
        <v>291</v>
      </c>
      <c r="C61" s="308"/>
      <c r="D61" s="113">
        <v>1.5016424213984045</v>
      </c>
      <c r="E61" s="115">
        <v>32</v>
      </c>
      <c r="F61" s="114">
        <v>40</v>
      </c>
      <c r="G61" s="114">
        <v>63</v>
      </c>
      <c r="H61" s="114">
        <v>37</v>
      </c>
      <c r="I61" s="140">
        <v>53</v>
      </c>
      <c r="J61" s="115">
        <v>-21</v>
      </c>
      <c r="K61" s="116">
        <v>-39.622641509433961</v>
      </c>
    </row>
    <row r="62" spans="1:11" ht="14.1" customHeight="1" x14ac:dyDescent="0.2">
      <c r="A62" s="306" t="s">
        <v>292</v>
      </c>
      <c r="B62" s="307" t="s">
        <v>293</v>
      </c>
      <c r="C62" s="308"/>
      <c r="D62" s="113">
        <v>1.7832003754106054</v>
      </c>
      <c r="E62" s="115">
        <v>38</v>
      </c>
      <c r="F62" s="114">
        <v>16</v>
      </c>
      <c r="G62" s="114">
        <v>37</v>
      </c>
      <c r="H62" s="114">
        <v>30</v>
      </c>
      <c r="I62" s="140">
        <v>36</v>
      </c>
      <c r="J62" s="115">
        <v>2</v>
      </c>
      <c r="K62" s="116">
        <v>5.5555555555555554</v>
      </c>
    </row>
    <row r="63" spans="1:11" ht="14.1" customHeight="1" x14ac:dyDescent="0.2">
      <c r="A63" s="306"/>
      <c r="B63" s="307" t="s">
        <v>294</v>
      </c>
      <c r="C63" s="308"/>
      <c r="D63" s="113">
        <v>1.6424213984045049</v>
      </c>
      <c r="E63" s="115">
        <v>35</v>
      </c>
      <c r="F63" s="114">
        <v>16</v>
      </c>
      <c r="G63" s="114">
        <v>37</v>
      </c>
      <c r="H63" s="114">
        <v>28</v>
      </c>
      <c r="I63" s="140">
        <v>33</v>
      </c>
      <c r="J63" s="115">
        <v>2</v>
      </c>
      <c r="K63" s="116">
        <v>6.0606060606060606</v>
      </c>
    </row>
    <row r="64" spans="1:11" ht="14.1" customHeight="1" x14ac:dyDescent="0.2">
      <c r="A64" s="306" t="s">
        <v>295</v>
      </c>
      <c r="B64" s="307" t="s">
        <v>296</v>
      </c>
      <c r="C64" s="308"/>
      <c r="D64" s="113">
        <v>4.9272641952135148</v>
      </c>
      <c r="E64" s="115">
        <v>105</v>
      </c>
      <c r="F64" s="114">
        <v>80</v>
      </c>
      <c r="G64" s="114">
        <v>89</v>
      </c>
      <c r="H64" s="114">
        <v>45</v>
      </c>
      <c r="I64" s="140">
        <v>39</v>
      </c>
      <c r="J64" s="115">
        <v>66</v>
      </c>
      <c r="K64" s="116">
        <v>169.23076923076923</v>
      </c>
    </row>
    <row r="65" spans="1:11" ht="14.1" customHeight="1" x14ac:dyDescent="0.2">
      <c r="A65" s="306" t="s">
        <v>297</v>
      </c>
      <c r="B65" s="307" t="s">
        <v>298</v>
      </c>
      <c r="C65" s="308"/>
      <c r="D65" s="113">
        <v>1.0793054903801031</v>
      </c>
      <c r="E65" s="115">
        <v>23</v>
      </c>
      <c r="F65" s="114">
        <v>14</v>
      </c>
      <c r="G65" s="114">
        <v>14</v>
      </c>
      <c r="H65" s="114">
        <v>21</v>
      </c>
      <c r="I65" s="140">
        <v>22</v>
      </c>
      <c r="J65" s="115">
        <v>1</v>
      </c>
      <c r="K65" s="116">
        <v>4.5454545454545459</v>
      </c>
    </row>
    <row r="66" spans="1:11" ht="14.1" customHeight="1" x14ac:dyDescent="0.2">
      <c r="A66" s="306">
        <v>82</v>
      </c>
      <c r="B66" s="307" t="s">
        <v>299</v>
      </c>
      <c r="C66" s="308"/>
      <c r="D66" s="113">
        <v>5.2557484748944159</v>
      </c>
      <c r="E66" s="115">
        <v>112</v>
      </c>
      <c r="F66" s="114">
        <v>76</v>
      </c>
      <c r="G66" s="114">
        <v>141</v>
      </c>
      <c r="H66" s="114">
        <v>86</v>
      </c>
      <c r="I66" s="140">
        <v>104</v>
      </c>
      <c r="J66" s="115">
        <v>8</v>
      </c>
      <c r="K66" s="116">
        <v>7.6923076923076925</v>
      </c>
    </row>
    <row r="67" spans="1:11" ht="14.1" customHeight="1" x14ac:dyDescent="0.2">
      <c r="A67" s="306" t="s">
        <v>300</v>
      </c>
      <c r="B67" s="307" t="s">
        <v>301</v>
      </c>
      <c r="C67" s="308"/>
      <c r="D67" s="113">
        <v>3.9887376818395119</v>
      </c>
      <c r="E67" s="115">
        <v>85</v>
      </c>
      <c r="F67" s="114">
        <v>55</v>
      </c>
      <c r="G67" s="114">
        <v>111</v>
      </c>
      <c r="H67" s="114">
        <v>63</v>
      </c>
      <c r="I67" s="140">
        <v>68</v>
      </c>
      <c r="J67" s="115">
        <v>17</v>
      </c>
      <c r="K67" s="116">
        <v>25</v>
      </c>
    </row>
    <row r="68" spans="1:11" ht="14.1" customHeight="1" x14ac:dyDescent="0.2">
      <c r="A68" s="306" t="s">
        <v>302</v>
      </c>
      <c r="B68" s="307" t="s">
        <v>303</v>
      </c>
      <c r="C68" s="308"/>
      <c r="D68" s="113">
        <v>0.98545283904270298</v>
      </c>
      <c r="E68" s="115">
        <v>21</v>
      </c>
      <c r="F68" s="114">
        <v>14</v>
      </c>
      <c r="G68" s="114">
        <v>23</v>
      </c>
      <c r="H68" s="114">
        <v>13</v>
      </c>
      <c r="I68" s="140">
        <v>26</v>
      </c>
      <c r="J68" s="115">
        <v>-5</v>
      </c>
      <c r="K68" s="116">
        <v>-19.23076923076923</v>
      </c>
    </row>
    <row r="69" spans="1:11" ht="14.1" customHeight="1" x14ac:dyDescent="0.2">
      <c r="A69" s="306">
        <v>83</v>
      </c>
      <c r="B69" s="307" t="s">
        <v>304</v>
      </c>
      <c r="C69" s="308"/>
      <c r="D69" s="113">
        <v>3.6602534021586108</v>
      </c>
      <c r="E69" s="115">
        <v>78</v>
      </c>
      <c r="F69" s="114">
        <v>85</v>
      </c>
      <c r="G69" s="114">
        <v>215</v>
      </c>
      <c r="H69" s="114">
        <v>64</v>
      </c>
      <c r="I69" s="140">
        <v>80</v>
      </c>
      <c r="J69" s="115">
        <v>-2</v>
      </c>
      <c r="K69" s="116">
        <v>-2.5</v>
      </c>
    </row>
    <row r="70" spans="1:11" ht="14.1" customHeight="1" x14ac:dyDescent="0.2">
      <c r="A70" s="306" t="s">
        <v>305</v>
      </c>
      <c r="B70" s="307" t="s">
        <v>306</v>
      </c>
      <c r="C70" s="308"/>
      <c r="D70" s="113">
        <v>2.5809479117785079</v>
      </c>
      <c r="E70" s="115">
        <v>55</v>
      </c>
      <c r="F70" s="114">
        <v>62</v>
      </c>
      <c r="G70" s="114">
        <v>195</v>
      </c>
      <c r="H70" s="114">
        <v>45</v>
      </c>
      <c r="I70" s="140">
        <v>70</v>
      </c>
      <c r="J70" s="115">
        <v>-15</v>
      </c>
      <c r="K70" s="116">
        <v>-21.428571428571427</v>
      </c>
    </row>
    <row r="71" spans="1:11" ht="14.1" customHeight="1" x14ac:dyDescent="0.2">
      <c r="A71" s="306"/>
      <c r="B71" s="307" t="s">
        <v>307</v>
      </c>
      <c r="C71" s="308"/>
      <c r="D71" s="113">
        <v>2.2524636320976068</v>
      </c>
      <c r="E71" s="115">
        <v>48</v>
      </c>
      <c r="F71" s="114">
        <v>55</v>
      </c>
      <c r="G71" s="114">
        <v>178</v>
      </c>
      <c r="H71" s="114">
        <v>43</v>
      </c>
      <c r="I71" s="140">
        <v>56</v>
      </c>
      <c r="J71" s="115">
        <v>-8</v>
      </c>
      <c r="K71" s="116">
        <v>-14.285714285714286</v>
      </c>
    </row>
    <row r="72" spans="1:11" ht="14.1" customHeight="1" x14ac:dyDescent="0.2">
      <c r="A72" s="306">
        <v>84</v>
      </c>
      <c r="B72" s="307" t="s">
        <v>308</v>
      </c>
      <c r="C72" s="308"/>
      <c r="D72" s="113">
        <v>0.5631159080244017</v>
      </c>
      <c r="E72" s="115">
        <v>12</v>
      </c>
      <c r="F72" s="114">
        <v>6</v>
      </c>
      <c r="G72" s="114">
        <v>39</v>
      </c>
      <c r="H72" s="114" t="s">
        <v>513</v>
      </c>
      <c r="I72" s="140">
        <v>21</v>
      </c>
      <c r="J72" s="115">
        <v>-9</v>
      </c>
      <c r="K72" s="116">
        <v>-42.857142857142854</v>
      </c>
    </row>
    <row r="73" spans="1:11" ht="14.1" customHeight="1" x14ac:dyDescent="0.2">
      <c r="A73" s="306" t="s">
        <v>309</v>
      </c>
      <c r="B73" s="307" t="s">
        <v>310</v>
      </c>
      <c r="C73" s="308"/>
      <c r="D73" s="113">
        <v>0.32848427968090099</v>
      </c>
      <c r="E73" s="115">
        <v>7</v>
      </c>
      <c r="F73" s="114" t="s">
        <v>513</v>
      </c>
      <c r="G73" s="114">
        <v>18</v>
      </c>
      <c r="H73" s="114">
        <v>3</v>
      </c>
      <c r="I73" s="140" t="s">
        <v>513</v>
      </c>
      <c r="J73" s="115" t="s">
        <v>513</v>
      </c>
      <c r="K73" s="116" t="s">
        <v>513</v>
      </c>
    </row>
    <row r="74" spans="1:11" ht="14.1" customHeight="1" x14ac:dyDescent="0.2">
      <c r="A74" s="306" t="s">
        <v>311</v>
      </c>
      <c r="B74" s="307" t="s">
        <v>312</v>
      </c>
      <c r="C74" s="308"/>
      <c r="D74" s="113">
        <v>0</v>
      </c>
      <c r="E74" s="115">
        <v>0</v>
      </c>
      <c r="F74" s="114">
        <v>0</v>
      </c>
      <c r="G74" s="114" t="s">
        <v>513</v>
      </c>
      <c r="H74" s="114">
        <v>0</v>
      </c>
      <c r="I74" s="140">
        <v>4</v>
      </c>
      <c r="J74" s="115">
        <v>-4</v>
      </c>
      <c r="K74" s="116">
        <v>-100</v>
      </c>
    </row>
    <row r="75" spans="1:11" ht="14.1" customHeight="1" x14ac:dyDescent="0.2">
      <c r="A75" s="306" t="s">
        <v>313</v>
      </c>
      <c r="B75" s="307" t="s">
        <v>314</v>
      </c>
      <c r="C75" s="308"/>
      <c r="D75" s="113">
        <v>0</v>
      </c>
      <c r="E75" s="115">
        <v>0</v>
      </c>
      <c r="F75" s="114">
        <v>0</v>
      </c>
      <c r="G75" s="114">
        <v>0</v>
      </c>
      <c r="H75" s="114">
        <v>0</v>
      </c>
      <c r="I75" s="140" t="s">
        <v>513</v>
      </c>
      <c r="J75" s="115" t="s">
        <v>513</v>
      </c>
      <c r="K75" s="116" t="s">
        <v>513</v>
      </c>
    </row>
    <row r="76" spans="1:11" ht="14.1" customHeight="1" x14ac:dyDescent="0.2">
      <c r="A76" s="306">
        <v>91</v>
      </c>
      <c r="B76" s="307" t="s">
        <v>315</v>
      </c>
      <c r="C76" s="308"/>
      <c r="D76" s="113">
        <v>0.18770530267480057</v>
      </c>
      <c r="E76" s="115">
        <v>4</v>
      </c>
      <c r="F76" s="114" t="s">
        <v>513</v>
      </c>
      <c r="G76" s="114" t="s">
        <v>513</v>
      </c>
      <c r="H76" s="114" t="s">
        <v>513</v>
      </c>
      <c r="I76" s="140">
        <v>0</v>
      </c>
      <c r="J76" s="115">
        <v>4</v>
      </c>
      <c r="K76" s="116" t="s">
        <v>515</v>
      </c>
    </row>
    <row r="77" spans="1:11" ht="14.1" customHeight="1" x14ac:dyDescent="0.2">
      <c r="A77" s="306">
        <v>92</v>
      </c>
      <c r="B77" s="307" t="s">
        <v>316</v>
      </c>
      <c r="C77" s="308"/>
      <c r="D77" s="113">
        <v>1.5016424213984045</v>
      </c>
      <c r="E77" s="115">
        <v>32</v>
      </c>
      <c r="F77" s="114">
        <v>13</v>
      </c>
      <c r="G77" s="114">
        <v>20</v>
      </c>
      <c r="H77" s="114">
        <v>23</v>
      </c>
      <c r="I77" s="140">
        <v>22</v>
      </c>
      <c r="J77" s="115">
        <v>10</v>
      </c>
      <c r="K77" s="116">
        <v>45.454545454545453</v>
      </c>
    </row>
    <row r="78" spans="1:11" ht="14.1" customHeight="1" x14ac:dyDescent="0.2">
      <c r="A78" s="306">
        <v>93</v>
      </c>
      <c r="B78" s="307" t="s">
        <v>317</v>
      </c>
      <c r="C78" s="308"/>
      <c r="D78" s="113">
        <v>0.28155795401220085</v>
      </c>
      <c r="E78" s="115">
        <v>6</v>
      </c>
      <c r="F78" s="114">
        <v>4</v>
      </c>
      <c r="G78" s="114">
        <v>9</v>
      </c>
      <c r="H78" s="114">
        <v>6</v>
      </c>
      <c r="I78" s="140">
        <v>6</v>
      </c>
      <c r="J78" s="115">
        <v>0</v>
      </c>
      <c r="K78" s="116">
        <v>0</v>
      </c>
    </row>
    <row r="79" spans="1:11" ht="14.1" customHeight="1" x14ac:dyDescent="0.2">
      <c r="A79" s="306">
        <v>94</v>
      </c>
      <c r="B79" s="307" t="s">
        <v>318</v>
      </c>
      <c r="C79" s="308"/>
      <c r="D79" s="113">
        <v>0.32848427968090099</v>
      </c>
      <c r="E79" s="115">
        <v>7</v>
      </c>
      <c r="F79" s="114">
        <v>7</v>
      </c>
      <c r="G79" s="114">
        <v>5</v>
      </c>
      <c r="H79" s="114">
        <v>11</v>
      </c>
      <c r="I79" s="140" t="s">
        <v>513</v>
      </c>
      <c r="J79" s="115" t="s">
        <v>513</v>
      </c>
      <c r="K79" s="116" t="s">
        <v>513</v>
      </c>
    </row>
    <row r="80" spans="1:11" ht="14.1" customHeight="1" x14ac:dyDescent="0.2">
      <c r="A80" s="306" t="s">
        <v>319</v>
      </c>
      <c r="B80" s="307" t="s">
        <v>320</v>
      </c>
      <c r="C80" s="308"/>
      <c r="D80" s="113">
        <v>0</v>
      </c>
      <c r="E80" s="115">
        <v>0</v>
      </c>
      <c r="F80" s="114" t="s">
        <v>513</v>
      </c>
      <c r="G80" s="114" t="s">
        <v>513</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20209</v>
      </c>
      <c r="C10" s="114">
        <v>10119</v>
      </c>
      <c r="D10" s="114">
        <v>10090</v>
      </c>
      <c r="E10" s="114">
        <v>15638</v>
      </c>
      <c r="F10" s="114">
        <v>4559</v>
      </c>
      <c r="G10" s="114">
        <v>2555</v>
      </c>
      <c r="H10" s="114">
        <v>5319</v>
      </c>
      <c r="I10" s="115">
        <v>6693</v>
      </c>
      <c r="J10" s="114">
        <v>4439</v>
      </c>
      <c r="K10" s="114">
        <v>2254</v>
      </c>
      <c r="L10" s="423">
        <v>1599</v>
      </c>
      <c r="M10" s="424">
        <v>1714</v>
      </c>
    </row>
    <row r="11" spans="1:13" ht="11.1" customHeight="1" x14ac:dyDescent="0.2">
      <c r="A11" s="422" t="s">
        <v>387</v>
      </c>
      <c r="B11" s="115">
        <v>20719</v>
      </c>
      <c r="C11" s="114">
        <v>10487</v>
      </c>
      <c r="D11" s="114">
        <v>10232</v>
      </c>
      <c r="E11" s="114">
        <v>16100</v>
      </c>
      <c r="F11" s="114">
        <v>4607</v>
      </c>
      <c r="G11" s="114">
        <v>2559</v>
      </c>
      <c r="H11" s="114">
        <v>5535</v>
      </c>
      <c r="I11" s="115">
        <v>6841</v>
      </c>
      <c r="J11" s="114">
        <v>4472</v>
      </c>
      <c r="K11" s="114">
        <v>2369</v>
      </c>
      <c r="L11" s="423">
        <v>1526</v>
      </c>
      <c r="M11" s="424">
        <v>1034</v>
      </c>
    </row>
    <row r="12" spans="1:13" ht="11.1" customHeight="1" x14ac:dyDescent="0.2">
      <c r="A12" s="422" t="s">
        <v>388</v>
      </c>
      <c r="B12" s="115">
        <v>21191</v>
      </c>
      <c r="C12" s="114">
        <v>10724</v>
      </c>
      <c r="D12" s="114">
        <v>10467</v>
      </c>
      <c r="E12" s="114">
        <v>16519</v>
      </c>
      <c r="F12" s="114">
        <v>4661</v>
      </c>
      <c r="G12" s="114">
        <v>2818</v>
      </c>
      <c r="H12" s="114">
        <v>5687</v>
      </c>
      <c r="I12" s="115">
        <v>6874</v>
      </c>
      <c r="J12" s="114">
        <v>4435</v>
      </c>
      <c r="K12" s="114">
        <v>2439</v>
      </c>
      <c r="L12" s="423">
        <v>2013</v>
      </c>
      <c r="M12" s="424">
        <v>1634</v>
      </c>
    </row>
    <row r="13" spans="1:13" s="110" customFormat="1" ht="11.1" customHeight="1" x14ac:dyDescent="0.2">
      <c r="A13" s="422" t="s">
        <v>389</v>
      </c>
      <c r="B13" s="115">
        <v>21088</v>
      </c>
      <c r="C13" s="114">
        <v>10586</v>
      </c>
      <c r="D13" s="114">
        <v>10502</v>
      </c>
      <c r="E13" s="114">
        <v>16374</v>
      </c>
      <c r="F13" s="114">
        <v>4702</v>
      </c>
      <c r="G13" s="114">
        <v>2686</v>
      </c>
      <c r="H13" s="114">
        <v>5795</v>
      </c>
      <c r="I13" s="115">
        <v>6912</v>
      </c>
      <c r="J13" s="114">
        <v>4488</v>
      </c>
      <c r="K13" s="114">
        <v>2424</v>
      </c>
      <c r="L13" s="423">
        <v>1238</v>
      </c>
      <c r="M13" s="424">
        <v>1513</v>
      </c>
    </row>
    <row r="14" spans="1:13" ht="15" customHeight="1" x14ac:dyDescent="0.2">
      <c r="A14" s="422" t="s">
        <v>390</v>
      </c>
      <c r="B14" s="115">
        <v>21192</v>
      </c>
      <c r="C14" s="114">
        <v>10651</v>
      </c>
      <c r="D14" s="114">
        <v>10541</v>
      </c>
      <c r="E14" s="114">
        <v>15690</v>
      </c>
      <c r="F14" s="114">
        <v>5499</v>
      </c>
      <c r="G14" s="114">
        <v>2631</v>
      </c>
      <c r="H14" s="114">
        <v>5893</v>
      </c>
      <c r="I14" s="115">
        <v>6920</v>
      </c>
      <c r="J14" s="114">
        <v>4474</v>
      </c>
      <c r="K14" s="114">
        <v>2446</v>
      </c>
      <c r="L14" s="423">
        <v>1787</v>
      </c>
      <c r="M14" s="424">
        <v>1671</v>
      </c>
    </row>
    <row r="15" spans="1:13" ht="11.1" customHeight="1" x14ac:dyDescent="0.2">
      <c r="A15" s="422" t="s">
        <v>387</v>
      </c>
      <c r="B15" s="115">
        <v>21561</v>
      </c>
      <c r="C15" s="114">
        <v>10928</v>
      </c>
      <c r="D15" s="114">
        <v>10633</v>
      </c>
      <c r="E15" s="114">
        <v>15892</v>
      </c>
      <c r="F15" s="114">
        <v>5668</v>
      </c>
      <c r="G15" s="114">
        <v>2598</v>
      </c>
      <c r="H15" s="114">
        <v>6080</v>
      </c>
      <c r="I15" s="115">
        <v>6936</v>
      </c>
      <c r="J15" s="114">
        <v>4458</v>
      </c>
      <c r="K15" s="114">
        <v>2478</v>
      </c>
      <c r="L15" s="423">
        <v>1747</v>
      </c>
      <c r="M15" s="424">
        <v>1466</v>
      </c>
    </row>
    <row r="16" spans="1:13" ht="11.1" customHeight="1" x14ac:dyDescent="0.2">
      <c r="A16" s="422" t="s">
        <v>388</v>
      </c>
      <c r="B16" s="115">
        <v>21910</v>
      </c>
      <c r="C16" s="114">
        <v>11103</v>
      </c>
      <c r="D16" s="114">
        <v>10807</v>
      </c>
      <c r="E16" s="114">
        <v>16153</v>
      </c>
      <c r="F16" s="114">
        <v>5749</v>
      </c>
      <c r="G16" s="114">
        <v>2810</v>
      </c>
      <c r="H16" s="114">
        <v>6197</v>
      </c>
      <c r="I16" s="115">
        <v>6950</v>
      </c>
      <c r="J16" s="114">
        <v>4407</v>
      </c>
      <c r="K16" s="114">
        <v>2543</v>
      </c>
      <c r="L16" s="423">
        <v>2064</v>
      </c>
      <c r="M16" s="424">
        <v>1770</v>
      </c>
    </row>
    <row r="17" spans="1:13" s="110" customFormat="1" ht="11.1" customHeight="1" x14ac:dyDescent="0.2">
      <c r="A17" s="422" t="s">
        <v>389</v>
      </c>
      <c r="B17" s="115">
        <v>21761</v>
      </c>
      <c r="C17" s="114">
        <v>10936</v>
      </c>
      <c r="D17" s="114">
        <v>10825</v>
      </c>
      <c r="E17" s="114">
        <v>15905</v>
      </c>
      <c r="F17" s="114">
        <v>5850</v>
      </c>
      <c r="G17" s="114">
        <v>2720</v>
      </c>
      <c r="H17" s="114">
        <v>6288</v>
      </c>
      <c r="I17" s="115">
        <v>6998</v>
      </c>
      <c r="J17" s="114">
        <v>4454</v>
      </c>
      <c r="K17" s="114">
        <v>2544</v>
      </c>
      <c r="L17" s="423">
        <v>1295</v>
      </c>
      <c r="M17" s="424">
        <v>1498</v>
      </c>
    </row>
    <row r="18" spans="1:13" ht="15" customHeight="1" x14ac:dyDescent="0.2">
      <c r="A18" s="422" t="s">
        <v>391</v>
      </c>
      <c r="B18" s="115">
        <v>21641</v>
      </c>
      <c r="C18" s="114">
        <v>10846</v>
      </c>
      <c r="D18" s="114">
        <v>10795</v>
      </c>
      <c r="E18" s="114">
        <v>15579</v>
      </c>
      <c r="F18" s="114">
        <v>6058</v>
      </c>
      <c r="G18" s="114">
        <v>2655</v>
      </c>
      <c r="H18" s="114">
        <v>6300</v>
      </c>
      <c r="I18" s="115">
        <v>6823</v>
      </c>
      <c r="J18" s="114">
        <v>4296</v>
      </c>
      <c r="K18" s="114">
        <v>2527</v>
      </c>
      <c r="L18" s="423">
        <v>1659</v>
      </c>
      <c r="M18" s="424">
        <v>1796</v>
      </c>
    </row>
    <row r="19" spans="1:13" ht="11.1" customHeight="1" x14ac:dyDescent="0.2">
      <c r="A19" s="422" t="s">
        <v>387</v>
      </c>
      <c r="B19" s="115">
        <v>21880</v>
      </c>
      <c r="C19" s="114">
        <v>10991</v>
      </c>
      <c r="D19" s="114">
        <v>10889</v>
      </c>
      <c r="E19" s="114">
        <v>15705</v>
      </c>
      <c r="F19" s="114">
        <v>6172</v>
      </c>
      <c r="G19" s="114">
        <v>2576</v>
      </c>
      <c r="H19" s="114">
        <v>6513</v>
      </c>
      <c r="I19" s="115">
        <v>7000</v>
      </c>
      <c r="J19" s="114">
        <v>4389</v>
      </c>
      <c r="K19" s="114">
        <v>2611</v>
      </c>
      <c r="L19" s="423">
        <v>1552</v>
      </c>
      <c r="M19" s="424">
        <v>1312</v>
      </c>
    </row>
    <row r="20" spans="1:13" ht="11.1" customHeight="1" x14ac:dyDescent="0.2">
      <c r="A20" s="422" t="s">
        <v>388</v>
      </c>
      <c r="B20" s="115">
        <v>22318</v>
      </c>
      <c r="C20" s="114">
        <v>11186</v>
      </c>
      <c r="D20" s="114">
        <v>11132</v>
      </c>
      <c r="E20" s="114">
        <v>16086</v>
      </c>
      <c r="F20" s="114">
        <v>6229</v>
      </c>
      <c r="G20" s="114">
        <v>2814</v>
      </c>
      <c r="H20" s="114">
        <v>6652</v>
      </c>
      <c r="I20" s="115">
        <v>7015</v>
      </c>
      <c r="J20" s="114">
        <v>4375</v>
      </c>
      <c r="K20" s="114">
        <v>2640</v>
      </c>
      <c r="L20" s="423">
        <v>2151</v>
      </c>
      <c r="M20" s="424">
        <v>1736</v>
      </c>
    </row>
    <row r="21" spans="1:13" s="110" customFormat="1" ht="11.1" customHeight="1" x14ac:dyDescent="0.2">
      <c r="A21" s="422" t="s">
        <v>389</v>
      </c>
      <c r="B21" s="115">
        <v>22243</v>
      </c>
      <c r="C21" s="114">
        <v>11052</v>
      </c>
      <c r="D21" s="114">
        <v>11191</v>
      </c>
      <c r="E21" s="114">
        <v>15936</v>
      </c>
      <c r="F21" s="114">
        <v>6305</v>
      </c>
      <c r="G21" s="114">
        <v>2731</v>
      </c>
      <c r="H21" s="114">
        <v>6718</v>
      </c>
      <c r="I21" s="115">
        <v>7116</v>
      </c>
      <c r="J21" s="114">
        <v>4441</v>
      </c>
      <c r="K21" s="114">
        <v>2675</v>
      </c>
      <c r="L21" s="423">
        <v>1190</v>
      </c>
      <c r="M21" s="424">
        <v>1464</v>
      </c>
    </row>
    <row r="22" spans="1:13" ht="15" customHeight="1" x14ac:dyDescent="0.2">
      <c r="A22" s="422" t="s">
        <v>392</v>
      </c>
      <c r="B22" s="115">
        <v>22409</v>
      </c>
      <c r="C22" s="114">
        <v>11144</v>
      </c>
      <c r="D22" s="114">
        <v>11265</v>
      </c>
      <c r="E22" s="114">
        <v>15968</v>
      </c>
      <c r="F22" s="114">
        <v>6440</v>
      </c>
      <c r="G22" s="114">
        <v>2678</v>
      </c>
      <c r="H22" s="114">
        <v>6835</v>
      </c>
      <c r="I22" s="115">
        <v>7015</v>
      </c>
      <c r="J22" s="114">
        <v>4373</v>
      </c>
      <c r="K22" s="114">
        <v>2642</v>
      </c>
      <c r="L22" s="423">
        <v>1724</v>
      </c>
      <c r="M22" s="424">
        <v>1624</v>
      </c>
    </row>
    <row r="23" spans="1:13" ht="11.1" customHeight="1" x14ac:dyDescent="0.2">
      <c r="A23" s="422" t="s">
        <v>387</v>
      </c>
      <c r="B23" s="115">
        <v>22602</v>
      </c>
      <c r="C23" s="114">
        <v>11300</v>
      </c>
      <c r="D23" s="114">
        <v>11302</v>
      </c>
      <c r="E23" s="114">
        <v>16115</v>
      </c>
      <c r="F23" s="114">
        <v>6486</v>
      </c>
      <c r="G23" s="114">
        <v>2634</v>
      </c>
      <c r="H23" s="114">
        <v>7022</v>
      </c>
      <c r="I23" s="115">
        <v>7208</v>
      </c>
      <c r="J23" s="114">
        <v>4457</v>
      </c>
      <c r="K23" s="114">
        <v>2751</v>
      </c>
      <c r="L23" s="423">
        <v>1498</v>
      </c>
      <c r="M23" s="424">
        <v>1315</v>
      </c>
    </row>
    <row r="24" spans="1:13" ht="11.1" customHeight="1" x14ac:dyDescent="0.2">
      <c r="A24" s="422" t="s">
        <v>388</v>
      </c>
      <c r="B24" s="115">
        <v>23067</v>
      </c>
      <c r="C24" s="114">
        <v>11517</v>
      </c>
      <c r="D24" s="114">
        <v>11550</v>
      </c>
      <c r="E24" s="114">
        <v>16385</v>
      </c>
      <c r="F24" s="114">
        <v>6682</v>
      </c>
      <c r="G24" s="114">
        <v>2849</v>
      </c>
      <c r="H24" s="114">
        <v>7178</v>
      </c>
      <c r="I24" s="115">
        <v>7226</v>
      </c>
      <c r="J24" s="114">
        <v>4458</v>
      </c>
      <c r="K24" s="114">
        <v>2768</v>
      </c>
      <c r="L24" s="423">
        <v>2220</v>
      </c>
      <c r="M24" s="424">
        <v>1794</v>
      </c>
    </row>
    <row r="25" spans="1:13" s="110" customFormat="1" ht="11.1" customHeight="1" x14ac:dyDescent="0.2">
      <c r="A25" s="422" t="s">
        <v>389</v>
      </c>
      <c r="B25" s="115">
        <v>22713</v>
      </c>
      <c r="C25" s="114">
        <v>11227</v>
      </c>
      <c r="D25" s="114">
        <v>11486</v>
      </c>
      <c r="E25" s="114">
        <v>16054</v>
      </c>
      <c r="F25" s="114">
        <v>6659</v>
      </c>
      <c r="G25" s="114">
        <v>2703</v>
      </c>
      <c r="H25" s="114">
        <v>7184</v>
      </c>
      <c r="I25" s="115">
        <v>7094</v>
      </c>
      <c r="J25" s="114">
        <v>4388</v>
      </c>
      <c r="K25" s="114">
        <v>2706</v>
      </c>
      <c r="L25" s="423">
        <v>1273</v>
      </c>
      <c r="M25" s="424">
        <v>1579</v>
      </c>
    </row>
    <row r="26" spans="1:13" ht="15" customHeight="1" x14ac:dyDescent="0.2">
      <c r="A26" s="422" t="s">
        <v>393</v>
      </c>
      <c r="B26" s="115">
        <v>22648</v>
      </c>
      <c r="C26" s="114">
        <v>11217</v>
      </c>
      <c r="D26" s="114">
        <v>11431</v>
      </c>
      <c r="E26" s="114">
        <v>15972</v>
      </c>
      <c r="F26" s="114">
        <v>6676</v>
      </c>
      <c r="G26" s="114">
        <v>2622</v>
      </c>
      <c r="H26" s="114">
        <v>7210</v>
      </c>
      <c r="I26" s="115">
        <v>7163</v>
      </c>
      <c r="J26" s="114">
        <v>4437</v>
      </c>
      <c r="K26" s="114">
        <v>2726</v>
      </c>
      <c r="L26" s="423">
        <v>1699</v>
      </c>
      <c r="M26" s="424">
        <v>1732</v>
      </c>
    </row>
    <row r="27" spans="1:13" ht="11.1" customHeight="1" x14ac:dyDescent="0.2">
      <c r="A27" s="422" t="s">
        <v>387</v>
      </c>
      <c r="B27" s="115">
        <v>22956</v>
      </c>
      <c r="C27" s="114">
        <v>11360</v>
      </c>
      <c r="D27" s="114">
        <v>11596</v>
      </c>
      <c r="E27" s="114">
        <v>16080</v>
      </c>
      <c r="F27" s="114">
        <v>6876</v>
      </c>
      <c r="G27" s="114">
        <v>2577</v>
      </c>
      <c r="H27" s="114">
        <v>7404</v>
      </c>
      <c r="I27" s="115">
        <v>7252</v>
      </c>
      <c r="J27" s="114">
        <v>4419</v>
      </c>
      <c r="K27" s="114">
        <v>2833</v>
      </c>
      <c r="L27" s="423">
        <v>1446</v>
      </c>
      <c r="M27" s="424">
        <v>1198</v>
      </c>
    </row>
    <row r="28" spans="1:13" ht="11.1" customHeight="1" x14ac:dyDescent="0.2">
      <c r="A28" s="422" t="s">
        <v>388</v>
      </c>
      <c r="B28" s="115">
        <v>23144</v>
      </c>
      <c r="C28" s="114">
        <v>11528</v>
      </c>
      <c r="D28" s="114">
        <v>11616</v>
      </c>
      <c r="E28" s="114">
        <v>16382</v>
      </c>
      <c r="F28" s="114">
        <v>6762</v>
      </c>
      <c r="G28" s="114">
        <v>2744</v>
      </c>
      <c r="H28" s="114">
        <v>7470</v>
      </c>
      <c r="I28" s="115">
        <v>7174</v>
      </c>
      <c r="J28" s="114">
        <v>4354</v>
      </c>
      <c r="K28" s="114">
        <v>2820</v>
      </c>
      <c r="L28" s="423">
        <v>2240</v>
      </c>
      <c r="M28" s="424">
        <v>1963</v>
      </c>
    </row>
    <row r="29" spans="1:13" s="110" customFormat="1" ht="11.1" customHeight="1" x14ac:dyDescent="0.2">
      <c r="A29" s="422" t="s">
        <v>389</v>
      </c>
      <c r="B29" s="115">
        <v>22900</v>
      </c>
      <c r="C29" s="114">
        <v>11306</v>
      </c>
      <c r="D29" s="114">
        <v>11594</v>
      </c>
      <c r="E29" s="114">
        <v>16092</v>
      </c>
      <c r="F29" s="114">
        <v>6808</v>
      </c>
      <c r="G29" s="114">
        <v>2630</v>
      </c>
      <c r="H29" s="114">
        <v>7529</v>
      </c>
      <c r="I29" s="115">
        <v>7201</v>
      </c>
      <c r="J29" s="114">
        <v>4400</v>
      </c>
      <c r="K29" s="114">
        <v>2801</v>
      </c>
      <c r="L29" s="423">
        <v>1307</v>
      </c>
      <c r="M29" s="424">
        <v>1610</v>
      </c>
    </row>
    <row r="30" spans="1:13" ht="15" customHeight="1" x14ac:dyDescent="0.2">
      <c r="A30" s="422" t="s">
        <v>394</v>
      </c>
      <c r="B30" s="115">
        <v>22961</v>
      </c>
      <c r="C30" s="114">
        <v>11353</v>
      </c>
      <c r="D30" s="114">
        <v>11608</v>
      </c>
      <c r="E30" s="114">
        <v>16017</v>
      </c>
      <c r="F30" s="114">
        <v>6944</v>
      </c>
      <c r="G30" s="114">
        <v>2576</v>
      </c>
      <c r="H30" s="114">
        <v>7564</v>
      </c>
      <c r="I30" s="115">
        <v>7044</v>
      </c>
      <c r="J30" s="114">
        <v>4297</v>
      </c>
      <c r="K30" s="114">
        <v>2747</v>
      </c>
      <c r="L30" s="423">
        <v>2353</v>
      </c>
      <c r="M30" s="424">
        <v>2301</v>
      </c>
    </row>
    <row r="31" spans="1:13" ht="11.1" customHeight="1" x14ac:dyDescent="0.2">
      <c r="A31" s="422" t="s">
        <v>387</v>
      </c>
      <c r="B31" s="115">
        <v>23053</v>
      </c>
      <c r="C31" s="114">
        <v>11427</v>
      </c>
      <c r="D31" s="114">
        <v>11626</v>
      </c>
      <c r="E31" s="114">
        <v>16054</v>
      </c>
      <c r="F31" s="114">
        <v>6999</v>
      </c>
      <c r="G31" s="114">
        <v>2519</v>
      </c>
      <c r="H31" s="114">
        <v>7659</v>
      </c>
      <c r="I31" s="115">
        <v>7221</v>
      </c>
      <c r="J31" s="114">
        <v>4369</v>
      </c>
      <c r="K31" s="114">
        <v>2852</v>
      </c>
      <c r="L31" s="423">
        <v>1691</v>
      </c>
      <c r="M31" s="424">
        <v>1640</v>
      </c>
    </row>
    <row r="32" spans="1:13" ht="11.1" customHeight="1" x14ac:dyDescent="0.2">
      <c r="A32" s="422" t="s">
        <v>388</v>
      </c>
      <c r="B32" s="115">
        <v>23470</v>
      </c>
      <c r="C32" s="114">
        <v>11680</v>
      </c>
      <c r="D32" s="114">
        <v>11790</v>
      </c>
      <c r="E32" s="114">
        <v>16473</v>
      </c>
      <c r="F32" s="114">
        <v>6997</v>
      </c>
      <c r="G32" s="114">
        <v>2796</v>
      </c>
      <c r="H32" s="114">
        <v>7722</v>
      </c>
      <c r="I32" s="115">
        <v>7162</v>
      </c>
      <c r="J32" s="114">
        <v>4252</v>
      </c>
      <c r="K32" s="114">
        <v>2910</v>
      </c>
      <c r="L32" s="423">
        <v>2258</v>
      </c>
      <c r="M32" s="424">
        <v>1897</v>
      </c>
    </row>
    <row r="33" spans="1:13" s="110" customFormat="1" ht="11.1" customHeight="1" x14ac:dyDescent="0.2">
      <c r="A33" s="422" t="s">
        <v>389</v>
      </c>
      <c r="B33" s="115">
        <v>23366</v>
      </c>
      <c r="C33" s="114">
        <v>11519</v>
      </c>
      <c r="D33" s="114">
        <v>11847</v>
      </c>
      <c r="E33" s="114">
        <v>16302</v>
      </c>
      <c r="F33" s="114">
        <v>7064</v>
      </c>
      <c r="G33" s="114">
        <v>2683</v>
      </c>
      <c r="H33" s="114">
        <v>7728</v>
      </c>
      <c r="I33" s="115">
        <v>7137</v>
      </c>
      <c r="J33" s="114">
        <v>4248</v>
      </c>
      <c r="K33" s="114">
        <v>2889</v>
      </c>
      <c r="L33" s="423">
        <v>1537</v>
      </c>
      <c r="M33" s="424">
        <v>1592</v>
      </c>
    </row>
    <row r="34" spans="1:13" ht="15" customHeight="1" x14ac:dyDescent="0.2">
      <c r="A34" s="422" t="s">
        <v>395</v>
      </c>
      <c r="B34" s="115">
        <v>23666</v>
      </c>
      <c r="C34" s="114">
        <v>11647</v>
      </c>
      <c r="D34" s="114">
        <v>12019</v>
      </c>
      <c r="E34" s="114">
        <v>16457</v>
      </c>
      <c r="F34" s="114">
        <v>7209</v>
      </c>
      <c r="G34" s="114">
        <v>2569</v>
      </c>
      <c r="H34" s="114">
        <v>7936</v>
      </c>
      <c r="I34" s="115">
        <v>7127</v>
      </c>
      <c r="J34" s="114">
        <v>4248</v>
      </c>
      <c r="K34" s="114">
        <v>2879</v>
      </c>
      <c r="L34" s="423">
        <v>1929</v>
      </c>
      <c r="M34" s="424">
        <v>1837</v>
      </c>
    </row>
    <row r="35" spans="1:13" ht="11.1" customHeight="1" x14ac:dyDescent="0.2">
      <c r="A35" s="422" t="s">
        <v>387</v>
      </c>
      <c r="B35" s="115">
        <v>23976</v>
      </c>
      <c r="C35" s="114">
        <v>11846</v>
      </c>
      <c r="D35" s="114">
        <v>12130</v>
      </c>
      <c r="E35" s="114">
        <v>16653</v>
      </c>
      <c r="F35" s="114">
        <v>7323</v>
      </c>
      <c r="G35" s="114">
        <v>2527</v>
      </c>
      <c r="H35" s="114">
        <v>8060</v>
      </c>
      <c r="I35" s="115">
        <v>7286</v>
      </c>
      <c r="J35" s="114">
        <v>4328</v>
      </c>
      <c r="K35" s="114">
        <v>2958</v>
      </c>
      <c r="L35" s="423">
        <v>1827</v>
      </c>
      <c r="M35" s="424">
        <v>1526</v>
      </c>
    </row>
    <row r="36" spans="1:13" ht="11.1" customHeight="1" x14ac:dyDescent="0.2">
      <c r="A36" s="422" t="s">
        <v>388</v>
      </c>
      <c r="B36" s="115">
        <v>24439</v>
      </c>
      <c r="C36" s="114">
        <v>12065</v>
      </c>
      <c r="D36" s="114">
        <v>12374</v>
      </c>
      <c r="E36" s="114">
        <v>16985</v>
      </c>
      <c r="F36" s="114">
        <v>7454</v>
      </c>
      <c r="G36" s="114">
        <v>2754</v>
      </c>
      <c r="H36" s="114">
        <v>8163</v>
      </c>
      <c r="I36" s="115">
        <v>7392</v>
      </c>
      <c r="J36" s="114">
        <v>4344</v>
      </c>
      <c r="K36" s="114">
        <v>3048</v>
      </c>
      <c r="L36" s="423">
        <v>2476</v>
      </c>
      <c r="M36" s="424">
        <v>2059</v>
      </c>
    </row>
    <row r="37" spans="1:13" s="110" customFormat="1" ht="11.1" customHeight="1" x14ac:dyDescent="0.2">
      <c r="A37" s="422" t="s">
        <v>389</v>
      </c>
      <c r="B37" s="115">
        <v>24178</v>
      </c>
      <c r="C37" s="114">
        <v>11832</v>
      </c>
      <c r="D37" s="114">
        <v>12346</v>
      </c>
      <c r="E37" s="114">
        <v>16759</v>
      </c>
      <c r="F37" s="114">
        <v>7419</v>
      </c>
      <c r="G37" s="114">
        <v>2636</v>
      </c>
      <c r="H37" s="114">
        <v>8181</v>
      </c>
      <c r="I37" s="115">
        <v>7382</v>
      </c>
      <c r="J37" s="114">
        <v>4333</v>
      </c>
      <c r="K37" s="114">
        <v>3049</v>
      </c>
      <c r="L37" s="423">
        <v>1464</v>
      </c>
      <c r="M37" s="424">
        <v>1738</v>
      </c>
    </row>
    <row r="38" spans="1:13" ht="15" customHeight="1" x14ac:dyDescent="0.2">
      <c r="A38" s="425" t="s">
        <v>396</v>
      </c>
      <c r="B38" s="115">
        <v>24142</v>
      </c>
      <c r="C38" s="114">
        <v>11842</v>
      </c>
      <c r="D38" s="114">
        <v>12300</v>
      </c>
      <c r="E38" s="114">
        <v>16701</v>
      </c>
      <c r="F38" s="114">
        <v>7441</v>
      </c>
      <c r="G38" s="114">
        <v>2546</v>
      </c>
      <c r="H38" s="114">
        <v>8202</v>
      </c>
      <c r="I38" s="115">
        <v>7271</v>
      </c>
      <c r="J38" s="114">
        <v>4242</v>
      </c>
      <c r="K38" s="114">
        <v>3029</v>
      </c>
      <c r="L38" s="423">
        <v>1964</v>
      </c>
      <c r="M38" s="424">
        <v>2042</v>
      </c>
    </row>
    <row r="39" spans="1:13" ht="11.1" customHeight="1" x14ac:dyDescent="0.2">
      <c r="A39" s="422" t="s">
        <v>387</v>
      </c>
      <c r="B39" s="115">
        <v>24326</v>
      </c>
      <c r="C39" s="114">
        <v>11953</v>
      </c>
      <c r="D39" s="114">
        <v>12373</v>
      </c>
      <c r="E39" s="114">
        <v>16801</v>
      </c>
      <c r="F39" s="114">
        <v>7525</v>
      </c>
      <c r="G39" s="114">
        <v>2517</v>
      </c>
      <c r="H39" s="114">
        <v>8379</v>
      </c>
      <c r="I39" s="115">
        <v>7311</v>
      </c>
      <c r="J39" s="114">
        <v>4237</v>
      </c>
      <c r="K39" s="114">
        <v>3074</v>
      </c>
      <c r="L39" s="423">
        <v>1592</v>
      </c>
      <c r="M39" s="424">
        <v>1372</v>
      </c>
    </row>
    <row r="40" spans="1:13" ht="11.1" customHeight="1" x14ac:dyDescent="0.2">
      <c r="A40" s="425" t="s">
        <v>388</v>
      </c>
      <c r="B40" s="115">
        <v>24917</v>
      </c>
      <c r="C40" s="114">
        <v>12353</v>
      </c>
      <c r="D40" s="114">
        <v>12564</v>
      </c>
      <c r="E40" s="114">
        <v>17317</v>
      </c>
      <c r="F40" s="114">
        <v>7600</v>
      </c>
      <c r="G40" s="114">
        <v>2733</v>
      </c>
      <c r="H40" s="114">
        <v>8526</v>
      </c>
      <c r="I40" s="115">
        <v>7413</v>
      </c>
      <c r="J40" s="114">
        <v>4252</v>
      </c>
      <c r="K40" s="114">
        <v>3161</v>
      </c>
      <c r="L40" s="423">
        <v>2469</v>
      </c>
      <c r="M40" s="424">
        <v>2143</v>
      </c>
    </row>
    <row r="41" spans="1:13" s="110" customFormat="1" ht="11.1" customHeight="1" x14ac:dyDescent="0.2">
      <c r="A41" s="422" t="s">
        <v>389</v>
      </c>
      <c r="B41" s="115">
        <v>24763</v>
      </c>
      <c r="C41" s="114">
        <v>12203</v>
      </c>
      <c r="D41" s="114">
        <v>12560</v>
      </c>
      <c r="E41" s="114">
        <v>17139</v>
      </c>
      <c r="F41" s="114">
        <v>7624</v>
      </c>
      <c r="G41" s="114">
        <v>2652</v>
      </c>
      <c r="H41" s="114">
        <v>8552</v>
      </c>
      <c r="I41" s="115">
        <v>7401</v>
      </c>
      <c r="J41" s="114">
        <v>4246</v>
      </c>
      <c r="K41" s="114">
        <v>3155</v>
      </c>
      <c r="L41" s="423">
        <v>1722</v>
      </c>
      <c r="M41" s="424">
        <v>1899</v>
      </c>
    </row>
    <row r="42" spans="1:13" ht="15" customHeight="1" x14ac:dyDescent="0.2">
      <c r="A42" s="422" t="s">
        <v>397</v>
      </c>
      <c r="B42" s="115">
        <v>24901</v>
      </c>
      <c r="C42" s="114">
        <v>12252</v>
      </c>
      <c r="D42" s="114">
        <v>12649</v>
      </c>
      <c r="E42" s="114">
        <v>17113</v>
      </c>
      <c r="F42" s="114">
        <v>7788</v>
      </c>
      <c r="G42" s="114">
        <v>2587</v>
      </c>
      <c r="H42" s="114">
        <v>8629</v>
      </c>
      <c r="I42" s="115">
        <v>7304</v>
      </c>
      <c r="J42" s="114">
        <v>4197</v>
      </c>
      <c r="K42" s="114">
        <v>3107</v>
      </c>
      <c r="L42" s="423">
        <v>2230</v>
      </c>
      <c r="M42" s="424">
        <v>2074</v>
      </c>
    </row>
    <row r="43" spans="1:13" ht="11.1" customHeight="1" x14ac:dyDescent="0.2">
      <c r="A43" s="422" t="s">
        <v>387</v>
      </c>
      <c r="B43" s="115">
        <v>25211</v>
      </c>
      <c r="C43" s="114">
        <v>12470</v>
      </c>
      <c r="D43" s="114">
        <v>12741</v>
      </c>
      <c r="E43" s="114">
        <v>17325</v>
      </c>
      <c r="F43" s="114">
        <v>7886</v>
      </c>
      <c r="G43" s="114">
        <v>2535</v>
      </c>
      <c r="H43" s="114">
        <v>8806</v>
      </c>
      <c r="I43" s="115">
        <v>7547</v>
      </c>
      <c r="J43" s="114">
        <v>4270</v>
      </c>
      <c r="K43" s="114">
        <v>3277</v>
      </c>
      <c r="L43" s="423">
        <v>1881</v>
      </c>
      <c r="M43" s="424">
        <v>1680</v>
      </c>
    </row>
    <row r="44" spans="1:13" ht="11.1" customHeight="1" x14ac:dyDescent="0.2">
      <c r="A44" s="422" t="s">
        <v>388</v>
      </c>
      <c r="B44" s="115">
        <v>25759</v>
      </c>
      <c r="C44" s="114">
        <v>12761</v>
      </c>
      <c r="D44" s="114">
        <v>12998</v>
      </c>
      <c r="E44" s="114">
        <v>17824</v>
      </c>
      <c r="F44" s="114">
        <v>7935</v>
      </c>
      <c r="G44" s="114">
        <v>2786</v>
      </c>
      <c r="H44" s="114">
        <v>8993</v>
      </c>
      <c r="I44" s="115">
        <v>7538</v>
      </c>
      <c r="J44" s="114">
        <v>4168</v>
      </c>
      <c r="K44" s="114">
        <v>3370</v>
      </c>
      <c r="L44" s="423">
        <v>3081</v>
      </c>
      <c r="M44" s="424">
        <v>2629</v>
      </c>
    </row>
    <row r="45" spans="1:13" s="110" customFormat="1" ht="11.1" customHeight="1" x14ac:dyDescent="0.2">
      <c r="A45" s="422" t="s">
        <v>389</v>
      </c>
      <c r="B45" s="115">
        <v>25357</v>
      </c>
      <c r="C45" s="114">
        <v>12504</v>
      </c>
      <c r="D45" s="114">
        <v>12853</v>
      </c>
      <c r="E45" s="114">
        <v>17489</v>
      </c>
      <c r="F45" s="114">
        <v>7868</v>
      </c>
      <c r="G45" s="114">
        <v>2633</v>
      </c>
      <c r="H45" s="114">
        <v>8912</v>
      </c>
      <c r="I45" s="115">
        <v>7545</v>
      </c>
      <c r="J45" s="114">
        <v>4162</v>
      </c>
      <c r="K45" s="114">
        <v>3383</v>
      </c>
      <c r="L45" s="423">
        <v>1785</v>
      </c>
      <c r="M45" s="424">
        <v>2063</v>
      </c>
    </row>
    <row r="46" spans="1:13" ht="15" customHeight="1" x14ac:dyDescent="0.2">
      <c r="A46" s="422" t="s">
        <v>398</v>
      </c>
      <c r="B46" s="115">
        <v>25470</v>
      </c>
      <c r="C46" s="114">
        <v>12551</v>
      </c>
      <c r="D46" s="114">
        <v>12919</v>
      </c>
      <c r="E46" s="114">
        <v>17497</v>
      </c>
      <c r="F46" s="114">
        <v>7973</v>
      </c>
      <c r="G46" s="114">
        <v>2571</v>
      </c>
      <c r="H46" s="114">
        <v>9035</v>
      </c>
      <c r="I46" s="115">
        <v>7528</v>
      </c>
      <c r="J46" s="114">
        <v>4169</v>
      </c>
      <c r="K46" s="114">
        <v>3359</v>
      </c>
      <c r="L46" s="423">
        <v>2342</v>
      </c>
      <c r="M46" s="424">
        <v>2318</v>
      </c>
    </row>
    <row r="47" spans="1:13" ht="11.1" customHeight="1" x14ac:dyDescent="0.2">
      <c r="A47" s="422" t="s">
        <v>387</v>
      </c>
      <c r="B47" s="115">
        <v>25693</v>
      </c>
      <c r="C47" s="114">
        <v>12677</v>
      </c>
      <c r="D47" s="114">
        <v>13016</v>
      </c>
      <c r="E47" s="114">
        <v>17561</v>
      </c>
      <c r="F47" s="114">
        <v>8132</v>
      </c>
      <c r="G47" s="114">
        <v>2557</v>
      </c>
      <c r="H47" s="114">
        <v>9170</v>
      </c>
      <c r="I47" s="115">
        <v>7628</v>
      </c>
      <c r="J47" s="114">
        <v>4190</v>
      </c>
      <c r="K47" s="114">
        <v>3438</v>
      </c>
      <c r="L47" s="423">
        <v>1936</v>
      </c>
      <c r="M47" s="424">
        <v>1723</v>
      </c>
    </row>
    <row r="48" spans="1:13" ht="11.1" customHeight="1" x14ac:dyDescent="0.2">
      <c r="A48" s="422" t="s">
        <v>388</v>
      </c>
      <c r="B48" s="115">
        <v>25874</v>
      </c>
      <c r="C48" s="114">
        <v>12755</v>
      </c>
      <c r="D48" s="114">
        <v>13119</v>
      </c>
      <c r="E48" s="114">
        <v>17721</v>
      </c>
      <c r="F48" s="114">
        <v>8153</v>
      </c>
      <c r="G48" s="114">
        <v>2787</v>
      </c>
      <c r="H48" s="114">
        <v>9235</v>
      </c>
      <c r="I48" s="115">
        <v>7657</v>
      </c>
      <c r="J48" s="114">
        <v>4172</v>
      </c>
      <c r="K48" s="114">
        <v>3485</v>
      </c>
      <c r="L48" s="423">
        <v>2612</v>
      </c>
      <c r="M48" s="424">
        <v>2423</v>
      </c>
    </row>
    <row r="49" spans="1:17" s="110" customFormat="1" ht="11.1" customHeight="1" x14ac:dyDescent="0.2">
      <c r="A49" s="422" t="s">
        <v>389</v>
      </c>
      <c r="B49" s="115">
        <v>25639</v>
      </c>
      <c r="C49" s="114">
        <v>12486</v>
      </c>
      <c r="D49" s="114">
        <v>13153</v>
      </c>
      <c r="E49" s="114">
        <v>17366</v>
      </c>
      <c r="F49" s="114">
        <v>8273</v>
      </c>
      <c r="G49" s="114">
        <v>2695</v>
      </c>
      <c r="H49" s="114">
        <v>9228</v>
      </c>
      <c r="I49" s="115">
        <v>7530</v>
      </c>
      <c r="J49" s="114">
        <v>4101</v>
      </c>
      <c r="K49" s="114">
        <v>3429</v>
      </c>
      <c r="L49" s="423">
        <v>1623</v>
      </c>
      <c r="M49" s="424">
        <v>2000</v>
      </c>
    </row>
    <row r="50" spans="1:17" ht="15" customHeight="1" x14ac:dyDescent="0.2">
      <c r="A50" s="422" t="s">
        <v>399</v>
      </c>
      <c r="B50" s="143">
        <v>25689</v>
      </c>
      <c r="C50" s="144">
        <v>12552</v>
      </c>
      <c r="D50" s="144">
        <v>13137</v>
      </c>
      <c r="E50" s="144">
        <v>17376</v>
      </c>
      <c r="F50" s="144">
        <v>8313</v>
      </c>
      <c r="G50" s="144">
        <v>2666</v>
      </c>
      <c r="H50" s="144">
        <v>9271</v>
      </c>
      <c r="I50" s="143">
        <v>7408</v>
      </c>
      <c r="J50" s="144">
        <v>4012</v>
      </c>
      <c r="K50" s="144">
        <v>3396</v>
      </c>
      <c r="L50" s="426">
        <v>2109</v>
      </c>
      <c r="M50" s="427">
        <v>2131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0.85983510011778563</v>
      </c>
      <c r="C6" s="480">
        <f>'Tabelle 3.3'!J11</f>
        <v>-1.5940488841657812</v>
      </c>
      <c r="D6" s="481">
        <f t="shared" ref="D6:E9" si="0">IF(OR(AND(B6&gt;=-50,B6&lt;=50),ISNUMBER(B6)=FALSE),B6,"")</f>
        <v>0.85983510011778563</v>
      </c>
      <c r="E6" s="481">
        <f t="shared" si="0"/>
        <v>-1.5940488841657812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0.85983510011778563</v>
      </c>
      <c r="C14" s="480">
        <f>'Tabelle 3.3'!J11</f>
        <v>-1.5940488841657812</v>
      </c>
      <c r="D14" s="481">
        <f>IF(OR(AND(B14&gt;=-50,B14&lt;=50),ISNUMBER(B14)=FALSE),B14,"")</f>
        <v>0.85983510011778563</v>
      </c>
      <c r="E14" s="481">
        <f>IF(OR(AND(C14&gt;=-50,C14&lt;=50),ISNUMBER(C14)=FALSE),C14,"")</f>
        <v>-1.5940488841657812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-1.4558439774756216</v>
      </c>
      <c r="C17" s="480">
        <f>'Tabelle 3.3'!J14</f>
        <v>-3.6131774707757707</v>
      </c>
      <c r="D17" s="481">
        <f t="shared" si="3"/>
        <v>-1.4558439774756216</v>
      </c>
      <c r="E17" s="481">
        <f t="shared" si="3"/>
        <v>-3.6131774707757707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1.3363028953229399</v>
      </c>
      <c r="C18" s="480">
        <f>'Tabelle 3.3'!J15</f>
        <v>4.4817927170868348</v>
      </c>
      <c r="D18" s="481">
        <f t="shared" si="3"/>
        <v>1.3363028953229399</v>
      </c>
      <c r="E18" s="481">
        <f t="shared" si="3"/>
        <v>4.4817927170868348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-0.32446463335496428</v>
      </c>
      <c r="C19" s="480">
        <f>'Tabelle 3.3'!J16</f>
        <v>-11.603375527426161</v>
      </c>
      <c r="D19" s="481">
        <f t="shared" si="3"/>
        <v>-0.32446463335496428</v>
      </c>
      <c r="E19" s="481">
        <f t="shared" si="3"/>
        <v>-11.603375527426161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-8.3142639206712428</v>
      </c>
      <c r="C20" s="480">
        <f>'Tabelle 3.3'!J17</f>
        <v>4.5454545454545459</v>
      </c>
      <c r="D20" s="481">
        <f t="shared" si="3"/>
        <v>-8.3142639206712428</v>
      </c>
      <c r="E20" s="481">
        <f t="shared" si="3"/>
        <v>4.5454545454545459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1.5365448504983388</v>
      </c>
      <c r="C21" s="480">
        <f>'Tabelle 3.3'!J18</f>
        <v>3.7037037037037037</v>
      </c>
      <c r="D21" s="481">
        <f t="shared" si="3"/>
        <v>1.5365448504983388</v>
      </c>
      <c r="E21" s="481">
        <f t="shared" si="3"/>
        <v>3.7037037037037037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1.4517299782240503</v>
      </c>
      <c r="C22" s="480">
        <f>'Tabelle 3.3'!J19</f>
        <v>1.9145802650957291</v>
      </c>
      <c r="D22" s="481">
        <f t="shared" si="3"/>
        <v>1.4517299782240503</v>
      </c>
      <c r="E22" s="481">
        <f t="shared" si="3"/>
        <v>1.9145802650957291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-3.6516853932584268</v>
      </c>
      <c r="C23" s="480">
        <f>'Tabelle 3.3'!J20</f>
        <v>-6.6147859922178984</v>
      </c>
      <c r="D23" s="481">
        <f t="shared" si="3"/>
        <v>-3.6516853932584268</v>
      </c>
      <c r="E23" s="481">
        <f t="shared" si="3"/>
        <v>-6.6147859922178984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0.30911901081916537</v>
      </c>
      <c r="C24" s="480">
        <f>'Tabelle 3.3'!J21</f>
        <v>-6.1643835616438354</v>
      </c>
      <c r="D24" s="481">
        <f t="shared" si="3"/>
        <v>0.30911901081916537</v>
      </c>
      <c r="E24" s="481">
        <f t="shared" si="3"/>
        <v>-6.1643835616438354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0.41407867494824019</v>
      </c>
      <c r="C26" s="480">
        <f>'Tabelle 3.3'!J23</f>
        <v>2.6315789473684212</v>
      </c>
      <c r="D26" s="481">
        <f t="shared" si="3"/>
        <v>0.41407867494824019</v>
      </c>
      <c r="E26" s="481">
        <f t="shared" si="3"/>
        <v>2.6315789473684212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2.3174971031286211</v>
      </c>
      <c r="C27" s="480">
        <f>'Tabelle 3.3'!J24</f>
        <v>-7.8461538461538458</v>
      </c>
      <c r="D27" s="481">
        <f t="shared" si="3"/>
        <v>2.3174971031286211</v>
      </c>
      <c r="E27" s="481">
        <f t="shared" si="3"/>
        <v>-7.8461538461538458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1.0185185185185186</v>
      </c>
      <c r="C28" s="480">
        <f>'Tabelle 3.3'!J25</f>
        <v>3.3613445378151261</v>
      </c>
      <c r="D28" s="481">
        <f t="shared" si="3"/>
        <v>1.0185185185185186</v>
      </c>
      <c r="E28" s="481">
        <f t="shared" si="3"/>
        <v>3.3613445378151261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-0.75709779179810721</v>
      </c>
      <c r="C30" s="480">
        <f>'Tabelle 3.3'!J27</f>
        <v>5.4945054945054945</v>
      </c>
      <c r="D30" s="481">
        <f t="shared" si="3"/>
        <v>-0.75709779179810721</v>
      </c>
      <c r="E30" s="481">
        <f t="shared" si="3"/>
        <v>5.4945054945054945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5.6849953401677542</v>
      </c>
      <c r="C31" s="480">
        <f>'Tabelle 3.3'!J28</f>
        <v>0.6211180124223602</v>
      </c>
      <c r="D31" s="481">
        <f t="shared" si="3"/>
        <v>5.6849953401677542</v>
      </c>
      <c r="E31" s="481">
        <f t="shared" si="3"/>
        <v>0.6211180124223602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3.6607142857142856</v>
      </c>
      <c r="C32" s="480">
        <f>'Tabelle 3.3'!J29</f>
        <v>-5.1948051948051948</v>
      </c>
      <c r="D32" s="481">
        <f t="shared" si="3"/>
        <v>3.6607142857142856</v>
      </c>
      <c r="E32" s="481">
        <f t="shared" si="3"/>
        <v>-5.1948051948051948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5.3806525472238125</v>
      </c>
      <c r="C33" s="480">
        <f>'Tabelle 3.3'!J30</f>
        <v>4.2042042042042045</v>
      </c>
      <c r="D33" s="481">
        <f t="shared" si="3"/>
        <v>5.3806525472238125</v>
      </c>
      <c r="E33" s="481">
        <f t="shared" si="3"/>
        <v>4.2042042042042045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1.7857142857142858</v>
      </c>
      <c r="C34" s="480">
        <f>'Tabelle 3.3'!J31</f>
        <v>-3.4354688950789227</v>
      </c>
      <c r="D34" s="481">
        <f t="shared" si="3"/>
        <v>1.7857142857142858</v>
      </c>
      <c r="E34" s="481">
        <f t="shared" si="3"/>
        <v>-3.4354688950789227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1.799119855034947</v>
      </c>
      <c r="C39" s="480">
        <f>'Tabelle 3.3'!J36</f>
        <v>-1.9441674975074776</v>
      </c>
      <c r="D39" s="481">
        <f t="shared" si="3"/>
        <v>1.799119855034947</v>
      </c>
      <c r="E39" s="481">
        <f t="shared" si="3"/>
        <v>-1.9441674975074776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1.799119855034947</v>
      </c>
      <c r="C45" s="480">
        <f>'Tabelle 3.3'!J36</f>
        <v>-1.9441674975074776</v>
      </c>
      <c r="D45" s="481">
        <f t="shared" si="3"/>
        <v>1.799119855034947</v>
      </c>
      <c r="E45" s="481">
        <f t="shared" si="3"/>
        <v>-1.9441674975074776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22648</v>
      </c>
      <c r="C51" s="487">
        <v>4437</v>
      </c>
      <c r="D51" s="487">
        <v>2726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22956</v>
      </c>
      <c r="C52" s="487">
        <v>4419</v>
      </c>
      <c r="D52" s="487">
        <v>2833</v>
      </c>
      <c r="E52" s="488">
        <f t="shared" ref="E52:G70" si="11">IF($A$51=37802,IF(COUNTBLANK(B$51:B$70)&gt;0,#N/A,B52/B$51*100),IF(COUNTBLANK(B$51:B$75)&gt;0,#N/A,B52/B$51*100))</f>
        <v>101.35994348286826</v>
      </c>
      <c r="F52" s="488">
        <f t="shared" si="11"/>
        <v>99.59432048681542</v>
      </c>
      <c r="G52" s="488">
        <f t="shared" si="11"/>
        <v>103.92516507703596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23144</v>
      </c>
      <c r="C53" s="487">
        <v>4354</v>
      </c>
      <c r="D53" s="487">
        <v>2820</v>
      </c>
      <c r="E53" s="488">
        <f t="shared" si="11"/>
        <v>102.19003885552809</v>
      </c>
      <c r="F53" s="488">
        <f t="shared" si="11"/>
        <v>98.129366689204417</v>
      </c>
      <c r="G53" s="488">
        <f t="shared" si="11"/>
        <v>103.44827586206897</v>
      </c>
      <c r="H53" s="489">
        <f>IF(ISERROR(L53)=TRUE,IF(MONTH(A53)=MONTH(MAX(A$51:A$75)),A53,""),"")</f>
        <v>41883</v>
      </c>
      <c r="I53" s="488">
        <f t="shared" si="12"/>
        <v>102.19003885552809</v>
      </c>
      <c r="J53" s="488">
        <f t="shared" si="10"/>
        <v>98.129366689204417</v>
      </c>
      <c r="K53" s="488">
        <f t="shared" si="10"/>
        <v>103.44827586206897</v>
      </c>
      <c r="L53" s="488" t="e">
        <f t="shared" si="13"/>
        <v>#N/A</v>
      </c>
    </row>
    <row r="54" spans="1:14" ht="15" customHeight="1" x14ac:dyDescent="0.2">
      <c r="A54" s="490" t="s">
        <v>462</v>
      </c>
      <c r="B54" s="487">
        <v>22900</v>
      </c>
      <c r="C54" s="487">
        <v>4400</v>
      </c>
      <c r="D54" s="487">
        <v>2801</v>
      </c>
      <c r="E54" s="488">
        <f t="shared" si="11"/>
        <v>101.11268103143765</v>
      </c>
      <c r="F54" s="488">
        <f t="shared" si="11"/>
        <v>99.166103222898343</v>
      </c>
      <c r="G54" s="488">
        <f t="shared" si="11"/>
        <v>102.75128393250183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22961</v>
      </c>
      <c r="C55" s="487">
        <v>4297</v>
      </c>
      <c r="D55" s="487">
        <v>2747</v>
      </c>
      <c r="E55" s="488">
        <f t="shared" si="11"/>
        <v>101.38202048746025</v>
      </c>
      <c r="F55" s="488">
        <f t="shared" si="11"/>
        <v>96.84471489745323</v>
      </c>
      <c r="G55" s="488">
        <f t="shared" si="11"/>
        <v>100.77035950110051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23053</v>
      </c>
      <c r="C56" s="487">
        <v>4369</v>
      </c>
      <c r="D56" s="487">
        <v>2852</v>
      </c>
      <c r="E56" s="488">
        <f t="shared" si="11"/>
        <v>101.78823737195337</v>
      </c>
      <c r="F56" s="488">
        <f t="shared" si="11"/>
        <v>98.467432950191565</v>
      </c>
      <c r="G56" s="488">
        <f t="shared" si="11"/>
        <v>104.62215700660309</v>
      </c>
      <c r="H56" s="489" t="str">
        <f t="shared" si="14"/>
        <v/>
      </c>
      <c r="I56" s="488" t="str">
        <f t="shared" si="12"/>
        <v/>
      </c>
      <c r="J56" s="488" t="str">
        <f t="shared" si="10"/>
        <v/>
      </c>
      <c r="K56" s="488" t="str">
        <f t="shared" si="10"/>
        <v/>
      </c>
      <c r="L56" s="488" t="e">
        <f t="shared" si="13"/>
        <v>#N/A</v>
      </c>
    </row>
    <row r="57" spans="1:14" ht="15" customHeight="1" x14ac:dyDescent="0.2">
      <c r="A57" s="490">
        <v>42248</v>
      </c>
      <c r="B57" s="487">
        <v>23470</v>
      </c>
      <c r="C57" s="487">
        <v>4252</v>
      </c>
      <c r="D57" s="487">
        <v>2910</v>
      </c>
      <c r="E57" s="488">
        <f t="shared" si="11"/>
        <v>103.62945955492759</v>
      </c>
      <c r="F57" s="488">
        <f t="shared" si="11"/>
        <v>95.830516114491772</v>
      </c>
      <c r="G57" s="488">
        <f t="shared" si="11"/>
        <v>106.74981658107117</v>
      </c>
      <c r="H57" s="489">
        <f t="shared" si="14"/>
        <v>42248</v>
      </c>
      <c r="I57" s="488">
        <f t="shared" si="12"/>
        <v>103.62945955492759</v>
      </c>
      <c r="J57" s="488">
        <f t="shared" si="10"/>
        <v>95.830516114491772</v>
      </c>
      <c r="K57" s="488">
        <f t="shared" si="10"/>
        <v>106.74981658107117</v>
      </c>
      <c r="L57" s="488" t="e">
        <f t="shared" si="13"/>
        <v>#N/A</v>
      </c>
    </row>
    <row r="58" spans="1:14" ht="15" customHeight="1" x14ac:dyDescent="0.2">
      <c r="A58" s="490" t="s">
        <v>465</v>
      </c>
      <c r="B58" s="487">
        <v>23366</v>
      </c>
      <c r="C58" s="487">
        <v>4248</v>
      </c>
      <c r="D58" s="487">
        <v>2889</v>
      </c>
      <c r="E58" s="488">
        <f t="shared" si="11"/>
        <v>103.17025785941362</v>
      </c>
      <c r="F58" s="488">
        <f t="shared" si="11"/>
        <v>95.740365111561871</v>
      </c>
      <c r="G58" s="488">
        <f t="shared" si="11"/>
        <v>105.97945707997066</v>
      </c>
      <c r="H58" s="489" t="str">
        <f t="shared" si="14"/>
        <v/>
      </c>
      <c r="I58" s="488" t="str">
        <f t="shared" si="12"/>
        <v/>
      </c>
      <c r="J58" s="488" t="str">
        <f t="shared" si="10"/>
        <v/>
      </c>
      <c r="K58" s="488" t="str">
        <f t="shared" si="10"/>
        <v/>
      </c>
      <c r="L58" s="488" t="e">
        <f t="shared" si="13"/>
        <v>#N/A</v>
      </c>
    </row>
    <row r="59" spans="1:14" ht="15" customHeight="1" x14ac:dyDescent="0.2">
      <c r="A59" s="490" t="s">
        <v>466</v>
      </c>
      <c r="B59" s="487">
        <v>23666</v>
      </c>
      <c r="C59" s="487">
        <v>4248</v>
      </c>
      <c r="D59" s="487">
        <v>2879</v>
      </c>
      <c r="E59" s="488">
        <f t="shared" si="11"/>
        <v>104.49487813493465</v>
      </c>
      <c r="F59" s="488">
        <f t="shared" si="11"/>
        <v>95.740365111561871</v>
      </c>
      <c r="G59" s="488">
        <f t="shared" si="11"/>
        <v>105.61261922230374</v>
      </c>
      <c r="H59" s="489" t="str">
        <f t="shared" si="14"/>
        <v/>
      </c>
      <c r="I59" s="488" t="str">
        <f t="shared" si="12"/>
        <v/>
      </c>
      <c r="J59" s="488" t="str">
        <f t="shared" si="10"/>
        <v/>
      </c>
      <c r="K59" s="488" t="str">
        <f t="shared" si="10"/>
        <v/>
      </c>
      <c r="L59" s="488" t="e">
        <f t="shared" si="13"/>
        <v>#N/A</v>
      </c>
    </row>
    <row r="60" spans="1:14" ht="15" customHeight="1" x14ac:dyDescent="0.2">
      <c r="A60" s="490" t="s">
        <v>467</v>
      </c>
      <c r="B60" s="487">
        <v>23976</v>
      </c>
      <c r="C60" s="487">
        <v>4328</v>
      </c>
      <c r="D60" s="487">
        <v>2958</v>
      </c>
      <c r="E60" s="488">
        <f t="shared" si="11"/>
        <v>105.86365241963971</v>
      </c>
      <c r="F60" s="488">
        <f t="shared" si="11"/>
        <v>97.543385170160008</v>
      </c>
      <c r="G60" s="488">
        <f t="shared" si="11"/>
        <v>108.51063829787233</v>
      </c>
      <c r="H60" s="489" t="str">
        <f t="shared" si="14"/>
        <v/>
      </c>
      <c r="I60" s="488" t="str">
        <f t="shared" si="12"/>
        <v/>
      </c>
      <c r="J60" s="488" t="str">
        <f t="shared" si="10"/>
        <v/>
      </c>
      <c r="K60" s="488" t="str">
        <f t="shared" si="10"/>
        <v/>
      </c>
      <c r="L60" s="488" t="e">
        <f t="shared" si="13"/>
        <v>#N/A</v>
      </c>
    </row>
    <row r="61" spans="1:14" ht="15" customHeight="1" x14ac:dyDescent="0.2">
      <c r="A61" s="490">
        <v>42614</v>
      </c>
      <c r="B61" s="487">
        <v>24439</v>
      </c>
      <c r="C61" s="487">
        <v>4344</v>
      </c>
      <c r="D61" s="487">
        <v>3048</v>
      </c>
      <c r="E61" s="488">
        <f t="shared" si="11"/>
        <v>107.90798304486047</v>
      </c>
      <c r="F61" s="488">
        <f t="shared" si="11"/>
        <v>97.903989181879652</v>
      </c>
      <c r="G61" s="488">
        <f t="shared" si="11"/>
        <v>111.81217901687455</v>
      </c>
      <c r="H61" s="489">
        <f t="shared" si="14"/>
        <v>42614</v>
      </c>
      <c r="I61" s="488">
        <f t="shared" si="12"/>
        <v>107.90798304486047</v>
      </c>
      <c r="J61" s="488">
        <f t="shared" si="10"/>
        <v>97.903989181879652</v>
      </c>
      <c r="K61" s="488">
        <f t="shared" si="10"/>
        <v>111.81217901687455</v>
      </c>
      <c r="L61" s="488" t="e">
        <f t="shared" si="13"/>
        <v>#N/A</v>
      </c>
    </row>
    <row r="62" spans="1:14" ht="15" customHeight="1" x14ac:dyDescent="0.2">
      <c r="A62" s="490" t="s">
        <v>468</v>
      </c>
      <c r="B62" s="487">
        <v>24178</v>
      </c>
      <c r="C62" s="487">
        <v>4333</v>
      </c>
      <c r="D62" s="487">
        <v>3049</v>
      </c>
      <c r="E62" s="488">
        <f t="shared" si="11"/>
        <v>106.75556340515719</v>
      </c>
      <c r="F62" s="488">
        <f t="shared" si="11"/>
        <v>97.656073923822404</v>
      </c>
      <c r="G62" s="488">
        <f t="shared" si="11"/>
        <v>111.84886280264124</v>
      </c>
      <c r="H62" s="489" t="str">
        <f t="shared" si="14"/>
        <v/>
      </c>
      <c r="I62" s="488" t="str">
        <f t="shared" si="12"/>
        <v/>
      </c>
      <c r="J62" s="488" t="str">
        <f t="shared" si="10"/>
        <v/>
      </c>
      <c r="K62" s="488" t="str">
        <f t="shared" si="10"/>
        <v/>
      </c>
      <c r="L62" s="488" t="e">
        <f t="shared" si="13"/>
        <v>#N/A</v>
      </c>
    </row>
    <row r="63" spans="1:14" ht="15" customHeight="1" x14ac:dyDescent="0.2">
      <c r="A63" s="490" t="s">
        <v>469</v>
      </c>
      <c r="B63" s="487">
        <v>24142</v>
      </c>
      <c r="C63" s="487">
        <v>4242</v>
      </c>
      <c r="D63" s="487">
        <v>3029</v>
      </c>
      <c r="E63" s="488">
        <f t="shared" si="11"/>
        <v>106.59660897209466</v>
      </c>
      <c r="F63" s="488">
        <f t="shared" si="11"/>
        <v>95.605138607167007</v>
      </c>
      <c r="G63" s="488">
        <f t="shared" si="11"/>
        <v>111.1151870873074</v>
      </c>
      <c r="H63" s="489" t="str">
        <f t="shared" si="14"/>
        <v/>
      </c>
      <c r="I63" s="488" t="str">
        <f t="shared" si="12"/>
        <v/>
      </c>
      <c r="J63" s="488" t="str">
        <f t="shared" si="10"/>
        <v/>
      </c>
      <c r="K63" s="488" t="str">
        <f t="shared" si="10"/>
        <v/>
      </c>
      <c r="L63" s="488" t="e">
        <f t="shared" si="13"/>
        <v>#N/A</v>
      </c>
    </row>
    <row r="64" spans="1:14" ht="15" customHeight="1" x14ac:dyDescent="0.2">
      <c r="A64" s="490" t="s">
        <v>470</v>
      </c>
      <c r="B64" s="487">
        <v>24326</v>
      </c>
      <c r="C64" s="487">
        <v>4237</v>
      </c>
      <c r="D64" s="487">
        <v>3074</v>
      </c>
      <c r="E64" s="488">
        <f t="shared" si="11"/>
        <v>107.4090427410809</v>
      </c>
      <c r="F64" s="488">
        <f t="shared" si="11"/>
        <v>95.492449853504624</v>
      </c>
      <c r="G64" s="488">
        <f t="shared" si="11"/>
        <v>112.7659574468085</v>
      </c>
      <c r="H64" s="489" t="str">
        <f t="shared" si="14"/>
        <v/>
      </c>
      <c r="I64" s="488" t="str">
        <f t="shared" si="12"/>
        <v/>
      </c>
      <c r="J64" s="488" t="str">
        <f t="shared" si="10"/>
        <v/>
      </c>
      <c r="K64" s="488" t="str">
        <f t="shared" si="10"/>
        <v/>
      </c>
      <c r="L64" s="488" t="e">
        <f t="shared" si="13"/>
        <v>#N/A</v>
      </c>
    </row>
    <row r="65" spans="1:12" ht="15" customHeight="1" x14ac:dyDescent="0.2">
      <c r="A65" s="490">
        <v>42979</v>
      </c>
      <c r="B65" s="487">
        <v>24917</v>
      </c>
      <c r="C65" s="487">
        <v>4252</v>
      </c>
      <c r="D65" s="487">
        <v>3161</v>
      </c>
      <c r="E65" s="488">
        <f t="shared" si="11"/>
        <v>110.0185446838573</v>
      </c>
      <c r="F65" s="488">
        <f t="shared" si="11"/>
        <v>95.830516114491772</v>
      </c>
      <c r="G65" s="488">
        <f t="shared" si="11"/>
        <v>115.95744680851064</v>
      </c>
      <c r="H65" s="489">
        <f t="shared" si="14"/>
        <v>42979</v>
      </c>
      <c r="I65" s="488">
        <f t="shared" si="12"/>
        <v>110.0185446838573</v>
      </c>
      <c r="J65" s="488">
        <f t="shared" si="10"/>
        <v>95.830516114491772</v>
      </c>
      <c r="K65" s="488">
        <f t="shared" si="10"/>
        <v>115.95744680851064</v>
      </c>
      <c r="L65" s="488" t="e">
        <f t="shared" si="13"/>
        <v>#N/A</v>
      </c>
    </row>
    <row r="66" spans="1:12" ht="15" customHeight="1" x14ac:dyDescent="0.2">
      <c r="A66" s="490" t="s">
        <v>471</v>
      </c>
      <c r="B66" s="487">
        <v>24763</v>
      </c>
      <c r="C66" s="487">
        <v>4246</v>
      </c>
      <c r="D66" s="487">
        <v>3155</v>
      </c>
      <c r="E66" s="488">
        <f t="shared" si="11"/>
        <v>109.33857294242317</v>
      </c>
      <c r="F66" s="488">
        <f t="shared" si="11"/>
        <v>95.695289610096907</v>
      </c>
      <c r="G66" s="488">
        <f t="shared" si="11"/>
        <v>115.73734409391049</v>
      </c>
      <c r="H66" s="489" t="str">
        <f t="shared" si="14"/>
        <v/>
      </c>
      <c r="I66" s="488" t="str">
        <f t="shared" si="12"/>
        <v/>
      </c>
      <c r="J66" s="488" t="str">
        <f t="shared" si="10"/>
        <v/>
      </c>
      <c r="K66" s="488" t="str">
        <f t="shared" si="10"/>
        <v/>
      </c>
      <c r="L66" s="488" t="e">
        <f t="shared" si="13"/>
        <v>#N/A</v>
      </c>
    </row>
    <row r="67" spans="1:12" ht="15" customHeight="1" x14ac:dyDescent="0.2">
      <c r="A67" s="490" t="s">
        <v>472</v>
      </c>
      <c r="B67" s="487">
        <v>24901</v>
      </c>
      <c r="C67" s="487">
        <v>4197</v>
      </c>
      <c r="D67" s="487">
        <v>3107</v>
      </c>
      <c r="E67" s="488">
        <f t="shared" si="11"/>
        <v>109.94789826916285</v>
      </c>
      <c r="F67" s="488">
        <f t="shared" si="11"/>
        <v>94.590939824205549</v>
      </c>
      <c r="G67" s="488">
        <f t="shared" si="11"/>
        <v>113.97652237710932</v>
      </c>
      <c r="H67" s="489" t="str">
        <f t="shared" si="14"/>
        <v/>
      </c>
      <c r="I67" s="488" t="str">
        <f t="shared" si="12"/>
        <v/>
      </c>
      <c r="J67" s="488" t="str">
        <f t="shared" si="12"/>
        <v/>
      </c>
      <c r="K67" s="488" t="str">
        <f t="shared" si="12"/>
        <v/>
      </c>
      <c r="L67" s="488" t="e">
        <f t="shared" si="13"/>
        <v>#N/A</v>
      </c>
    </row>
    <row r="68" spans="1:12" ht="15" customHeight="1" x14ac:dyDescent="0.2">
      <c r="A68" s="490" t="s">
        <v>473</v>
      </c>
      <c r="B68" s="487">
        <v>25211</v>
      </c>
      <c r="C68" s="487">
        <v>4270</v>
      </c>
      <c r="D68" s="487">
        <v>3277</v>
      </c>
      <c r="E68" s="488">
        <f t="shared" si="11"/>
        <v>111.3166725538679</v>
      </c>
      <c r="F68" s="488">
        <f t="shared" si="11"/>
        <v>96.236195627676352</v>
      </c>
      <c r="G68" s="488">
        <f t="shared" si="11"/>
        <v>120.21276595744681</v>
      </c>
      <c r="H68" s="489" t="str">
        <f t="shared" si="14"/>
        <v/>
      </c>
      <c r="I68" s="488" t="str">
        <f t="shared" si="12"/>
        <v/>
      </c>
      <c r="J68" s="488" t="str">
        <f t="shared" si="12"/>
        <v/>
      </c>
      <c r="K68" s="488" t="str">
        <f t="shared" si="12"/>
        <v/>
      </c>
      <c r="L68" s="488" t="e">
        <f t="shared" si="13"/>
        <v>#N/A</v>
      </c>
    </row>
    <row r="69" spans="1:12" ht="15" customHeight="1" x14ac:dyDescent="0.2">
      <c r="A69" s="490">
        <v>43344</v>
      </c>
      <c r="B69" s="487">
        <v>25759</v>
      </c>
      <c r="C69" s="487">
        <v>4168</v>
      </c>
      <c r="D69" s="487">
        <v>3370</v>
      </c>
      <c r="E69" s="488">
        <f t="shared" si="11"/>
        <v>113.73631225715295</v>
      </c>
      <c r="F69" s="488">
        <f t="shared" si="11"/>
        <v>93.937345052963721</v>
      </c>
      <c r="G69" s="488">
        <f t="shared" si="11"/>
        <v>123.62435803374909</v>
      </c>
      <c r="H69" s="489">
        <f t="shared" si="14"/>
        <v>43344</v>
      </c>
      <c r="I69" s="488">
        <f t="shared" si="12"/>
        <v>113.73631225715295</v>
      </c>
      <c r="J69" s="488">
        <f t="shared" si="12"/>
        <v>93.937345052963721</v>
      </c>
      <c r="K69" s="488">
        <f t="shared" si="12"/>
        <v>123.62435803374909</v>
      </c>
      <c r="L69" s="488" t="e">
        <f t="shared" si="13"/>
        <v>#N/A</v>
      </c>
    </row>
    <row r="70" spans="1:12" ht="15" customHeight="1" x14ac:dyDescent="0.2">
      <c r="A70" s="490" t="s">
        <v>474</v>
      </c>
      <c r="B70" s="487">
        <v>25357</v>
      </c>
      <c r="C70" s="487">
        <v>4162</v>
      </c>
      <c r="D70" s="487">
        <v>3383</v>
      </c>
      <c r="E70" s="488">
        <f t="shared" si="11"/>
        <v>111.96132108795479</v>
      </c>
      <c r="F70" s="488">
        <f t="shared" si="11"/>
        <v>93.802118548568856</v>
      </c>
      <c r="G70" s="488">
        <f t="shared" si="11"/>
        <v>124.10124724871608</v>
      </c>
      <c r="H70" s="489" t="str">
        <f t="shared" si="14"/>
        <v/>
      </c>
      <c r="I70" s="488" t="str">
        <f t="shared" si="12"/>
        <v/>
      </c>
      <c r="J70" s="488" t="str">
        <f t="shared" si="12"/>
        <v/>
      </c>
      <c r="K70" s="488" t="str">
        <f t="shared" si="12"/>
        <v/>
      </c>
      <c r="L70" s="488" t="e">
        <f t="shared" si="13"/>
        <v>#N/A</v>
      </c>
    </row>
    <row r="71" spans="1:12" ht="15" customHeight="1" x14ac:dyDescent="0.2">
      <c r="A71" s="490" t="s">
        <v>475</v>
      </c>
      <c r="B71" s="487">
        <v>25470</v>
      </c>
      <c r="C71" s="487">
        <v>4169</v>
      </c>
      <c r="D71" s="487">
        <v>3359</v>
      </c>
      <c r="E71" s="491">
        <f t="shared" ref="E71:G75" si="15">IF($A$51=37802,IF(COUNTBLANK(B$51:B$70)&gt;0,#N/A,IF(ISBLANK(B71)=FALSE,B71/B$51*100,#N/A)),IF(COUNTBLANK(B$51:B$75)&gt;0,#N/A,B71/B$51*100))</f>
        <v>112.46026139173438</v>
      </c>
      <c r="F71" s="491">
        <f t="shared" si="15"/>
        <v>93.959882803696189</v>
      </c>
      <c r="G71" s="491">
        <f t="shared" si="15"/>
        <v>123.2208363903155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25693</v>
      </c>
      <c r="C72" s="487">
        <v>4190</v>
      </c>
      <c r="D72" s="487">
        <v>3438</v>
      </c>
      <c r="E72" s="491">
        <f t="shared" si="15"/>
        <v>113.44489579653833</v>
      </c>
      <c r="F72" s="491">
        <f t="shared" si="15"/>
        <v>94.433175569078216</v>
      </c>
      <c r="G72" s="491">
        <f t="shared" si="15"/>
        <v>126.11885546588408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25874</v>
      </c>
      <c r="C73" s="487">
        <v>4172</v>
      </c>
      <c r="D73" s="487">
        <v>3485</v>
      </c>
      <c r="E73" s="491">
        <f t="shared" si="15"/>
        <v>114.24408336276935</v>
      </c>
      <c r="F73" s="491">
        <f t="shared" si="15"/>
        <v>94.027496055893621</v>
      </c>
      <c r="G73" s="491">
        <f t="shared" si="15"/>
        <v>127.84299339691856</v>
      </c>
      <c r="H73" s="492">
        <f>IF(A$51=37802,IF(ISERROR(L73)=TRUE,IF(ISBLANK(A73)=FALSE,IF(MONTH(A73)=MONTH(MAX(A$51:A$75)),A73,""),""),""),IF(ISERROR(L73)=TRUE,IF(MONTH(A73)=MONTH(MAX(A$51:A$75)),A73,""),""))</f>
        <v>43709</v>
      </c>
      <c r="I73" s="488">
        <f t="shared" si="12"/>
        <v>114.24408336276935</v>
      </c>
      <c r="J73" s="488">
        <f t="shared" si="12"/>
        <v>94.027496055893621</v>
      </c>
      <c r="K73" s="488">
        <f t="shared" si="12"/>
        <v>127.84299339691856</v>
      </c>
      <c r="L73" s="488" t="e">
        <f t="shared" si="13"/>
        <v>#N/A</v>
      </c>
    </row>
    <row r="74" spans="1:12" ht="15" customHeight="1" x14ac:dyDescent="0.2">
      <c r="A74" s="490" t="s">
        <v>477</v>
      </c>
      <c r="B74" s="487">
        <v>25639</v>
      </c>
      <c r="C74" s="487">
        <v>4101</v>
      </c>
      <c r="D74" s="487">
        <v>3429</v>
      </c>
      <c r="E74" s="491">
        <f t="shared" si="15"/>
        <v>113.20646414694455</v>
      </c>
      <c r="F74" s="491">
        <f t="shared" si="15"/>
        <v>92.427315753887768</v>
      </c>
      <c r="G74" s="491">
        <f t="shared" si="15"/>
        <v>125.78870139398386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25689</v>
      </c>
      <c r="C75" s="493">
        <v>4012</v>
      </c>
      <c r="D75" s="493">
        <v>3396</v>
      </c>
      <c r="E75" s="491">
        <f t="shared" si="15"/>
        <v>113.42723419286472</v>
      </c>
      <c r="F75" s="491">
        <f t="shared" si="15"/>
        <v>90.421455938697321</v>
      </c>
      <c r="G75" s="491">
        <f t="shared" si="15"/>
        <v>124.57813646368305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114.24408336276935</v>
      </c>
      <c r="J77" s="488">
        <f>IF(J75&lt;&gt;"",J75,IF(J74&lt;&gt;"",J74,IF(J73&lt;&gt;"",J73,IF(J72&lt;&gt;"",J72,IF(J71&lt;&gt;"",J71,IF(J70&lt;&gt;"",J70,""))))))</f>
        <v>94.027496055893621</v>
      </c>
      <c r="K77" s="488">
        <f>IF(K75&lt;&gt;"",K75,IF(K74&lt;&gt;"",K74,IF(K73&lt;&gt;"",K73,IF(K72&lt;&gt;"",K72,IF(K71&lt;&gt;"",K71,IF(K70&lt;&gt;"",K70,""))))))</f>
        <v>127.84299339691856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+14,2%</v>
      </c>
      <c r="J79" s="488" t="str">
        <f>"GeB - ausschließlich: "&amp;IF(J77&gt;100,"+","")&amp;TEXT(J77-100,"0,0")&amp;"%"</f>
        <v>GeB - ausschließlich: -6,0%</v>
      </c>
      <c r="K79" s="488" t="str">
        <f>"GeB - im Nebenjob: "&amp;IF(K77&gt;100,"+","")&amp;TEXT(K77-100,"0,0")&amp;"%"</f>
        <v>GeB - im Nebenjob: +27,8%</v>
      </c>
    </row>
    <row r="81" spans="9:9" ht="15" customHeight="1" x14ac:dyDescent="0.2">
      <c r="I81" s="488" t="str">
        <f>IF(ISERROR(HLOOKUP(1,I$78:K$79,2,FALSE)),"",HLOOKUP(1,I$78:K$79,2,FALSE))</f>
        <v>GeB - im Nebenjob: +27,8%</v>
      </c>
    </row>
    <row r="82" spans="9:9" ht="15" customHeight="1" x14ac:dyDescent="0.2">
      <c r="I82" s="488" t="str">
        <f>IF(ISERROR(HLOOKUP(2,I$78:K$79,2,FALSE)),"",HLOOKUP(2,I$78:K$79,2,FALSE))</f>
        <v>SvB: +14,2%</v>
      </c>
    </row>
    <row r="83" spans="9:9" ht="15" customHeight="1" x14ac:dyDescent="0.2">
      <c r="I83" s="488" t="str">
        <f>IF(ISERROR(HLOOKUP(3,I$78:K$79,2,FALSE)),"",HLOOKUP(3,I$78:K$79,2,FALSE))</f>
        <v>GeB - ausschließlich: -6,0%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25689</v>
      </c>
      <c r="E12" s="114">
        <v>25639</v>
      </c>
      <c r="F12" s="114">
        <v>25874</v>
      </c>
      <c r="G12" s="114">
        <v>25693</v>
      </c>
      <c r="H12" s="114">
        <v>25470</v>
      </c>
      <c r="I12" s="115">
        <v>219</v>
      </c>
      <c r="J12" s="116">
        <v>0.85983510011778563</v>
      </c>
      <c r="N12" s="117"/>
    </row>
    <row r="13" spans="1:15" s="110" customFormat="1" ht="13.5" customHeight="1" x14ac:dyDescent="0.2">
      <c r="A13" s="118" t="s">
        <v>105</v>
      </c>
      <c r="B13" s="119" t="s">
        <v>106</v>
      </c>
      <c r="C13" s="113">
        <v>48.861380357351393</v>
      </c>
      <c r="D13" s="114">
        <v>12552</v>
      </c>
      <c r="E13" s="114">
        <v>12486</v>
      </c>
      <c r="F13" s="114">
        <v>12755</v>
      </c>
      <c r="G13" s="114">
        <v>12677</v>
      </c>
      <c r="H13" s="114">
        <v>12551</v>
      </c>
      <c r="I13" s="115">
        <v>1</v>
      </c>
      <c r="J13" s="116">
        <v>7.9674926300693175E-3</v>
      </c>
    </row>
    <row r="14" spans="1:15" s="110" customFormat="1" ht="13.5" customHeight="1" x14ac:dyDescent="0.2">
      <c r="A14" s="120"/>
      <c r="B14" s="119" t="s">
        <v>107</v>
      </c>
      <c r="C14" s="113">
        <v>51.138619642648607</v>
      </c>
      <c r="D14" s="114">
        <v>13137</v>
      </c>
      <c r="E14" s="114">
        <v>13153</v>
      </c>
      <c r="F14" s="114">
        <v>13119</v>
      </c>
      <c r="G14" s="114">
        <v>13016</v>
      </c>
      <c r="H14" s="114">
        <v>12919</v>
      </c>
      <c r="I14" s="115">
        <v>218</v>
      </c>
      <c r="J14" s="116">
        <v>1.6874371081353046</v>
      </c>
    </row>
    <row r="15" spans="1:15" s="110" customFormat="1" ht="13.5" customHeight="1" x14ac:dyDescent="0.2">
      <c r="A15" s="118" t="s">
        <v>105</v>
      </c>
      <c r="B15" s="121" t="s">
        <v>108</v>
      </c>
      <c r="C15" s="113">
        <v>10.377982794192066</v>
      </c>
      <c r="D15" s="114">
        <v>2666</v>
      </c>
      <c r="E15" s="114">
        <v>2695</v>
      </c>
      <c r="F15" s="114">
        <v>2787</v>
      </c>
      <c r="G15" s="114">
        <v>2557</v>
      </c>
      <c r="H15" s="114">
        <v>2571</v>
      </c>
      <c r="I15" s="115">
        <v>95</v>
      </c>
      <c r="J15" s="116">
        <v>3.6950602878257488</v>
      </c>
    </row>
    <row r="16" spans="1:15" s="110" customFormat="1" ht="13.5" customHeight="1" x14ac:dyDescent="0.2">
      <c r="A16" s="118"/>
      <c r="B16" s="121" t="s">
        <v>109</v>
      </c>
      <c r="C16" s="113">
        <v>66.448674529954459</v>
      </c>
      <c r="D16" s="114">
        <v>17070</v>
      </c>
      <c r="E16" s="114">
        <v>17068</v>
      </c>
      <c r="F16" s="114">
        <v>17248</v>
      </c>
      <c r="G16" s="114">
        <v>17389</v>
      </c>
      <c r="H16" s="114">
        <v>17262</v>
      </c>
      <c r="I16" s="115">
        <v>-192</v>
      </c>
      <c r="J16" s="116">
        <v>-1.1122697254084115</v>
      </c>
    </row>
    <row r="17" spans="1:10" s="110" customFormat="1" ht="13.5" customHeight="1" x14ac:dyDescent="0.2">
      <c r="A17" s="118"/>
      <c r="B17" s="121" t="s">
        <v>110</v>
      </c>
      <c r="C17" s="113">
        <v>21.912102456304254</v>
      </c>
      <c r="D17" s="114">
        <v>5629</v>
      </c>
      <c r="E17" s="114">
        <v>5565</v>
      </c>
      <c r="F17" s="114">
        <v>5527</v>
      </c>
      <c r="G17" s="114">
        <v>5440</v>
      </c>
      <c r="H17" s="114">
        <v>5341</v>
      </c>
      <c r="I17" s="115">
        <v>288</v>
      </c>
      <c r="J17" s="116">
        <v>5.3922486425762965</v>
      </c>
    </row>
    <row r="18" spans="1:10" s="110" customFormat="1" ht="13.5" customHeight="1" x14ac:dyDescent="0.2">
      <c r="A18" s="120"/>
      <c r="B18" s="121" t="s">
        <v>111</v>
      </c>
      <c r="C18" s="113">
        <v>1.2612402195492234</v>
      </c>
      <c r="D18" s="114">
        <v>324</v>
      </c>
      <c r="E18" s="114">
        <v>311</v>
      </c>
      <c r="F18" s="114">
        <v>312</v>
      </c>
      <c r="G18" s="114">
        <v>307</v>
      </c>
      <c r="H18" s="114">
        <v>296</v>
      </c>
      <c r="I18" s="115">
        <v>28</v>
      </c>
      <c r="J18" s="116">
        <v>9.4594594594594597</v>
      </c>
    </row>
    <row r="19" spans="1:10" s="110" customFormat="1" ht="13.5" customHeight="1" x14ac:dyDescent="0.2">
      <c r="A19" s="120"/>
      <c r="B19" s="121" t="s">
        <v>112</v>
      </c>
      <c r="C19" s="113">
        <v>0.32698820506831716</v>
      </c>
      <c r="D19" s="114">
        <v>84</v>
      </c>
      <c r="E19" s="114">
        <v>82</v>
      </c>
      <c r="F19" s="114">
        <v>93</v>
      </c>
      <c r="G19" s="114">
        <v>82</v>
      </c>
      <c r="H19" s="114">
        <v>80</v>
      </c>
      <c r="I19" s="115">
        <v>4</v>
      </c>
      <c r="J19" s="116">
        <v>5</v>
      </c>
    </row>
    <row r="20" spans="1:10" s="110" customFormat="1" ht="13.5" customHeight="1" x14ac:dyDescent="0.2">
      <c r="A20" s="118" t="s">
        <v>113</v>
      </c>
      <c r="B20" s="122" t="s">
        <v>114</v>
      </c>
      <c r="C20" s="113">
        <v>67.639845848417607</v>
      </c>
      <c r="D20" s="114">
        <v>17376</v>
      </c>
      <c r="E20" s="114">
        <v>17366</v>
      </c>
      <c r="F20" s="114">
        <v>17721</v>
      </c>
      <c r="G20" s="114">
        <v>17561</v>
      </c>
      <c r="H20" s="114">
        <v>17497</v>
      </c>
      <c r="I20" s="115">
        <v>-121</v>
      </c>
      <c r="J20" s="116">
        <v>-0.69154712236383376</v>
      </c>
    </row>
    <row r="21" spans="1:10" s="110" customFormat="1" ht="13.5" customHeight="1" x14ac:dyDescent="0.2">
      <c r="A21" s="120"/>
      <c r="B21" s="122" t="s">
        <v>115</v>
      </c>
      <c r="C21" s="113">
        <v>32.360154151582393</v>
      </c>
      <c r="D21" s="114">
        <v>8313</v>
      </c>
      <c r="E21" s="114">
        <v>8273</v>
      </c>
      <c r="F21" s="114">
        <v>8153</v>
      </c>
      <c r="G21" s="114">
        <v>8132</v>
      </c>
      <c r="H21" s="114">
        <v>7973</v>
      </c>
      <c r="I21" s="115">
        <v>340</v>
      </c>
      <c r="J21" s="116">
        <v>4.2643923240938166</v>
      </c>
    </row>
    <row r="22" spans="1:10" s="110" customFormat="1" ht="13.5" customHeight="1" x14ac:dyDescent="0.2">
      <c r="A22" s="118" t="s">
        <v>113</v>
      </c>
      <c r="B22" s="122" t="s">
        <v>116</v>
      </c>
      <c r="C22" s="113">
        <v>85.19989100393164</v>
      </c>
      <c r="D22" s="114">
        <v>21887</v>
      </c>
      <c r="E22" s="114">
        <v>21968</v>
      </c>
      <c r="F22" s="114">
        <v>22098</v>
      </c>
      <c r="G22" s="114">
        <v>21895</v>
      </c>
      <c r="H22" s="114">
        <v>21890</v>
      </c>
      <c r="I22" s="115">
        <v>-3</v>
      </c>
      <c r="J22" s="116">
        <v>-1.3704888076747372E-2</v>
      </c>
    </row>
    <row r="23" spans="1:10" s="110" customFormat="1" ht="13.5" customHeight="1" x14ac:dyDescent="0.2">
      <c r="A23" s="123"/>
      <c r="B23" s="124" t="s">
        <v>117</v>
      </c>
      <c r="C23" s="125">
        <v>14.768967262252326</v>
      </c>
      <c r="D23" s="114">
        <v>3794</v>
      </c>
      <c r="E23" s="114">
        <v>3664</v>
      </c>
      <c r="F23" s="114">
        <v>3769</v>
      </c>
      <c r="G23" s="114">
        <v>3789</v>
      </c>
      <c r="H23" s="114">
        <v>3570</v>
      </c>
      <c r="I23" s="115">
        <v>224</v>
      </c>
      <c r="J23" s="116">
        <v>6.2745098039215685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7408</v>
      </c>
      <c r="E26" s="114">
        <v>7530</v>
      </c>
      <c r="F26" s="114">
        <v>7657</v>
      </c>
      <c r="G26" s="114">
        <v>7628</v>
      </c>
      <c r="H26" s="140">
        <v>7528</v>
      </c>
      <c r="I26" s="115">
        <v>-120</v>
      </c>
      <c r="J26" s="116">
        <v>-1.5940488841657812</v>
      </c>
    </row>
    <row r="27" spans="1:10" s="110" customFormat="1" ht="13.5" customHeight="1" x14ac:dyDescent="0.2">
      <c r="A27" s="118" t="s">
        <v>105</v>
      </c>
      <c r="B27" s="119" t="s">
        <v>106</v>
      </c>
      <c r="C27" s="113">
        <v>36.406587473002162</v>
      </c>
      <c r="D27" s="115">
        <v>2697</v>
      </c>
      <c r="E27" s="114">
        <v>2735</v>
      </c>
      <c r="F27" s="114">
        <v>2768</v>
      </c>
      <c r="G27" s="114">
        <v>2765</v>
      </c>
      <c r="H27" s="140">
        <v>2736</v>
      </c>
      <c r="I27" s="115">
        <v>-39</v>
      </c>
      <c r="J27" s="116">
        <v>-1.4254385964912282</v>
      </c>
    </row>
    <row r="28" spans="1:10" s="110" customFormat="1" ht="13.5" customHeight="1" x14ac:dyDescent="0.2">
      <c r="A28" s="120"/>
      <c r="B28" s="119" t="s">
        <v>107</v>
      </c>
      <c r="C28" s="113">
        <v>63.593412526997838</v>
      </c>
      <c r="D28" s="115">
        <v>4711</v>
      </c>
      <c r="E28" s="114">
        <v>4795</v>
      </c>
      <c r="F28" s="114">
        <v>4889</v>
      </c>
      <c r="G28" s="114">
        <v>4863</v>
      </c>
      <c r="H28" s="140">
        <v>4792</v>
      </c>
      <c r="I28" s="115">
        <v>-81</v>
      </c>
      <c r="J28" s="116">
        <v>-1.6903171953255425</v>
      </c>
    </row>
    <row r="29" spans="1:10" s="110" customFormat="1" ht="13.5" customHeight="1" x14ac:dyDescent="0.2">
      <c r="A29" s="118" t="s">
        <v>105</v>
      </c>
      <c r="B29" s="121" t="s">
        <v>108</v>
      </c>
      <c r="C29" s="113">
        <v>13.485421166306695</v>
      </c>
      <c r="D29" s="115">
        <v>999</v>
      </c>
      <c r="E29" s="114">
        <v>979</v>
      </c>
      <c r="F29" s="114">
        <v>1043</v>
      </c>
      <c r="G29" s="114">
        <v>1054</v>
      </c>
      <c r="H29" s="140">
        <v>1004</v>
      </c>
      <c r="I29" s="115">
        <v>-5</v>
      </c>
      <c r="J29" s="116">
        <v>-0.49800796812749004</v>
      </c>
    </row>
    <row r="30" spans="1:10" s="110" customFormat="1" ht="13.5" customHeight="1" x14ac:dyDescent="0.2">
      <c r="A30" s="118"/>
      <c r="B30" s="121" t="s">
        <v>109</v>
      </c>
      <c r="C30" s="113">
        <v>50.823434125269976</v>
      </c>
      <c r="D30" s="115">
        <v>3765</v>
      </c>
      <c r="E30" s="114">
        <v>3850</v>
      </c>
      <c r="F30" s="114">
        <v>3886</v>
      </c>
      <c r="G30" s="114">
        <v>3876</v>
      </c>
      <c r="H30" s="140">
        <v>3849</v>
      </c>
      <c r="I30" s="115">
        <v>-84</v>
      </c>
      <c r="J30" s="116">
        <v>-2.182385035074045</v>
      </c>
    </row>
    <row r="31" spans="1:10" s="110" customFormat="1" ht="13.5" customHeight="1" x14ac:dyDescent="0.2">
      <c r="A31" s="118"/>
      <c r="B31" s="121" t="s">
        <v>110</v>
      </c>
      <c r="C31" s="113">
        <v>18.62850971922246</v>
      </c>
      <c r="D31" s="115">
        <v>1380</v>
      </c>
      <c r="E31" s="114">
        <v>1403</v>
      </c>
      <c r="F31" s="114">
        <v>1418</v>
      </c>
      <c r="G31" s="114">
        <v>1421</v>
      </c>
      <c r="H31" s="140">
        <v>1430</v>
      </c>
      <c r="I31" s="115">
        <v>-50</v>
      </c>
      <c r="J31" s="116">
        <v>-3.4965034965034967</v>
      </c>
    </row>
    <row r="32" spans="1:10" s="110" customFormat="1" ht="13.5" customHeight="1" x14ac:dyDescent="0.2">
      <c r="A32" s="120"/>
      <c r="B32" s="121" t="s">
        <v>111</v>
      </c>
      <c r="C32" s="113">
        <v>17.062634989200863</v>
      </c>
      <c r="D32" s="115">
        <v>1264</v>
      </c>
      <c r="E32" s="114">
        <v>1298</v>
      </c>
      <c r="F32" s="114">
        <v>1310</v>
      </c>
      <c r="G32" s="114">
        <v>1277</v>
      </c>
      <c r="H32" s="140">
        <v>1245</v>
      </c>
      <c r="I32" s="115">
        <v>19</v>
      </c>
      <c r="J32" s="116">
        <v>1.5261044176706828</v>
      </c>
    </row>
    <row r="33" spans="1:10" s="110" customFormat="1" ht="13.5" customHeight="1" x14ac:dyDescent="0.2">
      <c r="A33" s="120"/>
      <c r="B33" s="121" t="s">
        <v>112</v>
      </c>
      <c r="C33" s="113">
        <v>1.4713822894168467</v>
      </c>
      <c r="D33" s="115">
        <v>109</v>
      </c>
      <c r="E33" s="114">
        <v>124</v>
      </c>
      <c r="F33" s="114">
        <v>130</v>
      </c>
      <c r="G33" s="114">
        <v>119</v>
      </c>
      <c r="H33" s="140">
        <v>99</v>
      </c>
      <c r="I33" s="115">
        <v>10</v>
      </c>
      <c r="J33" s="116">
        <v>10.1010101010101</v>
      </c>
    </row>
    <row r="34" spans="1:10" s="110" customFormat="1" ht="13.5" customHeight="1" x14ac:dyDescent="0.2">
      <c r="A34" s="118" t="s">
        <v>113</v>
      </c>
      <c r="B34" s="122" t="s">
        <v>116</v>
      </c>
      <c r="C34" s="113">
        <v>88.687904967602591</v>
      </c>
      <c r="D34" s="115">
        <v>6570</v>
      </c>
      <c r="E34" s="114">
        <v>6706</v>
      </c>
      <c r="F34" s="114">
        <v>6846</v>
      </c>
      <c r="G34" s="114">
        <v>6810</v>
      </c>
      <c r="H34" s="140">
        <v>6728</v>
      </c>
      <c r="I34" s="115">
        <v>-158</v>
      </c>
      <c r="J34" s="116">
        <v>-2.3483947681331747</v>
      </c>
    </row>
    <row r="35" spans="1:10" s="110" customFormat="1" ht="13.5" customHeight="1" x14ac:dyDescent="0.2">
      <c r="A35" s="118"/>
      <c r="B35" s="119" t="s">
        <v>117</v>
      </c>
      <c r="C35" s="113">
        <v>11.109611231101512</v>
      </c>
      <c r="D35" s="115">
        <v>823</v>
      </c>
      <c r="E35" s="114">
        <v>805</v>
      </c>
      <c r="F35" s="114">
        <v>791</v>
      </c>
      <c r="G35" s="114">
        <v>801</v>
      </c>
      <c r="H35" s="140">
        <v>781</v>
      </c>
      <c r="I35" s="115">
        <v>42</v>
      </c>
      <c r="J35" s="116">
        <v>5.3777208706786173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4012</v>
      </c>
      <c r="E37" s="114">
        <v>4101</v>
      </c>
      <c r="F37" s="114">
        <v>4172</v>
      </c>
      <c r="G37" s="114">
        <v>4190</v>
      </c>
      <c r="H37" s="140">
        <v>4169</v>
      </c>
      <c r="I37" s="115">
        <v>-157</v>
      </c>
      <c r="J37" s="116">
        <v>-3.7658911009834495</v>
      </c>
    </row>
    <row r="38" spans="1:10" s="110" customFormat="1" ht="13.5" customHeight="1" x14ac:dyDescent="0.2">
      <c r="A38" s="118" t="s">
        <v>105</v>
      </c>
      <c r="B38" s="119" t="s">
        <v>106</v>
      </c>
      <c r="C38" s="113">
        <v>34.521435692921237</v>
      </c>
      <c r="D38" s="115">
        <v>1385</v>
      </c>
      <c r="E38" s="114">
        <v>1410</v>
      </c>
      <c r="F38" s="114">
        <v>1434</v>
      </c>
      <c r="G38" s="114">
        <v>1446</v>
      </c>
      <c r="H38" s="140">
        <v>1449</v>
      </c>
      <c r="I38" s="115">
        <v>-64</v>
      </c>
      <c r="J38" s="116">
        <v>-4.416839199447895</v>
      </c>
    </row>
    <row r="39" spans="1:10" s="110" customFormat="1" ht="13.5" customHeight="1" x14ac:dyDescent="0.2">
      <c r="A39" s="120"/>
      <c r="B39" s="119" t="s">
        <v>107</v>
      </c>
      <c r="C39" s="113">
        <v>65.47856430707877</v>
      </c>
      <c r="D39" s="115">
        <v>2627</v>
      </c>
      <c r="E39" s="114">
        <v>2691</v>
      </c>
      <c r="F39" s="114">
        <v>2738</v>
      </c>
      <c r="G39" s="114">
        <v>2744</v>
      </c>
      <c r="H39" s="140">
        <v>2720</v>
      </c>
      <c r="I39" s="115">
        <v>-93</v>
      </c>
      <c r="J39" s="116">
        <v>-3.4191176470588234</v>
      </c>
    </row>
    <row r="40" spans="1:10" s="110" customFormat="1" ht="13.5" customHeight="1" x14ac:dyDescent="0.2">
      <c r="A40" s="118" t="s">
        <v>105</v>
      </c>
      <c r="B40" s="121" t="s">
        <v>108</v>
      </c>
      <c r="C40" s="113">
        <v>16.949152542372882</v>
      </c>
      <c r="D40" s="115">
        <v>680</v>
      </c>
      <c r="E40" s="114">
        <v>669</v>
      </c>
      <c r="F40" s="114">
        <v>708</v>
      </c>
      <c r="G40" s="114">
        <v>735</v>
      </c>
      <c r="H40" s="140">
        <v>689</v>
      </c>
      <c r="I40" s="115">
        <v>-9</v>
      </c>
      <c r="J40" s="116">
        <v>-1.3062409288824384</v>
      </c>
    </row>
    <row r="41" spans="1:10" s="110" customFormat="1" ht="13.5" customHeight="1" x14ac:dyDescent="0.2">
      <c r="A41" s="118"/>
      <c r="B41" s="121" t="s">
        <v>109</v>
      </c>
      <c r="C41" s="113">
        <v>32.278165503489532</v>
      </c>
      <c r="D41" s="115">
        <v>1295</v>
      </c>
      <c r="E41" s="114">
        <v>1347</v>
      </c>
      <c r="F41" s="114">
        <v>1357</v>
      </c>
      <c r="G41" s="114">
        <v>1364</v>
      </c>
      <c r="H41" s="140">
        <v>1392</v>
      </c>
      <c r="I41" s="115">
        <v>-97</v>
      </c>
      <c r="J41" s="116">
        <v>-6.9683908045977008</v>
      </c>
    </row>
    <row r="42" spans="1:10" s="110" customFormat="1" ht="13.5" customHeight="1" x14ac:dyDescent="0.2">
      <c r="A42" s="118"/>
      <c r="B42" s="121" t="s">
        <v>110</v>
      </c>
      <c r="C42" s="113">
        <v>19.965104685942173</v>
      </c>
      <c r="D42" s="115">
        <v>801</v>
      </c>
      <c r="E42" s="114">
        <v>820</v>
      </c>
      <c r="F42" s="114">
        <v>828</v>
      </c>
      <c r="G42" s="114">
        <v>843</v>
      </c>
      <c r="H42" s="140">
        <v>867</v>
      </c>
      <c r="I42" s="115">
        <v>-66</v>
      </c>
      <c r="J42" s="116">
        <v>-7.6124567474048446</v>
      </c>
    </row>
    <row r="43" spans="1:10" s="110" customFormat="1" ht="13.5" customHeight="1" x14ac:dyDescent="0.2">
      <c r="A43" s="120"/>
      <c r="B43" s="121" t="s">
        <v>111</v>
      </c>
      <c r="C43" s="113">
        <v>30.807577268195413</v>
      </c>
      <c r="D43" s="115">
        <v>1236</v>
      </c>
      <c r="E43" s="114">
        <v>1265</v>
      </c>
      <c r="F43" s="114">
        <v>1279</v>
      </c>
      <c r="G43" s="114">
        <v>1248</v>
      </c>
      <c r="H43" s="140">
        <v>1221</v>
      </c>
      <c r="I43" s="115">
        <v>15</v>
      </c>
      <c r="J43" s="116">
        <v>1.2285012285012284</v>
      </c>
    </row>
    <row r="44" spans="1:10" s="110" customFormat="1" ht="13.5" customHeight="1" x14ac:dyDescent="0.2">
      <c r="A44" s="120"/>
      <c r="B44" s="121" t="s">
        <v>112</v>
      </c>
      <c r="C44" s="113">
        <v>2.4925224327018944</v>
      </c>
      <c r="D44" s="115">
        <v>100</v>
      </c>
      <c r="E44" s="114">
        <v>111</v>
      </c>
      <c r="F44" s="114">
        <v>119</v>
      </c>
      <c r="G44" s="114">
        <v>110</v>
      </c>
      <c r="H44" s="140">
        <v>93</v>
      </c>
      <c r="I44" s="115">
        <v>7</v>
      </c>
      <c r="J44" s="116">
        <v>7.5268817204301079</v>
      </c>
    </row>
    <row r="45" spans="1:10" s="110" customFormat="1" ht="13.5" customHeight="1" x14ac:dyDescent="0.2">
      <c r="A45" s="118" t="s">
        <v>113</v>
      </c>
      <c r="B45" s="122" t="s">
        <v>116</v>
      </c>
      <c r="C45" s="113">
        <v>89.930209371884345</v>
      </c>
      <c r="D45" s="115">
        <v>3608</v>
      </c>
      <c r="E45" s="114">
        <v>3681</v>
      </c>
      <c r="F45" s="114">
        <v>3760</v>
      </c>
      <c r="G45" s="114">
        <v>3780</v>
      </c>
      <c r="H45" s="140">
        <v>3756</v>
      </c>
      <c r="I45" s="115">
        <v>-148</v>
      </c>
      <c r="J45" s="116">
        <v>-3.9403620873269434</v>
      </c>
    </row>
    <row r="46" spans="1:10" s="110" customFormat="1" ht="13.5" customHeight="1" x14ac:dyDescent="0.2">
      <c r="A46" s="118"/>
      <c r="B46" s="119" t="s">
        <v>117</v>
      </c>
      <c r="C46" s="113">
        <v>9.6959122632103689</v>
      </c>
      <c r="D46" s="115">
        <v>389</v>
      </c>
      <c r="E46" s="114">
        <v>401</v>
      </c>
      <c r="F46" s="114">
        <v>392</v>
      </c>
      <c r="G46" s="114">
        <v>393</v>
      </c>
      <c r="H46" s="140">
        <v>394</v>
      </c>
      <c r="I46" s="115">
        <v>-5</v>
      </c>
      <c r="J46" s="116">
        <v>-1.2690355329949239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3396</v>
      </c>
      <c r="E48" s="114">
        <v>3429</v>
      </c>
      <c r="F48" s="114">
        <v>3485</v>
      </c>
      <c r="G48" s="114">
        <v>3438</v>
      </c>
      <c r="H48" s="140">
        <v>3359</v>
      </c>
      <c r="I48" s="115">
        <v>37</v>
      </c>
      <c r="J48" s="116">
        <v>1.1015183090205418</v>
      </c>
    </row>
    <row r="49" spans="1:12" s="110" customFormat="1" ht="13.5" customHeight="1" x14ac:dyDescent="0.2">
      <c r="A49" s="118" t="s">
        <v>105</v>
      </c>
      <c r="B49" s="119" t="s">
        <v>106</v>
      </c>
      <c r="C49" s="113">
        <v>38.63368669022379</v>
      </c>
      <c r="D49" s="115">
        <v>1312</v>
      </c>
      <c r="E49" s="114">
        <v>1325</v>
      </c>
      <c r="F49" s="114">
        <v>1334</v>
      </c>
      <c r="G49" s="114">
        <v>1319</v>
      </c>
      <c r="H49" s="140">
        <v>1287</v>
      </c>
      <c r="I49" s="115">
        <v>25</v>
      </c>
      <c r="J49" s="116">
        <v>1.9425019425019425</v>
      </c>
    </row>
    <row r="50" spans="1:12" s="110" customFormat="1" ht="13.5" customHeight="1" x14ac:dyDescent="0.2">
      <c r="A50" s="120"/>
      <c r="B50" s="119" t="s">
        <v>107</v>
      </c>
      <c r="C50" s="113">
        <v>61.36631330977621</v>
      </c>
      <c r="D50" s="115">
        <v>2084</v>
      </c>
      <c r="E50" s="114">
        <v>2104</v>
      </c>
      <c r="F50" s="114">
        <v>2151</v>
      </c>
      <c r="G50" s="114">
        <v>2119</v>
      </c>
      <c r="H50" s="140">
        <v>2072</v>
      </c>
      <c r="I50" s="115">
        <v>12</v>
      </c>
      <c r="J50" s="116">
        <v>0.5791505791505791</v>
      </c>
    </row>
    <row r="51" spans="1:12" s="110" customFormat="1" ht="13.5" customHeight="1" x14ac:dyDescent="0.2">
      <c r="A51" s="118" t="s">
        <v>105</v>
      </c>
      <c r="B51" s="121" t="s">
        <v>108</v>
      </c>
      <c r="C51" s="113">
        <v>9.3934040047114244</v>
      </c>
      <c r="D51" s="115">
        <v>319</v>
      </c>
      <c r="E51" s="114">
        <v>310</v>
      </c>
      <c r="F51" s="114">
        <v>335</v>
      </c>
      <c r="G51" s="114">
        <v>319</v>
      </c>
      <c r="H51" s="140">
        <v>315</v>
      </c>
      <c r="I51" s="115">
        <v>4</v>
      </c>
      <c r="J51" s="116">
        <v>1.2698412698412698</v>
      </c>
    </row>
    <row r="52" spans="1:12" s="110" customFormat="1" ht="13.5" customHeight="1" x14ac:dyDescent="0.2">
      <c r="A52" s="118"/>
      <c r="B52" s="121" t="s">
        <v>109</v>
      </c>
      <c r="C52" s="113">
        <v>72.73262661955242</v>
      </c>
      <c r="D52" s="115">
        <v>2470</v>
      </c>
      <c r="E52" s="114">
        <v>2503</v>
      </c>
      <c r="F52" s="114">
        <v>2529</v>
      </c>
      <c r="G52" s="114">
        <v>2512</v>
      </c>
      <c r="H52" s="140">
        <v>2457</v>
      </c>
      <c r="I52" s="115">
        <v>13</v>
      </c>
      <c r="J52" s="116">
        <v>0.52910052910052907</v>
      </c>
    </row>
    <row r="53" spans="1:12" s="110" customFormat="1" ht="13.5" customHeight="1" x14ac:dyDescent="0.2">
      <c r="A53" s="118"/>
      <c r="B53" s="121" t="s">
        <v>110</v>
      </c>
      <c r="C53" s="113">
        <v>17.049469964664311</v>
      </c>
      <c r="D53" s="115">
        <v>579</v>
      </c>
      <c r="E53" s="114">
        <v>583</v>
      </c>
      <c r="F53" s="114">
        <v>590</v>
      </c>
      <c r="G53" s="114">
        <v>578</v>
      </c>
      <c r="H53" s="140">
        <v>563</v>
      </c>
      <c r="I53" s="115">
        <v>16</v>
      </c>
      <c r="J53" s="116">
        <v>2.8419182948490231</v>
      </c>
    </row>
    <row r="54" spans="1:12" s="110" customFormat="1" ht="13.5" customHeight="1" x14ac:dyDescent="0.2">
      <c r="A54" s="120"/>
      <c r="B54" s="121" t="s">
        <v>111</v>
      </c>
      <c r="C54" s="113">
        <v>0.82449941107184921</v>
      </c>
      <c r="D54" s="115">
        <v>28</v>
      </c>
      <c r="E54" s="114">
        <v>33</v>
      </c>
      <c r="F54" s="114">
        <v>31</v>
      </c>
      <c r="G54" s="114">
        <v>29</v>
      </c>
      <c r="H54" s="140">
        <v>24</v>
      </c>
      <c r="I54" s="115">
        <v>4</v>
      </c>
      <c r="J54" s="116">
        <v>16.666666666666668</v>
      </c>
    </row>
    <row r="55" spans="1:12" s="110" customFormat="1" ht="13.5" customHeight="1" x14ac:dyDescent="0.2">
      <c r="A55" s="120"/>
      <c r="B55" s="121" t="s">
        <v>112</v>
      </c>
      <c r="C55" s="113">
        <v>0.26501766784452296</v>
      </c>
      <c r="D55" s="115">
        <v>9</v>
      </c>
      <c r="E55" s="114">
        <v>13</v>
      </c>
      <c r="F55" s="114">
        <v>11</v>
      </c>
      <c r="G55" s="114">
        <v>9</v>
      </c>
      <c r="H55" s="140">
        <v>6</v>
      </c>
      <c r="I55" s="115">
        <v>3</v>
      </c>
      <c r="J55" s="116">
        <v>50</v>
      </c>
    </row>
    <row r="56" spans="1:12" s="110" customFormat="1" ht="13.5" customHeight="1" x14ac:dyDescent="0.2">
      <c r="A56" s="118" t="s">
        <v>113</v>
      </c>
      <c r="B56" s="122" t="s">
        <v>116</v>
      </c>
      <c r="C56" s="113">
        <v>87.220259128386331</v>
      </c>
      <c r="D56" s="115">
        <v>2962</v>
      </c>
      <c r="E56" s="114">
        <v>3025</v>
      </c>
      <c r="F56" s="114">
        <v>3086</v>
      </c>
      <c r="G56" s="114">
        <v>3030</v>
      </c>
      <c r="H56" s="140">
        <v>2972</v>
      </c>
      <c r="I56" s="115">
        <v>-10</v>
      </c>
      <c r="J56" s="116">
        <v>-0.3364737550471063</v>
      </c>
    </row>
    <row r="57" spans="1:12" s="110" customFormat="1" ht="13.5" customHeight="1" x14ac:dyDescent="0.2">
      <c r="A57" s="142"/>
      <c r="B57" s="124" t="s">
        <v>117</v>
      </c>
      <c r="C57" s="125">
        <v>12.779740871613663</v>
      </c>
      <c r="D57" s="143">
        <v>434</v>
      </c>
      <c r="E57" s="144">
        <v>404</v>
      </c>
      <c r="F57" s="144">
        <v>399</v>
      </c>
      <c r="G57" s="144">
        <v>408</v>
      </c>
      <c r="H57" s="145">
        <v>387</v>
      </c>
      <c r="I57" s="143">
        <v>47</v>
      </c>
      <c r="J57" s="146">
        <v>12.144702842377262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25689</v>
      </c>
      <c r="E12" s="236">
        <v>25639</v>
      </c>
      <c r="F12" s="114">
        <v>25874</v>
      </c>
      <c r="G12" s="114">
        <v>25693</v>
      </c>
      <c r="H12" s="140">
        <v>25470</v>
      </c>
      <c r="I12" s="115">
        <v>219</v>
      </c>
      <c r="J12" s="116">
        <v>0.85983510011778563</v>
      </c>
    </row>
    <row r="13" spans="1:15" s="110" customFormat="1" ht="12" customHeight="1" x14ac:dyDescent="0.2">
      <c r="A13" s="118" t="s">
        <v>105</v>
      </c>
      <c r="B13" s="119" t="s">
        <v>106</v>
      </c>
      <c r="C13" s="113">
        <v>48.861380357351393</v>
      </c>
      <c r="D13" s="115">
        <v>12552</v>
      </c>
      <c r="E13" s="114">
        <v>12486</v>
      </c>
      <c r="F13" s="114">
        <v>12755</v>
      </c>
      <c r="G13" s="114">
        <v>12677</v>
      </c>
      <c r="H13" s="140">
        <v>12551</v>
      </c>
      <c r="I13" s="115">
        <v>1</v>
      </c>
      <c r="J13" s="116">
        <v>7.9674926300693175E-3</v>
      </c>
    </row>
    <row r="14" spans="1:15" s="110" customFormat="1" ht="12" customHeight="1" x14ac:dyDescent="0.2">
      <c r="A14" s="118"/>
      <c r="B14" s="119" t="s">
        <v>107</v>
      </c>
      <c r="C14" s="113">
        <v>51.138619642648607</v>
      </c>
      <c r="D14" s="115">
        <v>13137</v>
      </c>
      <c r="E14" s="114">
        <v>13153</v>
      </c>
      <c r="F14" s="114">
        <v>13119</v>
      </c>
      <c r="G14" s="114">
        <v>13016</v>
      </c>
      <c r="H14" s="140">
        <v>12919</v>
      </c>
      <c r="I14" s="115">
        <v>218</v>
      </c>
      <c r="J14" s="116">
        <v>1.6874371081353046</v>
      </c>
    </row>
    <row r="15" spans="1:15" s="110" customFormat="1" ht="12" customHeight="1" x14ac:dyDescent="0.2">
      <c r="A15" s="118" t="s">
        <v>105</v>
      </c>
      <c r="B15" s="121" t="s">
        <v>108</v>
      </c>
      <c r="C15" s="113">
        <v>10.377982794192066</v>
      </c>
      <c r="D15" s="115">
        <v>2666</v>
      </c>
      <c r="E15" s="114">
        <v>2695</v>
      </c>
      <c r="F15" s="114">
        <v>2787</v>
      </c>
      <c r="G15" s="114">
        <v>2557</v>
      </c>
      <c r="H15" s="140">
        <v>2571</v>
      </c>
      <c r="I15" s="115">
        <v>95</v>
      </c>
      <c r="J15" s="116">
        <v>3.6950602878257488</v>
      </c>
    </row>
    <row r="16" spans="1:15" s="110" customFormat="1" ht="12" customHeight="1" x14ac:dyDescent="0.2">
      <c r="A16" s="118"/>
      <c r="B16" s="121" t="s">
        <v>109</v>
      </c>
      <c r="C16" s="113">
        <v>66.448674529954459</v>
      </c>
      <c r="D16" s="115">
        <v>17070</v>
      </c>
      <c r="E16" s="114">
        <v>17068</v>
      </c>
      <c r="F16" s="114">
        <v>17248</v>
      </c>
      <c r="G16" s="114">
        <v>17389</v>
      </c>
      <c r="H16" s="140">
        <v>17262</v>
      </c>
      <c r="I16" s="115">
        <v>-192</v>
      </c>
      <c r="J16" s="116">
        <v>-1.1122697254084115</v>
      </c>
    </row>
    <row r="17" spans="1:10" s="110" customFormat="1" ht="12" customHeight="1" x14ac:dyDescent="0.2">
      <c r="A17" s="118"/>
      <c r="B17" s="121" t="s">
        <v>110</v>
      </c>
      <c r="C17" s="113">
        <v>21.912102456304254</v>
      </c>
      <c r="D17" s="115">
        <v>5629</v>
      </c>
      <c r="E17" s="114">
        <v>5565</v>
      </c>
      <c r="F17" s="114">
        <v>5527</v>
      </c>
      <c r="G17" s="114">
        <v>5440</v>
      </c>
      <c r="H17" s="140">
        <v>5341</v>
      </c>
      <c r="I17" s="115">
        <v>288</v>
      </c>
      <c r="J17" s="116">
        <v>5.3922486425762965</v>
      </c>
    </row>
    <row r="18" spans="1:10" s="110" customFormat="1" ht="12" customHeight="1" x14ac:dyDescent="0.2">
      <c r="A18" s="120"/>
      <c r="B18" s="121" t="s">
        <v>111</v>
      </c>
      <c r="C18" s="113">
        <v>1.2612402195492234</v>
      </c>
      <c r="D18" s="115">
        <v>324</v>
      </c>
      <c r="E18" s="114">
        <v>311</v>
      </c>
      <c r="F18" s="114">
        <v>312</v>
      </c>
      <c r="G18" s="114">
        <v>307</v>
      </c>
      <c r="H18" s="140">
        <v>296</v>
      </c>
      <c r="I18" s="115">
        <v>28</v>
      </c>
      <c r="J18" s="116">
        <v>9.4594594594594597</v>
      </c>
    </row>
    <row r="19" spans="1:10" s="110" customFormat="1" ht="12" customHeight="1" x14ac:dyDescent="0.2">
      <c r="A19" s="120"/>
      <c r="B19" s="121" t="s">
        <v>112</v>
      </c>
      <c r="C19" s="113">
        <v>0.32698820506831716</v>
      </c>
      <c r="D19" s="115">
        <v>84</v>
      </c>
      <c r="E19" s="114">
        <v>82</v>
      </c>
      <c r="F19" s="114">
        <v>93</v>
      </c>
      <c r="G19" s="114">
        <v>82</v>
      </c>
      <c r="H19" s="140">
        <v>80</v>
      </c>
      <c r="I19" s="115">
        <v>4</v>
      </c>
      <c r="J19" s="116">
        <v>5</v>
      </c>
    </row>
    <row r="20" spans="1:10" s="110" customFormat="1" ht="12" customHeight="1" x14ac:dyDescent="0.2">
      <c r="A20" s="118" t="s">
        <v>113</v>
      </c>
      <c r="B20" s="119" t="s">
        <v>181</v>
      </c>
      <c r="C20" s="113">
        <v>67.639845848417607</v>
      </c>
      <c r="D20" s="115">
        <v>17376</v>
      </c>
      <c r="E20" s="114">
        <v>17366</v>
      </c>
      <c r="F20" s="114">
        <v>17721</v>
      </c>
      <c r="G20" s="114">
        <v>17561</v>
      </c>
      <c r="H20" s="140">
        <v>17497</v>
      </c>
      <c r="I20" s="115">
        <v>-121</v>
      </c>
      <c r="J20" s="116">
        <v>-0.69154712236383376</v>
      </c>
    </row>
    <row r="21" spans="1:10" s="110" customFormat="1" ht="12" customHeight="1" x14ac:dyDescent="0.2">
      <c r="A21" s="118"/>
      <c r="B21" s="119" t="s">
        <v>182</v>
      </c>
      <c r="C21" s="113">
        <v>32.360154151582393</v>
      </c>
      <c r="D21" s="115">
        <v>8313</v>
      </c>
      <c r="E21" s="114">
        <v>8273</v>
      </c>
      <c r="F21" s="114">
        <v>8153</v>
      </c>
      <c r="G21" s="114">
        <v>8132</v>
      </c>
      <c r="H21" s="140">
        <v>7973</v>
      </c>
      <c r="I21" s="115">
        <v>340</v>
      </c>
      <c r="J21" s="116">
        <v>4.2643923240938166</v>
      </c>
    </row>
    <row r="22" spans="1:10" s="110" customFormat="1" ht="12" customHeight="1" x14ac:dyDescent="0.2">
      <c r="A22" s="118" t="s">
        <v>113</v>
      </c>
      <c r="B22" s="119" t="s">
        <v>116</v>
      </c>
      <c r="C22" s="113">
        <v>85.19989100393164</v>
      </c>
      <c r="D22" s="115">
        <v>21887</v>
      </c>
      <c r="E22" s="114">
        <v>21968</v>
      </c>
      <c r="F22" s="114">
        <v>22098</v>
      </c>
      <c r="G22" s="114">
        <v>21895</v>
      </c>
      <c r="H22" s="140">
        <v>21890</v>
      </c>
      <c r="I22" s="115">
        <v>-3</v>
      </c>
      <c r="J22" s="116">
        <v>-1.3704888076747372E-2</v>
      </c>
    </row>
    <row r="23" spans="1:10" s="110" customFormat="1" ht="12" customHeight="1" x14ac:dyDescent="0.2">
      <c r="A23" s="118"/>
      <c r="B23" s="119" t="s">
        <v>117</v>
      </c>
      <c r="C23" s="113">
        <v>14.768967262252326</v>
      </c>
      <c r="D23" s="115">
        <v>3794</v>
      </c>
      <c r="E23" s="114">
        <v>3664</v>
      </c>
      <c r="F23" s="114">
        <v>3769</v>
      </c>
      <c r="G23" s="114">
        <v>3789</v>
      </c>
      <c r="H23" s="140">
        <v>3570</v>
      </c>
      <c r="I23" s="115">
        <v>224</v>
      </c>
      <c r="J23" s="116">
        <v>6.2745098039215685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49983</v>
      </c>
      <c r="E64" s="236">
        <v>50212</v>
      </c>
      <c r="F64" s="236">
        <v>50449</v>
      </c>
      <c r="G64" s="236">
        <v>49852</v>
      </c>
      <c r="H64" s="140">
        <v>49711</v>
      </c>
      <c r="I64" s="115">
        <v>272</v>
      </c>
      <c r="J64" s="116">
        <v>0.54716259982700011</v>
      </c>
    </row>
    <row r="65" spans="1:12" s="110" customFormat="1" ht="12" customHeight="1" x14ac:dyDescent="0.2">
      <c r="A65" s="118" t="s">
        <v>105</v>
      </c>
      <c r="B65" s="119" t="s">
        <v>106</v>
      </c>
      <c r="C65" s="113">
        <v>51.59754316467599</v>
      </c>
      <c r="D65" s="235">
        <v>25790</v>
      </c>
      <c r="E65" s="236">
        <v>25916</v>
      </c>
      <c r="F65" s="236">
        <v>26173</v>
      </c>
      <c r="G65" s="236">
        <v>25830</v>
      </c>
      <c r="H65" s="140">
        <v>25709</v>
      </c>
      <c r="I65" s="115">
        <v>81</v>
      </c>
      <c r="J65" s="116">
        <v>0.3150647633124587</v>
      </c>
    </row>
    <row r="66" spans="1:12" s="110" customFormat="1" ht="12" customHeight="1" x14ac:dyDescent="0.2">
      <c r="A66" s="118"/>
      <c r="B66" s="119" t="s">
        <v>107</v>
      </c>
      <c r="C66" s="113">
        <v>48.40245683532401</v>
      </c>
      <c r="D66" s="235">
        <v>24193</v>
      </c>
      <c r="E66" s="236">
        <v>24296</v>
      </c>
      <c r="F66" s="236">
        <v>24276</v>
      </c>
      <c r="G66" s="236">
        <v>24022</v>
      </c>
      <c r="H66" s="140">
        <v>24002</v>
      </c>
      <c r="I66" s="115">
        <v>191</v>
      </c>
      <c r="J66" s="116">
        <v>0.79576701941504879</v>
      </c>
    </row>
    <row r="67" spans="1:12" s="110" customFormat="1" ht="12" customHeight="1" x14ac:dyDescent="0.2">
      <c r="A67" s="118" t="s">
        <v>105</v>
      </c>
      <c r="B67" s="121" t="s">
        <v>108</v>
      </c>
      <c r="C67" s="113">
        <v>10.015405237780845</v>
      </c>
      <c r="D67" s="235">
        <v>5006</v>
      </c>
      <c r="E67" s="236">
        <v>5175</v>
      </c>
      <c r="F67" s="236">
        <v>5307</v>
      </c>
      <c r="G67" s="236">
        <v>4937</v>
      </c>
      <c r="H67" s="140">
        <v>5023</v>
      </c>
      <c r="I67" s="115">
        <v>-17</v>
      </c>
      <c r="J67" s="116">
        <v>-0.33844316145729642</v>
      </c>
    </row>
    <row r="68" spans="1:12" s="110" customFormat="1" ht="12" customHeight="1" x14ac:dyDescent="0.2">
      <c r="A68" s="118"/>
      <c r="B68" s="121" t="s">
        <v>109</v>
      </c>
      <c r="C68" s="113">
        <v>67.058799991997276</v>
      </c>
      <c r="D68" s="235">
        <v>33518</v>
      </c>
      <c r="E68" s="236">
        <v>33698</v>
      </c>
      <c r="F68" s="236">
        <v>33830</v>
      </c>
      <c r="G68" s="236">
        <v>33844</v>
      </c>
      <c r="H68" s="140">
        <v>33809</v>
      </c>
      <c r="I68" s="115">
        <v>-291</v>
      </c>
      <c r="J68" s="116">
        <v>-0.86071756041290781</v>
      </c>
    </row>
    <row r="69" spans="1:12" s="110" customFormat="1" ht="12" customHeight="1" x14ac:dyDescent="0.2">
      <c r="A69" s="118"/>
      <c r="B69" s="121" t="s">
        <v>110</v>
      </c>
      <c r="C69" s="113">
        <v>21.843426765100133</v>
      </c>
      <c r="D69" s="235">
        <v>10918</v>
      </c>
      <c r="E69" s="236">
        <v>10786</v>
      </c>
      <c r="F69" s="236">
        <v>10780</v>
      </c>
      <c r="G69" s="236">
        <v>10548</v>
      </c>
      <c r="H69" s="140">
        <v>10379</v>
      </c>
      <c r="I69" s="115">
        <v>539</v>
      </c>
      <c r="J69" s="116">
        <v>5.1931785335774157</v>
      </c>
    </row>
    <row r="70" spans="1:12" s="110" customFormat="1" ht="12" customHeight="1" x14ac:dyDescent="0.2">
      <c r="A70" s="120"/>
      <c r="B70" s="121" t="s">
        <v>111</v>
      </c>
      <c r="C70" s="113">
        <v>1.0823680051217415</v>
      </c>
      <c r="D70" s="235">
        <v>541</v>
      </c>
      <c r="E70" s="236">
        <v>553</v>
      </c>
      <c r="F70" s="236">
        <v>532</v>
      </c>
      <c r="G70" s="236">
        <v>523</v>
      </c>
      <c r="H70" s="140">
        <v>500</v>
      </c>
      <c r="I70" s="115">
        <v>41</v>
      </c>
      <c r="J70" s="116">
        <v>8.1999999999999993</v>
      </c>
    </row>
    <row r="71" spans="1:12" s="110" customFormat="1" ht="12" customHeight="1" x14ac:dyDescent="0.2">
      <c r="A71" s="120"/>
      <c r="B71" s="121" t="s">
        <v>112</v>
      </c>
      <c r="C71" s="113">
        <v>0.31610747654202431</v>
      </c>
      <c r="D71" s="235">
        <v>158</v>
      </c>
      <c r="E71" s="236">
        <v>157</v>
      </c>
      <c r="F71" s="236">
        <v>144</v>
      </c>
      <c r="G71" s="236">
        <v>132</v>
      </c>
      <c r="H71" s="140">
        <v>128</v>
      </c>
      <c r="I71" s="115">
        <v>30</v>
      </c>
      <c r="J71" s="116">
        <v>23.4375</v>
      </c>
    </row>
    <row r="72" spans="1:12" s="110" customFormat="1" ht="12" customHeight="1" x14ac:dyDescent="0.2">
      <c r="A72" s="118" t="s">
        <v>113</v>
      </c>
      <c r="B72" s="119" t="s">
        <v>181</v>
      </c>
      <c r="C72" s="113">
        <v>70.227877478342634</v>
      </c>
      <c r="D72" s="235">
        <v>35102</v>
      </c>
      <c r="E72" s="236">
        <v>35254</v>
      </c>
      <c r="F72" s="236">
        <v>35579</v>
      </c>
      <c r="G72" s="236">
        <v>35170</v>
      </c>
      <c r="H72" s="140">
        <v>35225</v>
      </c>
      <c r="I72" s="115">
        <v>-123</v>
      </c>
      <c r="J72" s="116">
        <v>-0.34918381831085876</v>
      </c>
    </row>
    <row r="73" spans="1:12" s="110" customFormat="1" ht="12" customHeight="1" x14ac:dyDescent="0.2">
      <c r="A73" s="118"/>
      <c r="B73" s="119" t="s">
        <v>182</v>
      </c>
      <c r="C73" s="113">
        <v>29.772122521657362</v>
      </c>
      <c r="D73" s="115">
        <v>14881</v>
      </c>
      <c r="E73" s="114">
        <v>14958</v>
      </c>
      <c r="F73" s="114">
        <v>14870</v>
      </c>
      <c r="G73" s="114">
        <v>14682</v>
      </c>
      <c r="H73" s="140">
        <v>14486</v>
      </c>
      <c r="I73" s="115">
        <v>395</v>
      </c>
      <c r="J73" s="116">
        <v>2.7267706751346128</v>
      </c>
    </row>
    <row r="74" spans="1:12" s="110" customFormat="1" ht="12" customHeight="1" x14ac:dyDescent="0.2">
      <c r="A74" s="118" t="s">
        <v>113</v>
      </c>
      <c r="B74" s="119" t="s">
        <v>116</v>
      </c>
      <c r="C74" s="113">
        <v>91.223015825380628</v>
      </c>
      <c r="D74" s="115">
        <v>45596</v>
      </c>
      <c r="E74" s="114">
        <v>45885</v>
      </c>
      <c r="F74" s="114">
        <v>46053</v>
      </c>
      <c r="G74" s="114">
        <v>45547</v>
      </c>
      <c r="H74" s="140">
        <v>45532</v>
      </c>
      <c r="I74" s="115">
        <v>64</v>
      </c>
      <c r="J74" s="116">
        <v>0.14056048493367301</v>
      </c>
    </row>
    <row r="75" spans="1:12" s="110" customFormat="1" ht="12" customHeight="1" x14ac:dyDescent="0.2">
      <c r="A75" s="142"/>
      <c r="B75" s="124" t="s">
        <v>117</v>
      </c>
      <c r="C75" s="125">
        <v>8.7549766920753065</v>
      </c>
      <c r="D75" s="143">
        <v>4376</v>
      </c>
      <c r="E75" s="144">
        <v>4317</v>
      </c>
      <c r="F75" s="144">
        <v>4385</v>
      </c>
      <c r="G75" s="144">
        <v>4291</v>
      </c>
      <c r="H75" s="145">
        <v>4166</v>
      </c>
      <c r="I75" s="143">
        <v>210</v>
      </c>
      <c r="J75" s="146">
        <v>5.0408065290446471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25689</v>
      </c>
      <c r="G11" s="114">
        <v>25639</v>
      </c>
      <c r="H11" s="114">
        <v>25874</v>
      </c>
      <c r="I11" s="114">
        <v>25693</v>
      </c>
      <c r="J11" s="140">
        <v>25470</v>
      </c>
      <c r="K11" s="114">
        <v>219</v>
      </c>
      <c r="L11" s="116">
        <v>0.85983510011778563</v>
      </c>
    </row>
    <row r="12" spans="1:17" s="110" customFormat="1" ht="24.95" customHeight="1" x14ac:dyDescent="0.2">
      <c r="A12" s="604" t="s">
        <v>185</v>
      </c>
      <c r="B12" s="605"/>
      <c r="C12" s="605"/>
      <c r="D12" s="606"/>
      <c r="E12" s="113">
        <v>48.861380357351393</v>
      </c>
      <c r="F12" s="115">
        <v>12552</v>
      </c>
      <c r="G12" s="114">
        <v>12486</v>
      </c>
      <c r="H12" s="114">
        <v>12755</v>
      </c>
      <c r="I12" s="114">
        <v>12677</v>
      </c>
      <c r="J12" s="140">
        <v>12551</v>
      </c>
      <c r="K12" s="114">
        <v>1</v>
      </c>
      <c r="L12" s="116">
        <v>7.9674926300693175E-3</v>
      </c>
    </row>
    <row r="13" spans="1:17" s="110" customFormat="1" ht="15" customHeight="1" x14ac:dyDescent="0.2">
      <c r="A13" s="120"/>
      <c r="B13" s="612" t="s">
        <v>107</v>
      </c>
      <c r="C13" s="612"/>
      <c r="E13" s="113">
        <v>51.138619642648607</v>
      </c>
      <c r="F13" s="115">
        <v>13137</v>
      </c>
      <c r="G13" s="114">
        <v>13153</v>
      </c>
      <c r="H13" s="114">
        <v>13119</v>
      </c>
      <c r="I13" s="114">
        <v>13016</v>
      </c>
      <c r="J13" s="140">
        <v>12919</v>
      </c>
      <c r="K13" s="114">
        <v>218</v>
      </c>
      <c r="L13" s="116">
        <v>1.6874371081353046</v>
      </c>
    </row>
    <row r="14" spans="1:17" s="110" customFormat="1" ht="24.95" customHeight="1" x14ac:dyDescent="0.2">
      <c r="A14" s="604" t="s">
        <v>186</v>
      </c>
      <c r="B14" s="605"/>
      <c r="C14" s="605"/>
      <c r="D14" s="606"/>
      <c r="E14" s="113">
        <v>10.377982794192066</v>
      </c>
      <c r="F14" s="115">
        <v>2666</v>
      </c>
      <c r="G14" s="114">
        <v>2695</v>
      </c>
      <c r="H14" s="114">
        <v>2787</v>
      </c>
      <c r="I14" s="114">
        <v>2557</v>
      </c>
      <c r="J14" s="140">
        <v>2571</v>
      </c>
      <c r="K14" s="114">
        <v>95</v>
      </c>
      <c r="L14" s="116">
        <v>3.6950602878257488</v>
      </c>
    </row>
    <row r="15" spans="1:17" s="110" customFormat="1" ht="15" customHeight="1" x14ac:dyDescent="0.2">
      <c r="A15" s="120"/>
      <c r="B15" s="119"/>
      <c r="C15" s="258" t="s">
        <v>106</v>
      </c>
      <c r="E15" s="113">
        <v>55.701425356339087</v>
      </c>
      <c r="F15" s="115">
        <v>1485</v>
      </c>
      <c r="G15" s="114">
        <v>1494</v>
      </c>
      <c r="H15" s="114">
        <v>1559</v>
      </c>
      <c r="I15" s="114">
        <v>1405</v>
      </c>
      <c r="J15" s="140">
        <v>1428</v>
      </c>
      <c r="K15" s="114">
        <v>57</v>
      </c>
      <c r="L15" s="116">
        <v>3.9915966386554622</v>
      </c>
    </row>
    <row r="16" spans="1:17" s="110" customFormat="1" ht="15" customHeight="1" x14ac:dyDescent="0.2">
      <c r="A16" s="120"/>
      <c r="B16" s="119"/>
      <c r="C16" s="258" t="s">
        <v>107</v>
      </c>
      <c r="E16" s="113">
        <v>44.298574643660913</v>
      </c>
      <c r="F16" s="115">
        <v>1181</v>
      </c>
      <c r="G16" s="114">
        <v>1201</v>
      </c>
      <c r="H16" s="114">
        <v>1228</v>
      </c>
      <c r="I16" s="114">
        <v>1152</v>
      </c>
      <c r="J16" s="140">
        <v>1143</v>
      </c>
      <c r="K16" s="114">
        <v>38</v>
      </c>
      <c r="L16" s="116">
        <v>3.3245844269466316</v>
      </c>
    </row>
    <row r="17" spans="1:12" s="110" customFormat="1" ht="15" customHeight="1" x14ac:dyDescent="0.2">
      <c r="A17" s="120"/>
      <c r="B17" s="121" t="s">
        <v>109</v>
      </c>
      <c r="C17" s="258"/>
      <c r="E17" s="113">
        <v>66.448674529954459</v>
      </c>
      <c r="F17" s="115">
        <v>17070</v>
      </c>
      <c r="G17" s="114">
        <v>17068</v>
      </c>
      <c r="H17" s="114">
        <v>17248</v>
      </c>
      <c r="I17" s="114">
        <v>17389</v>
      </c>
      <c r="J17" s="140">
        <v>17262</v>
      </c>
      <c r="K17" s="114">
        <v>-192</v>
      </c>
      <c r="L17" s="116">
        <v>-1.1122697254084115</v>
      </c>
    </row>
    <row r="18" spans="1:12" s="110" customFormat="1" ht="15" customHeight="1" x14ac:dyDescent="0.2">
      <c r="A18" s="120"/>
      <c r="B18" s="119"/>
      <c r="C18" s="258" t="s">
        <v>106</v>
      </c>
      <c r="E18" s="113">
        <v>48.740480374926776</v>
      </c>
      <c r="F18" s="115">
        <v>8320</v>
      </c>
      <c r="G18" s="114">
        <v>8280</v>
      </c>
      <c r="H18" s="114">
        <v>8466</v>
      </c>
      <c r="I18" s="114">
        <v>8576</v>
      </c>
      <c r="J18" s="140">
        <v>8468</v>
      </c>
      <c r="K18" s="114">
        <v>-148</v>
      </c>
      <c r="L18" s="116">
        <v>-1.7477562588568729</v>
      </c>
    </row>
    <row r="19" spans="1:12" s="110" customFormat="1" ht="15" customHeight="1" x14ac:dyDescent="0.2">
      <c r="A19" s="120"/>
      <c r="B19" s="119"/>
      <c r="C19" s="258" t="s">
        <v>107</v>
      </c>
      <c r="E19" s="113">
        <v>51.259519625073224</v>
      </c>
      <c r="F19" s="115">
        <v>8750</v>
      </c>
      <c r="G19" s="114">
        <v>8788</v>
      </c>
      <c r="H19" s="114">
        <v>8782</v>
      </c>
      <c r="I19" s="114">
        <v>8813</v>
      </c>
      <c r="J19" s="140">
        <v>8794</v>
      </c>
      <c r="K19" s="114">
        <v>-44</v>
      </c>
      <c r="L19" s="116">
        <v>-0.5003411416875142</v>
      </c>
    </row>
    <row r="20" spans="1:12" s="110" customFormat="1" ht="15" customHeight="1" x14ac:dyDescent="0.2">
      <c r="A20" s="120"/>
      <c r="B20" s="121" t="s">
        <v>110</v>
      </c>
      <c r="C20" s="258"/>
      <c r="E20" s="113">
        <v>21.912102456304254</v>
      </c>
      <c r="F20" s="115">
        <v>5629</v>
      </c>
      <c r="G20" s="114">
        <v>5565</v>
      </c>
      <c r="H20" s="114">
        <v>5527</v>
      </c>
      <c r="I20" s="114">
        <v>5440</v>
      </c>
      <c r="J20" s="140">
        <v>5341</v>
      </c>
      <c r="K20" s="114">
        <v>288</v>
      </c>
      <c r="L20" s="116">
        <v>5.3922486425762965</v>
      </c>
    </row>
    <row r="21" spans="1:12" s="110" customFormat="1" ht="15" customHeight="1" x14ac:dyDescent="0.2">
      <c r="A21" s="120"/>
      <c r="B21" s="119"/>
      <c r="C21" s="258" t="s">
        <v>106</v>
      </c>
      <c r="E21" s="113">
        <v>45.514300941552676</v>
      </c>
      <c r="F21" s="115">
        <v>2562</v>
      </c>
      <c r="G21" s="114">
        <v>2532</v>
      </c>
      <c r="H21" s="114">
        <v>2552</v>
      </c>
      <c r="I21" s="114">
        <v>2521</v>
      </c>
      <c r="J21" s="140">
        <v>2483</v>
      </c>
      <c r="K21" s="114">
        <v>79</v>
      </c>
      <c r="L21" s="116">
        <v>3.1816351188078937</v>
      </c>
    </row>
    <row r="22" spans="1:12" s="110" customFormat="1" ht="15" customHeight="1" x14ac:dyDescent="0.2">
      <c r="A22" s="120"/>
      <c r="B22" s="119"/>
      <c r="C22" s="258" t="s">
        <v>107</v>
      </c>
      <c r="E22" s="113">
        <v>54.485699058447324</v>
      </c>
      <c r="F22" s="115">
        <v>3067</v>
      </c>
      <c r="G22" s="114">
        <v>3033</v>
      </c>
      <c r="H22" s="114">
        <v>2975</v>
      </c>
      <c r="I22" s="114">
        <v>2919</v>
      </c>
      <c r="J22" s="140">
        <v>2858</v>
      </c>
      <c r="K22" s="114">
        <v>209</v>
      </c>
      <c r="L22" s="116">
        <v>7.3128061581525543</v>
      </c>
    </row>
    <row r="23" spans="1:12" s="110" customFormat="1" ht="15" customHeight="1" x14ac:dyDescent="0.2">
      <c r="A23" s="120"/>
      <c r="B23" s="121" t="s">
        <v>111</v>
      </c>
      <c r="C23" s="258"/>
      <c r="E23" s="113">
        <v>1.2612402195492234</v>
      </c>
      <c r="F23" s="115">
        <v>324</v>
      </c>
      <c r="G23" s="114">
        <v>311</v>
      </c>
      <c r="H23" s="114">
        <v>312</v>
      </c>
      <c r="I23" s="114">
        <v>307</v>
      </c>
      <c r="J23" s="140">
        <v>296</v>
      </c>
      <c r="K23" s="114">
        <v>28</v>
      </c>
      <c r="L23" s="116">
        <v>9.4594594594594597</v>
      </c>
    </row>
    <row r="24" spans="1:12" s="110" customFormat="1" ht="15" customHeight="1" x14ac:dyDescent="0.2">
      <c r="A24" s="120"/>
      <c r="B24" s="119"/>
      <c r="C24" s="258" t="s">
        <v>106</v>
      </c>
      <c r="E24" s="113">
        <v>57.098765432098766</v>
      </c>
      <c r="F24" s="115">
        <v>185</v>
      </c>
      <c r="G24" s="114">
        <v>180</v>
      </c>
      <c r="H24" s="114">
        <v>178</v>
      </c>
      <c r="I24" s="114">
        <v>175</v>
      </c>
      <c r="J24" s="140">
        <v>172</v>
      </c>
      <c r="K24" s="114">
        <v>13</v>
      </c>
      <c r="L24" s="116">
        <v>7.558139534883721</v>
      </c>
    </row>
    <row r="25" spans="1:12" s="110" customFormat="1" ht="15" customHeight="1" x14ac:dyDescent="0.2">
      <c r="A25" s="120"/>
      <c r="B25" s="119"/>
      <c r="C25" s="258" t="s">
        <v>107</v>
      </c>
      <c r="E25" s="113">
        <v>42.901234567901234</v>
      </c>
      <c r="F25" s="115">
        <v>139</v>
      </c>
      <c r="G25" s="114">
        <v>131</v>
      </c>
      <c r="H25" s="114">
        <v>134</v>
      </c>
      <c r="I25" s="114">
        <v>132</v>
      </c>
      <c r="J25" s="140">
        <v>124</v>
      </c>
      <c r="K25" s="114">
        <v>15</v>
      </c>
      <c r="L25" s="116">
        <v>12.096774193548388</v>
      </c>
    </row>
    <row r="26" spans="1:12" s="110" customFormat="1" ht="15" customHeight="1" x14ac:dyDescent="0.2">
      <c r="A26" s="120"/>
      <c r="C26" s="121" t="s">
        <v>187</v>
      </c>
      <c r="D26" s="110" t="s">
        <v>188</v>
      </c>
      <c r="E26" s="113">
        <v>0.32698820506831716</v>
      </c>
      <c r="F26" s="115">
        <v>84</v>
      </c>
      <c r="G26" s="114">
        <v>82</v>
      </c>
      <c r="H26" s="114">
        <v>93</v>
      </c>
      <c r="I26" s="114">
        <v>82</v>
      </c>
      <c r="J26" s="140">
        <v>80</v>
      </c>
      <c r="K26" s="114">
        <v>4</v>
      </c>
      <c r="L26" s="116">
        <v>5</v>
      </c>
    </row>
    <row r="27" spans="1:12" s="110" customFormat="1" ht="15" customHeight="1" x14ac:dyDescent="0.2">
      <c r="A27" s="120"/>
      <c r="B27" s="119"/>
      <c r="D27" s="259" t="s">
        <v>106</v>
      </c>
      <c r="E27" s="113">
        <v>46.428571428571431</v>
      </c>
      <c r="F27" s="115">
        <v>39</v>
      </c>
      <c r="G27" s="114">
        <v>40</v>
      </c>
      <c r="H27" s="114">
        <v>40</v>
      </c>
      <c r="I27" s="114">
        <v>35</v>
      </c>
      <c r="J27" s="140">
        <v>33</v>
      </c>
      <c r="K27" s="114">
        <v>6</v>
      </c>
      <c r="L27" s="116">
        <v>18.181818181818183</v>
      </c>
    </row>
    <row r="28" spans="1:12" s="110" customFormat="1" ht="15" customHeight="1" x14ac:dyDescent="0.2">
      <c r="A28" s="120"/>
      <c r="B28" s="119"/>
      <c r="D28" s="259" t="s">
        <v>107</v>
      </c>
      <c r="E28" s="113">
        <v>53.571428571428569</v>
      </c>
      <c r="F28" s="115">
        <v>45</v>
      </c>
      <c r="G28" s="114">
        <v>42</v>
      </c>
      <c r="H28" s="114">
        <v>53</v>
      </c>
      <c r="I28" s="114">
        <v>47</v>
      </c>
      <c r="J28" s="140">
        <v>47</v>
      </c>
      <c r="K28" s="114">
        <v>-2</v>
      </c>
      <c r="L28" s="116">
        <v>-4.2553191489361701</v>
      </c>
    </row>
    <row r="29" spans="1:12" s="110" customFormat="1" ht="24.95" customHeight="1" x14ac:dyDescent="0.2">
      <c r="A29" s="604" t="s">
        <v>189</v>
      </c>
      <c r="B29" s="605"/>
      <c r="C29" s="605"/>
      <c r="D29" s="606"/>
      <c r="E29" s="113">
        <v>85.19989100393164</v>
      </c>
      <c r="F29" s="115">
        <v>21887</v>
      </c>
      <c r="G29" s="114">
        <v>21968</v>
      </c>
      <c r="H29" s="114">
        <v>22098</v>
      </c>
      <c r="I29" s="114">
        <v>21895</v>
      </c>
      <c r="J29" s="140">
        <v>21890</v>
      </c>
      <c r="K29" s="114">
        <v>-3</v>
      </c>
      <c r="L29" s="116">
        <v>-1.3704888076747372E-2</v>
      </c>
    </row>
    <row r="30" spans="1:12" s="110" customFormat="1" ht="15" customHeight="1" x14ac:dyDescent="0.2">
      <c r="A30" s="120"/>
      <c r="B30" s="119"/>
      <c r="C30" s="258" t="s">
        <v>106</v>
      </c>
      <c r="E30" s="113">
        <v>46.97308904829351</v>
      </c>
      <c r="F30" s="115">
        <v>10281</v>
      </c>
      <c r="G30" s="114">
        <v>10313</v>
      </c>
      <c r="H30" s="114">
        <v>10458</v>
      </c>
      <c r="I30" s="114">
        <v>10364</v>
      </c>
      <c r="J30" s="140">
        <v>10393</v>
      </c>
      <c r="K30" s="114">
        <v>-112</v>
      </c>
      <c r="L30" s="116">
        <v>-1.0776484172038872</v>
      </c>
    </row>
    <row r="31" spans="1:12" s="110" customFormat="1" ht="15" customHeight="1" x14ac:dyDescent="0.2">
      <c r="A31" s="120"/>
      <c r="B31" s="119"/>
      <c r="C31" s="258" t="s">
        <v>107</v>
      </c>
      <c r="E31" s="113">
        <v>53.02691095170649</v>
      </c>
      <c r="F31" s="115">
        <v>11606</v>
      </c>
      <c r="G31" s="114">
        <v>11655</v>
      </c>
      <c r="H31" s="114">
        <v>11640</v>
      </c>
      <c r="I31" s="114">
        <v>11531</v>
      </c>
      <c r="J31" s="140">
        <v>11497</v>
      </c>
      <c r="K31" s="114">
        <v>109</v>
      </c>
      <c r="L31" s="116">
        <v>0.94807341045490123</v>
      </c>
    </row>
    <row r="32" spans="1:12" s="110" customFormat="1" ht="15" customHeight="1" x14ac:dyDescent="0.2">
      <c r="A32" s="120"/>
      <c r="B32" s="119" t="s">
        <v>117</v>
      </c>
      <c r="C32" s="258"/>
      <c r="E32" s="113">
        <v>14.768967262252326</v>
      </c>
      <c r="F32" s="115">
        <v>3794</v>
      </c>
      <c r="G32" s="114">
        <v>3664</v>
      </c>
      <c r="H32" s="114">
        <v>3769</v>
      </c>
      <c r="I32" s="114">
        <v>3789</v>
      </c>
      <c r="J32" s="140">
        <v>3570</v>
      </c>
      <c r="K32" s="114">
        <v>224</v>
      </c>
      <c r="L32" s="116">
        <v>6.2745098039215685</v>
      </c>
    </row>
    <row r="33" spans="1:12" s="110" customFormat="1" ht="15" customHeight="1" x14ac:dyDescent="0.2">
      <c r="A33" s="120"/>
      <c r="B33" s="119"/>
      <c r="C33" s="258" t="s">
        <v>106</v>
      </c>
      <c r="E33" s="113">
        <v>59.725882973115446</v>
      </c>
      <c r="F33" s="115">
        <v>2266</v>
      </c>
      <c r="G33" s="114">
        <v>2169</v>
      </c>
      <c r="H33" s="114">
        <v>2292</v>
      </c>
      <c r="I33" s="114">
        <v>2306</v>
      </c>
      <c r="J33" s="140">
        <v>2150</v>
      </c>
      <c r="K33" s="114">
        <v>116</v>
      </c>
      <c r="L33" s="116">
        <v>5.3953488372093021</v>
      </c>
    </row>
    <row r="34" spans="1:12" s="110" customFormat="1" ht="15" customHeight="1" x14ac:dyDescent="0.2">
      <c r="A34" s="120"/>
      <c r="B34" s="119"/>
      <c r="C34" s="258" t="s">
        <v>107</v>
      </c>
      <c r="E34" s="113">
        <v>40.274117026884554</v>
      </c>
      <c r="F34" s="115">
        <v>1528</v>
      </c>
      <c r="G34" s="114">
        <v>1495</v>
      </c>
      <c r="H34" s="114">
        <v>1477</v>
      </c>
      <c r="I34" s="114">
        <v>1483</v>
      </c>
      <c r="J34" s="140">
        <v>1420</v>
      </c>
      <c r="K34" s="114">
        <v>108</v>
      </c>
      <c r="L34" s="116">
        <v>7.605633802816901</v>
      </c>
    </row>
    <row r="35" spans="1:12" s="110" customFormat="1" ht="24.95" customHeight="1" x14ac:dyDescent="0.2">
      <c r="A35" s="604" t="s">
        <v>190</v>
      </c>
      <c r="B35" s="605"/>
      <c r="C35" s="605"/>
      <c r="D35" s="606"/>
      <c r="E35" s="113">
        <v>67.639845848417607</v>
      </c>
      <c r="F35" s="115">
        <v>17376</v>
      </c>
      <c r="G35" s="114">
        <v>17366</v>
      </c>
      <c r="H35" s="114">
        <v>17721</v>
      </c>
      <c r="I35" s="114">
        <v>17561</v>
      </c>
      <c r="J35" s="140">
        <v>17497</v>
      </c>
      <c r="K35" s="114">
        <v>-121</v>
      </c>
      <c r="L35" s="116">
        <v>-0.69154712236383376</v>
      </c>
    </row>
    <row r="36" spans="1:12" s="110" customFormat="1" ht="15" customHeight="1" x14ac:dyDescent="0.2">
      <c r="A36" s="120"/>
      <c r="B36" s="119"/>
      <c r="C36" s="258" t="s">
        <v>106</v>
      </c>
      <c r="E36" s="113">
        <v>64.445211786372013</v>
      </c>
      <c r="F36" s="115">
        <v>11198</v>
      </c>
      <c r="G36" s="114">
        <v>11149</v>
      </c>
      <c r="H36" s="114">
        <v>11429</v>
      </c>
      <c r="I36" s="114">
        <v>11361</v>
      </c>
      <c r="J36" s="140">
        <v>11300</v>
      </c>
      <c r="K36" s="114">
        <v>-102</v>
      </c>
      <c r="L36" s="116">
        <v>-0.90265486725663713</v>
      </c>
    </row>
    <row r="37" spans="1:12" s="110" customFormat="1" ht="15" customHeight="1" x14ac:dyDescent="0.2">
      <c r="A37" s="120"/>
      <c r="B37" s="119"/>
      <c r="C37" s="258" t="s">
        <v>107</v>
      </c>
      <c r="E37" s="113">
        <v>35.554788213627994</v>
      </c>
      <c r="F37" s="115">
        <v>6178</v>
      </c>
      <c r="G37" s="114">
        <v>6217</v>
      </c>
      <c r="H37" s="114">
        <v>6292</v>
      </c>
      <c r="I37" s="114">
        <v>6200</v>
      </c>
      <c r="J37" s="140">
        <v>6197</v>
      </c>
      <c r="K37" s="114">
        <v>-19</v>
      </c>
      <c r="L37" s="116">
        <v>-0.3065999677263192</v>
      </c>
    </row>
    <row r="38" spans="1:12" s="110" customFormat="1" ht="15" customHeight="1" x14ac:dyDescent="0.2">
      <c r="A38" s="120"/>
      <c r="B38" s="119" t="s">
        <v>182</v>
      </c>
      <c r="C38" s="258"/>
      <c r="E38" s="113">
        <v>32.360154151582393</v>
      </c>
      <c r="F38" s="115">
        <v>8313</v>
      </c>
      <c r="G38" s="114">
        <v>8273</v>
      </c>
      <c r="H38" s="114">
        <v>8153</v>
      </c>
      <c r="I38" s="114">
        <v>8132</v>
      </c>
      <c r="J38" s="140">
        <v>7973</v>
      </c>
      <c r="K38" s="114">
        <v>340</v>
      </c>
      <c r="L38" s="116">
        <v>4.2643923240938166</v>
      </c>
    </row>
    <row r="39" spans="1:12" s="110" customFormat="1" ht="15" customHeight="1" x14ac:dyDescent="0.2">
      <c r="A39" s="120"/>
      <c r="B39" s="119"/>
      <c r="C39" s="258" t="s">
        <v>106</v>
      </c>
      <c r="E39" s="113">
        <v>16.287742090701311</v>
      </c>
      <c r="F39" s="115">
        <v>1354</v>
      </c>
      <c r="G39" s="114">
        <v>1337</v>
      </c>
      <c r="H39" s="114">
        <v>1326</v>
      </c>
      <c r="I39" s="114">
        <v>1316</v>
      </c>
      <c r="J39" s="140">
        <v>1251</v>
      </c>
      <c r="K39" s="114">
        <v>103</v>
      </c>
      <c r="L39" s="116">
        <v>8.2334132693844921</v>
      </c>
    </row>
    <row r="40" spans="1:12" s="110" customFormat="1" ht="15" customHeight="1" x14ac:dyDescent="0.2">
      <c r="A40" s="120"/>
      <c r="B40" s="119"/>
      <c r="C40" s="258" t="s">
        <v>107</v>
      </c>
      <c r="E40" s="113">
        <v>83.712257909298685</v>
      </c>
      <c r="F40" s="115">
        <v>6959</v>
      </c>
      <c r="G40" s="114">
        <v>6936</v>
      </c>
      <c r="H40" s="114">
        <v>6827</v>
      </c>
      <c r="I40" s="114">
        <v>6816</v>
      </c>
      <c r="J40" s="140">
        <v>6722</v>
      </c>
      <c r="K40" s="114">
        <v>237</v>
      </c>
      <c r="L40" s="116">
        <v>3.5257363879797681</v>
      </c>
    </row>
    <row r="41" spans="1:12" s="110" customFormat="1" ht="24.75" customHeight="1" x14ac:dyDescent="0.2">
      <c r="A41" s="604" t="s">
        <v>519</v>
      </c>
      <c r="B41" s="605"/>
      <c r="C41" s="605"/>
      <c r="D41" s="606"/>
      <c r="E41" s="113">
        <v>4.2780956829771499</v>
      </c>
      <c r="F41" s="115">
        <v>1099</v>
      </c>
      <c r="G41" s="114">
        <v>1223</v>
      </c>
      <c r="H41" s="114">
        <v>1229</v>
      </c>
      <c r="I41" s="114">
        <v>1056</v>
      </c>
      <c r="J41" s="140">
        <v>1096</v>
      </c>
      <c r="K41" s="114">
        <v>3</v>
      </c>
      <c r="L41" s="116">
        <v>0.27372262773722628</v>
      </c>
    </row>
    <row r="42" spans="1:12" s="110" customFormat="1" ht="15" customHeight="1" x14ac:dyDescent="0.2">
      <c r="A42" s="120"/>
      <c r="B42" s="119"/>
      <c r="C42" s="258" t="s">
        <v>106</v>
      </c>
      <c r="E42" s="113">
        <v>58.962693357597814</v>
      </c>
      <c r="F42" s="115">
        <v>648</v>
      </c>
      <c r="G42" s="114">
        <v>749</v>
      </c>
      <c r="H42" s="114">
        <v>750</v>
      </c>
      <c r="I42" s="114">
        <v>646</v>
      </c>
      <c r="J42" s="140">
        <v>677</v>
      </c>
      <c r="K42" s="114">
        <v>-29</v>
      </c>
      <c r="L42" s="116">
        <v>-4.2836041358936487</v>
      </c>
    </row>
    <row r="43" spans="1:12" s="110" customFormat="1" ht="15" customHeight="1" x14ac:dyDescent="0.2">
      <c r="A43" s="123"/>
      <c r="B43" s="124"/>
      <c r="C43" s="260" t="s">
        <v>107</v>
      </c>
      <c r="D43" s="261"/>
      <c r="E43" s="125">
        <v>41.037306642402186</v>
      </c>
      <c r="F43" s="143">
        <v>451</v>
      </c>
      <c r="G43" s="144">
        <v>474</v>
      </c>
      <c r="H43" s="144">
        <v>479</v>
      </c>
      <c r="I43" s="144">
        <v>410</v>
      </c>
      <c r="J43" s="145">
        <v>419</v>
      </c>
      <c r="K43" s="144">
        <v>32</v>
      </c>
      <c r="L43" s="146">
        <v>7.6372315035799518</v>
      </c>
    </row>
    <row r="44" spans="1:12" s="110" customFormat="1" ht="45.75" customHeight="1" x14ac:dyDescent="0.2">
      <c r="A44" s="604" t="s">
        <v>191</v>
      </c>
      <c r="B44" s="605"/>
      <c r="C44" s="605"/>
      <c r="D44" s="606"/>
      <c r="E44" s="113">
        <v>0</v>
      </c>
      <c r="F44" s="115">
        <v>0</v>
      </c>
      <c r="G44" s="114">
        <v>0</v>
      </c>
      <c r="H44" s="114">
        <v>0</v>
      </c>
      <c r="I44" s="114" t="s">
        <v>513</v>
      </c>
      <c r="J44" s="140">
        <v>0</v>
      </c>
      <c r="K44" s="114">
        <v>0</v>
      </c>
      <c r="L44" s="116">
        <v>0</v>
      </c>
    </row>
    <row r="45" spans="1:12" s="110" customFormat="1" ht="15" customHeight="1" x14ac:dyDescent="0.2">
      <c r="A45" s="120"/>
      <c r="B45" s="119"/>
      <c r="C45" s="258" t="s">
        <v>106</v>
      </c>
      <c r="E45" s="113" t="s">
        <v>514</v>
      </c>
      <c r="F45" s="115">
        <v>0</v>
      </c>
      <c r="G45" s="114">
        <v>0</v>
      </c>
      <c r="H45" s="114">
        <v>0</v>
      </c>
      <c r="I45" s="114">
        <v>0</v>
      </c>
      <c r="J45" s="140">
        <v>0</v>
      </c>
      <c r="K45" s="114">
        <v>0</v>
      </c>
      <c r="L45" s="116">
        <v>0</v>
      </c>
    </row>
    <row r="46" spans="1:12" s="110" customFormat="1" ht="15" customHeight="1" x14ac:dyDescent="0.2">
      <c r="A46" s="123"/>
      <c r="B46" s="124"/>
      <c r="C46" s="260" t="s">
        <v>107</v>
      </c>
      <c r="D46" s="261"/>
      <c r="E46" s="125" t="s">
        <v>514</v>
      </c>
      <c r="F46" s="143">
        <v>0</v>
      </c>
      <c r="G46" s="144">
        <v>0</v>
      </c>
      <c r="H46" s="144">
        <v>0</v>
      </c>
      <c r="I46" s="144" t="s">
        <v>513</v>
      </c>
      <c r="J46" s="145">
        <v>0</v>
      </c>
      <c r="K46" s="144">
        <v>0</v>
      </c>
      <c r="L46" s="146">
        <v>0</v>
      </c>
    </row>
    <row r="47" spans="1:12" s="110" customFormat="1" ht="39" customHeight="1" x14ac:dyDescent="0.2">
      <c r="A47" s="604" t="s">
        <v>520</v>
      </c>
      <c r="B47" s="607"/>
      <c r="C47" s="607"/>
      <c r="D47" s="608"/>
      <c r="E47" s="113">
        <v>0.12845965199112461</v>
      </c>
      <c r="F47" s="115">
        <v>33</v>
      </c>
      <c r="G47" s="114">
        <v>29</v>
      </c>
      <c r="H47" s="114">
        <v>25</v>
      </c>
      <c r="I47" s="114">
        <v>26</v>
      </c>
      <c r="J47" s="140">
        <v>30</v>
      </c>
      <c r="K47" s="114">
        <v>3</v>
      </c>
      <c r="L47" s="116">
        <v>10</v>
      </c>
    </row>
    <row r="48" spans="1:12" s="110" customFormat="1" ht="15" customHeight="1" x14ac:dyDescent="0.2">
      <c r="A48" s="120"/>
      <c r="B48" s="119"/>
      <c r="C48" s="258" t="s">
        <v>106</v>
      </c>
      <c r="E48" s="113">
        <v>45.454545454545453</v>
      </c>
      <c r="F48" s="115">
        <v>15</v>
      </c>
      <c r="G48" s="114">
        <v>13</v>
      </c>
      <c r="H48" s="114">
        <v>11</v>
      </c>
      <c r="I48" s="114">
        <v>9</v>
      </c>
      <c r="J48" s="140">
        <v>10</v>
      </c>
      <c r="K48" s="114">
        <v>5</v>
      </c>
      <c r="L48" s="116">
        <v>50</v>
      </c>
    </row>
    <row r="49" spans="1:12" s="110" customFormat="1" ht="15" customHeight="1" x14ac:dyDescent="0.2">
      <c r="A49" s="123"/>
      <c r="B49" s="124"/>
      <c r="C49" s="260" t="s">
        <v>107</v>
      </c>
      <c r="D49" s="261"/>
      <c r="E49" s="125">
        <v>54.545454545454547</v>
      </c>
      <c r="F49" s="143">
        <v>18</v>
      </c>
      <c r="G49" s="144">
        <v>16</v>
      </c>
      <c r="H49" s="144">
        <v>14</v>
      </c>
      <c r="I49" s="144">
        <v>17</v>
      </c>
      <c r="J49" s="145">
        <v>20</v>
      </c>
      <c r="K49" s="144">
        <v>-2</v>
      </c>
      <c r="L49" s="146">
        <v>-10</v>
      </c>
    </row>
    <row r="50" spans="1:12" s="110" customFormat="1" ht="24.95" customHeight="1" x14ac:dyDescent="0.2">
      <c r="A50" s="609" t="s">
        <v>192</v>
      </c>
      <c r="B50" s="610"/>
      <c r="C50" s="610"/>
      <c r="D50" s="611"/>
      <c r="E50" s="262">
        <v>12.810930748569426</v>
      </c>
      <c r="F50" s="263">
        <v>3291</v>
      </c>
      <c r="G50" s="264">
        <v>3360</v>
      </c>
      <c r="H50" s="264">
        <v>3424</v>
      </c>
      <c r="I50" s="264">
        <v>3234</v>
      </c>
      <c r="J50" s="265">
        <v>3181</v>
      </c>
      <c r="K50" s="263">
        <v>110</v>
      </c>
      <c r="L50" s="266">
        <v>3.4580320653882426</v>
      </c>
    </row>
    <row r="51" spans="1:12" s="110" customFormat="1" ht="15" customHeight="1" x14ac:dyDescent="0.2">
      <c r="A51" s="120"/>
      <c r="B51" s="119"/>
      <c r="C51" s="258" t="s">
        <v>106</v>
      </c>
      <c r="E51" s="113">
        <v>52.111820115466422</v>
      </c>
      <c r="F51" s="115">
        <v>1715</v>
      </c>
      <c r="G51" s="114">
        <v>1753</v>
      </c>
      <c r="H51" s="114">
        <v>1823</v>
      </c>
      <c r="I51" s="114">
        <v>1703</v>
      </c>
      <c r="J51" s="140">
        <v>1679</v>
      </c>
      <c r="K51" s="114">
        <v>36</v>
      </c>
      <c r="L51" s="116">
        <v>2.1441334127456821</v>
      </c>
    </row>
    <row r="52" spans="1:12" s="110" customFormat="1" ht="15" customHeight="1" x14ac:dyDescent="0.2">
      <c r="A52" s="120"/>
      <c r="B52" s="119"/>
      <c r="C52" s="258" t="s">
        <v>107</v>
      </c>
      <c r="E52" s="113">
        <v>47.888179884533578</v>
      </c>
      <c r="F52" s="115">
        <v>1576</v>
      </c>
      <c r="G52" s="114">
        <v>1607</v>
      </c>
      <c r="H52" s="114">
        <v>1601</v>
      </c>
      <c r="I52" s="114">
        <v>1531</v>
      </c>
      <c r="J52" s="140">
        <v>1502</v>
      </c>
      <c r="K52" s="114">
        <v>74</v>
      </c>
      <c r="L52" s="116">
        <v>4.92676431424767</v>
      </c>
    </row>
    <row r="53" spans="1:12" s="110" customFormat="1" ht="15" customHeight="1" x14ac:dyDescent="0.2">
      <c r="A53" s="120"/>
      <c r="B53" s="119"/>
      <c r="C53" s="258" t="s">
        <v>187</v>
      </c>
      <c r="D53" s="110" t="s">
        <v>193</v>
      </c>
      <c r="E53" s="113">
        <v>23.214828319659677</v>
      </c>
      <c r="F53" s="115">
        <v>764</v>
      </c>
      <c r="G53" s="114">
        <v>886</v>
      </c>
      <c r="H53" s="114">
        <v>933</v>
      </c>
      <c r="I53" s="114">
        <v>721</v>
      </c>
      <c r="J53" s="140">
        <v>779</v>
      </c>
      <c r="K53" s="114">
        <v>-15</v>
      </c>
      <c r="L53" s="116">
        <v>-1.9255455712451861</v>
      </c>
    </row>
    <row r="54" spans="1:12" s="110" customFormat="1" ht="15" customHeight="1" x14ac:dyDescent="0.2">
      <c r="A54" s="120"/>
      <c r="B54" s="119"/>
      <c r="D54" s="267" t="s">
        <v>194</v>
      </c>
      <c r="E54" s="113">
        <v>62.041884816753928</v>
      </c>
      <c r="F54" s="115">
        <v>474</v>
      </c>
      <c r="G54" s="114">
        <v>548</v>
      </c>
      <c r="H54" s="114">
        <v>582</v>
      </c>
      <c r="I54" s="114">
        <v>453</v>
      </c>
      <c r="J54" s="140">
        <v>496</v>
      </c>
      <c r="K54" s="114">
        <v>-22</v>
      </c>
      <c r="L54" s="116">
        <v>-4.435483870967742</v>
      </c>
    </row>
    <row r="55" spans="1:12" s="110" customFormat="1" ht="15" customHeight="1" x14ac:dyDescent="0.2">
      <c r="A55" s="120"/>
      <c r="B55" s="119"/>
      <c r="D55" s="267" t="s">
        <v>195</v>
      </c>
      <c r="E55" s="113">
        <v>37.958115183246072</v>
      </c>
      <c r="F55" s="115">
        <v>290</v>
      </c>
      <c r="G55" s="114">
        <v>338</v>
      </c>
      <c r="H55" s="114">
        <v>351</v>
      </c>
      <c r="I55" s="114">
        <v>268</v>
      </c>
      <c r="J55" s="140">
        <v>283</v>
      </c>
      <c r="K55" s="114">
        <v>7</v>
      </c>
      <c r="L55" s="116">
        <v>2.4734982332155475</v>
      </c>
    </row>
    <row r="56" spans="1:12" s="110" customFormat="1" ht="15" customHeight="1" x14ac:dyDescent="0.2">
      <c r="A56" s="120"/>
      <c r="B56" s="119" t="s">
        <v>196</v>
      </c>
      <c r="C56" s="258"/>
      <c r="E56" s="113">
        <v>67.873408852037841</v>
      </c>
      <c r="F56" s="115">
        <v>17436</v>
      </c>
      <c r="G56" s="114">
        <v>17374</v>
      </c>
      <c r="H56" s="114">
        <v>17457</v>
      </c>
      <c r="I56" s="114">
        <v>17494</v>
      </c>
      <c r="J56" s="140">
        <v>17456</v>
      </c>
      <c r="K56" s="114">
        <v>-20</v>
      </c>
      <c r="L56" s="116">
        <v>-0.11457378551787351</v>
      </c>
    </row>
    <row r="57" spans="1:12" s="110" customFormat="1" ht="15" customHeight="1" x14ac:dyDescent="0.2">
      <c r="A57" s="120"/>
      <c r="B57" s="119"/>
      <c r="C57" s="258" t="s">
        <v>106</v>
      </c>
      <c r="E57" s="113">
        <v>47.768983711860521</v>
      </c>
      <c r="F57" s="115">
        <v>8329</v>
      </c>
      <c r="G57" s="114">
        <v>8281</v>
      </c>
      <c r="H57" s="114">
        <v>8397</v>
      </c>
      <c r="I57" s="114">
        <v>8399</v>
      </c>
      <c r="J57" s="140">
        <v>8388</v>
      </c>
      <c r="K57" s="114">
        <v>-59</v>
      </c>
      <c r="L57" s="116">
        <v>-0.70338578922269912</v>
      </c>
    </row>
    <row r="58" spans="1:12" s="110" customFormat="1" ht="15" customHeight="1" x14ac:dyDescent="0.2">
      <c r="A58" s="120"/>
      <c r="B58" s="119"/>
      <c r="C58" s="258" t="s">
        <v>107</v>
      </c>
      <c r="E58" s="113">
        <v>52.231016288139479</v>
      </c>
      <c r="F58" s="115">
        <v>9107</v>
      </c>
      <c r="G58" s="114">
        <v>9093</v>
      </c>
      <c r="H58" s="114">
        <v>9060</v>
      </c>
      <c r="I58" s="114">
        <v>9095</v>
      </c>
      <c r="J58" s="140">
        <v>9068</v>
      </c>
      <c r="K58" s="114">
        <v>39</v>
      </c>
      <c r="L58" s="116">
        <v>0.43008381120423467</v>
      </c>
    </row>
    <row r="59" spans="1:12" s="110" customFormat="1" ht="15" customHeight="1" x14ac:dyDescent="0.2">
      <c r="A59" s="120"/>
      <c r="B59" s="119"/>
      <c r="C59" s="258" t="s">
        <v>105</v>
      </c>
      <c r="D59" s="110" t="s">
        <v>197</v>
      </c>
      <c r="E59" s="113">
        <v>89.980500114705208</v>
      </c>
      <c r="F59" s="115">
        <v>15689</v>
      </c>
      <c r="G59" s="114">
        <v>15628</v>
      </c>
      <c r="H59" s="114">
        <v>15708</v>
      </c>
      <c r="I59" s="114">
        <v>15766</v>
      </c>
      <c r="J59" s="140">
        <v>15705</v>
      </c>
      <c r="K59" s="114">
        <v>-16</v>
      </c>
      <c r="L59" s="116">
        <v>-0.10187838268067495</v>
      </c>
    </row>
    <row r="60" spans="1:12" s="110" customFormat="1" ht="15" customHeight="1" x14ac:dyDescent="0.2">
      <c r="A60" s="120"/>
      <c r="B60" s="119"/>
      <c r="C60" s="258"/>
      <c r="D60" s="267" t="s">
        <v>198</v>
      </c>
      <c r="E60" s="113">
        <v>45.809165657467013</v>
      </c>
      <c r="F60" s="115">
        <v>7187</v>
      </c>
      <c r="G60" s="114">
        <v>7139</v>
      </c>
      <c r="H60" s="114">
        <v>7244</v>
      </c>
      <c r="I60" s="114">
        <v>7266</v>
      </c>
      <c r="J60" s="140">
        <v>7239</v>
      </c>
      <c r="K60" s="114">
        <v>-52</v>
      </c>
      <c r="L60" s="116">
        <v>-0.71833126122392599</v>
      </c>
    </row>
    <row r="61" spans="1:12" s="110" customFormat="1" ht="15" customHeight="1" x14ac:dyDescent="0.2">
      <c r="A61" s="120"/>
      <c r="B61" s="119"/>
      <c r="C61" s="258"/>
      <c r="D61" s="267" t="s">
        <v>199</v>
      </c>
      <c r="E61" s="113">
        <v>54.190834342532987</v>
      </c>
      <c r="F61" s="115">
        <v>8502</v>
      </c>
      <c r="G61" s="114">
        <v>8489</v>
      </c>
      <c r="H61" s="114">
        <v>8464</v>
      </c>
      <c r="I61" s="114">
        <v>8500</v>
      </c>
      <c r="J61" s="140">
        <v>8466</v>
      </c>
      <c r="K61" s="114">
        <v>36</v>
      </c>
      <c r="L61" s="116">
        <v>0.42523033309709424</v>
      </c>
    </row>
    <row r="62" spans="1:12" s="110" customFormat="1" ht="15" customHeight="1" x14ac:dyDescent="0.2">
      <c r="A62" s="120"/>
      <c r="B62" s="119"/>
      <c r="C62" s="258"/>
      <c r="D62" s="258" t="s">
        <v>200</v>
      </c>
      <c r="E62" s="113">
        <v>10.019499885294792</v>
      </c>
      <c r="F62" s="115">
        <v>1747</v>
      </c>
      <c r="G62" s="114">
        <v>1746</v>
      </c>
      <c r="H62" s="114">
        <v>1749</v>
      </c>
      <c r="I62" s="114">
        <v>1728</v>
      </c>
      <c r="J62" s="140">
        <v>1751</v>
      </c>
      <c r="K62" s="114">
        <v>-4</v>
      </c>
      <c r="L62" s="116">
        <v>-0.22844089091947459</v>
      </c>
    </row>
    <row r="63" spans="1:12" s="110" customFormat="1" ht="15" customHeight="1" x14ac:dyDescent="0.2">
      <c r="A63" s="120"/>
      <c r="B63" s="119"/>
      <c r="C63" s="258"/>
      <c r="D63" s="267" t="s">
        <v>198</v>
      </c>
      <c r="E63" s="113">
        <v>65.369204350314831</v>
      </c>
      <c r="F63" s="115">
        <v>1142</v>
      </c>
      <c r="G63" s="114">
        <v>1142</v>
      </c>
      <c r="H63" s="114">
        <v>1153</v>
      </c>
      <c r="I63" s="114">
        <v>1133</v>
      </c>
      <c r="J63" s="140">
        <v>1149</v>
      </c>
      <c r="K63" s="114">
        <v>-7</v>
      </c>
      <c r="L63" s="116">
        <v>-0.6092254134029591</v>
      </c>
    </row>
    <row r="64" spans="1:12" s="110" customFormat="1" ht="15" customHeight="1" x14ac:dyDescent="0.2">
      <c r="A64" s="120"/>
      <c r="B64" s="119"/>
      <c r="C64" s="258"/>
      <c r="D64" s="267" t="s">
        <v>199</v>
      </c>
      <c r="E64" s="113">
        <v>34.630795649685176</v>
      </c>
      <c r="F64" s="115">
        <v>605</v>
      </c>
      <c r="G64" s="114">
        <v>604</v>
      </c>
      <c r="H64" s="114">
        <v>596</v>
      </c>
      <c r="I64" s="114">
        <v>595</v>
      </c>
      <c r="J64" s="140">
        <v>602</v>
      </c>
      <c r="K64" s="114">
        <v>3</v>
      </c>
      <c r="L64" s="116">
        <v>0.49833887043189368</v>
      </c>
    </row>
    <row r="65" spans="1:12" s="110" customFormat="1" ht="15" customHeight="1" x14ac:dyDescent="0.2">
      <c r="A65" s="120"/>
      <c r="B65" s="119" t="s">
        <v>201</v>
      </c>
      <c r="C65" s="258"/>
      <c r="E65" s="113">
        <v>9.583868581883296</v>
      </c>
      <c r="F65" s="115">
        <v>2462</v>
      </c>
      <c r="G65" s="114">
        <v>2438</v>
      </c>
      <c r="H65" s="114">
        <v>2400</v>
      </c>
      <c r="I65" s="114">
        <v>2355</v>
      </c>
      <c r="J65" s="140">
        <v>2319</v>
      </c>
      <c r="K65" s="114">
        <v>143</v>
      </c>
      <c r="L65" s="116">
        <v>6.1664510564898665</v>
      </c>
    </row>
    <row r="66" spans="1:12" s="110" customFormat="1" ht="15" customHeight="1" x14ac:dyDescent="0.2">
      <c r="A66" s="120"/>
      <c r="B66" s="119"/>
      <c r="C66" s="258" t="s">
        <v>106</v>
      </c>
      <c r="E66" s="113">
        <v>43.419983753046303</v>
      </c>
      <c r="F66" s="115">
        <v>1069</v>
      </c>
      <c r="G66" s="114">
        <v>1061</v>
      </c>
      <c r="H66" s="114">
        <v>1045</v>
      </c>
      <c r="I66" s="114">
        <v>1046</v>
      </c>
      <c r="J66" s="140">
        <v>1033</v>
      </c>
      <c r="K66" s="114">
        <v>36</v>
      </c>
      <c r="L66" s="116">
        <v>3.4849951597289448</v>
      </c>
    </row>
    <row r="67" spans="1:12" s="110" customFormat="1" ht="15" customHeight="1" x14ac:dyDescent="0.2">
      <c r="A67" s="120"/>
      <c r="B67" s="119"/>
      <c r="C67" s="258" t="s">
        <v>107</v>
      </c>
      <c r="E67" s="113">
        <v>56.580016246953697</v>
      </c>
      <c r="F67" s="115">
        <v>1393</v>
      </c>
      <c r="G67" s="114">
        <v>1377</v>
      </c>
      <c r="H67" s="114">
        <v>1355</v>
      </c>
      <c r="I67" s="114">
        <v>1309</v>
      </c>
      <c r="J67" s="140">
        <v>1286</v>
      </c>
      <c r="K67" s="114">
        <v>107</v>
      </c>
      <c r="L67" s="116">
        <v>8.320373250388803</v>
      </c>
    </row>
    <row r="68" spans="1:12" s="110" customFormat="1" ht="15" customHeight="1" x14ac:dyDescent="0.2">
      <c r="A68" s="120"/>
      <c r="B68" s="119"/>
      <c r="C68" s="258" t="s">
        <v>105</v>
      </c>
      <c r="D68" s="110" t="s">
        <v>202</v>
      </c>
      <c r="E68" s="113">
        <v>21.364744110479286</v>
      </c>
      <c r="F68" s="115">
        <v>526</v>
      </c>
      <c r="G68" s="114">
        <v>518</v>
      </c>
      <c r="H68" s="114">
        <v>506</v>
      </c>
      <c r="I68" s="114">
        <v>490</v>
      </c>
      <c r="J68" s="140">
        <v>468</v>
      </c>
      <c r="K68" s="114">
        <v>58</v>
      </c>
      <c r="L68" s="116">
        <v>12.393162393162394</v>
      </c>
    </row>
    <row r="69" spans="1:12" s="110" customFormat="1" ht="15" customHeight="1" x14ac:dyDescent="0.2">
      <c r="A69" s="120"/>
      <c r="B69" s="119"/>
      <c r="C69" s="258"/>
      <c r="D69" s="267" t="s">
        <v>198</v>
      </c>
      <c r="E69" s="113">
        <v>43.155893536121674</v>
      </c>
      <c r="F69" s="115">
        <v>227</v>
      </c>
      <c r="G69" s="114">
        <v>219</v>
      </c>
      <c r="H69" s="114">
        <v>207</v>
      </c>
      <c r="I69" s="114">
        <v>213</v>
      </c>
      <c r="J69" s="140">
        <v>204</v>
      </c>
      <c r="K69" s="114">
        <v>23</v>
      </c>
      <c r="L69" s="116">
        <v>11.274509803921569</v>
      </c>
    </row>
    <row r="70" spans="1:12" s="110" customFormat="1" ht="15" customHeight="1" x14ac:dyDescent="0.2">
      <c r="A70" s="120"/>
      <c r="B70" s="119"/>
      <c r="C70" s="258"/>
      <c r="D70" s="267" t="s">
        <v>199</v>
      </c>
      <c r="E70" s="113">
        <v>56.844106463878326</v>
      </c>
      <c r="F70" s="115">
        <v>299</v>
      </c>
      <c r="G70" s="114">
        <v>299</v>
      </c>
      <c r="H70" s="114">
        <v>299</v>
      </c>
      <c r="I70" s="114">
        <v>277</v>
      </c>
      <c r="J70" s="140">
        <v>264</v>
      </c>
      <c r="K70" s="114">
        <v>35</v>
      </c>
      <c r="L70" s="116">
        <v>13.257575757575758</v>
      </c>
    </row>
    <row r="71" spans="1:12" s="110" customFormat="1" ht="15" customHeight="1" x14ac:dyDescent="0.2">
      <c r="A71" s="120"/>
      <c r="B71" s="119"/>
      <c r="C71" s="258"/>
      <c r="D71" s="110" t="s">
        <v>203</v>
      </c>
      <c r="E71" s="113">
        <v>71.811535337124283</v>
      </c>
      <c r="F71" s="115">
        <v>1768</v>
      </c>
      <c r="G71" s="114">
        <v>1760</v>
      </c>
      <c r="H71" s="114">
        <v>1730</v>
      </c>
      <c r="I71" s="114">
        <v>1713</v>
      </c>
      <c r="J71" s="140">
        <v>1699</v>
      </c>
      <c r="K71" s="114">
        <v>69</v>
      </c>
      <c r="L71" s="116">
        <v>4.0612124779281933</v>
      </c>
    </row>
    <row r="72" spans="1:12" s="110" customFormat="1" ht="15" customHeight="1" x14ac:dyDescent="0.2">
      <c r="A72" s="120"/>
      <c r="B72" s="119"/>
      <c r="C72" s="258"/>
      <c r="D72" s="267" t="s">
        <v>198</v>
      </c>
      <c r="E72" s="113">
        <v>42.986425339366512</v>
      </c>
      <c r="F72" s="115">
        <v>760</v>
      </c>
      <c r="G72" s="114">
        <v>765</v>
      </c>
      <c r="H72" s="114">
        <v>756</v>
      </c>
      <c r="I72" s="114">
        <v>766</v>
      </c>
      <c r="J72" s="140">
        <v>764</v>
      </c>
      <c r="K72" s="114">
        <v>-4</v>
      </c>
      <c r="L72" s="116">
        <v>-0.52356020942408377</v>
      </c>
    </row>
    <row r="73" spans="1:12" s="110" customFormat="1" ht="15" customHeight="1" x14ac:dyDescent="0.2">
      <c r="A73" s="120"/>
      <c r="B73" s="119"/>
      <c r="C73" s="258"/>
      <c r="D73" s="267" t="s">
        <v>199</v>
      </c>
      <c r="E73" s="113">
        <v>57.013574660633488</v>
      </c>
      <c r="F73" s="115">
        <v>1008</v>
      </c>
      <c r="G73" s="114">
        <v>995</v>
      </c>
      <c r="H73" s="114">
        <v>974</v>
      </c>
      <c r="I73" s="114">
        <v>947</v>
      </c>
      <c r="J73" s="140">
        <v>935</v>
      </c>
      <c r="K73" s="114">
        <v>73</v>
      </c>
      <c r="L73" s="116">
        <v>7.8074866310160429</v>
      </c>
    </row>
    <row r="74" spans="1:12" s="110" customFormat="1" ht="15" customHeight="1" x14ac:dyDescent="0.2">
      <c r="A74" s="120"/>
      <c r="B74" s="119"/>
      <c r="C74" s="258"/>
      <c r="D74" s="110" t="s">
        <v>204</v>
      </c>
      <c r="E74" s="113">
        <v>6.8237205523964253</v>
      </c>
      <c r="F74" s="115">
        <v>168</v>
      </c>
      <c r="G74" s="114">
        <v>160</v>
      </c>
      <c r="H74" s="114">
        <v>164</v>
      </c>
      <c r="I74" s="114">
        <v>152</v>
      </c>
      <c r="J74" s="140">
        <v>152</v>
      </c>
      <c r="K74" s="114">
        <v>16</v>
      </c>
      <c r="L74" s="116">
        <v>10.526315789473685</v>
      </c>
    </row>
    <row r="75" spans="1:12" s="110" customFormat="1" ht="15" customHeight="1" x14ac:dyDescent="0.2">
      <c r="A75" s="120"/>
      <c r="B75" s="119"/>
      <c r="C75" s="258"/>
      <c r="D75" s="267" t="s">
        <v>198</v>
      </c>
      <c r="E75" s="113">
        <v>48.80952380952381</v>
      </c>
      <c r="F75" s="115">
        <v>82</v>
      </c>
      <c r="G75" s="114">
        <v>77</v>
      </c>
      <c r="H75" s="114">
        <v>82</v>
      </c>
      <c r="I75" s="114">
        <v>67</v>
      </c>
      <c r="J75" s="140">
        <v>65</v>
      </c>
      <c r="K75" s="114">
        <v>17</v>
      </c>
      <c r="L75" s="116">
        <v>26.153846153846153</v>
      </c>
    </row>
    <row r="76" spans="1:12" s="110" customFormat="1" ht="15" customHeight="1" x14ac:dyDescent="0.2">
      <c r="A76" s="120"/>
      <c r="B76" s="119"/>
      <c r="C76" s="258"/>
      <c r="D76" s="267" t="s">
        <v>199</v>
      </c>
      <c r="E76" s="113">
        <v>51.19047619047619</v>
      </c>
      <c r="F76" s="115">
        <v>86</v>
      </c>
      <c r="G76" s="114">
        <v>83</v>
      </c>
      <c r="H76" s="114">
        <v>82</v>
      </c>
      <c r="I76" s="114">
        <v>85</v>
      </c>
      <c r="J76" s="140">
        <v>87</v>
      </c>
      <c r="K76" s="114">
        <v>-1</v>
      </c>
      <c r="L76" s="116">
        <v>-1.1494252873563218</v>
      </c>
    </row>
    <row r="77" spans="1:12" s="110" customFormat="1" ht="15" customHeight="1" x14ac:dyDescent="0.2">
      <c r="A77" s="534"/>
      <c r="B77" s="119" t="s">
        <v>205</v>
      </c>
      <c r="C77" s="268"/>
      <c r="D77" s="182"/>
      <c r="E77" s="113">
        <v>9.7317918175094391</v>
      </c>
      <c r="F77" s="115">
        <v>2500</v>
      </c>
      <c r="G77" s="114">
        <v>2467</v>
      </c>
      <c r="H77" s="114">
        <v>2593</v>
      </c>
      <c r="I77" s="114">
        <v>2610</v>
      </c>
      <c r="J77" s="140">
        <v>2514</v>
      </c>
      <c r="K77" s="114">
        <v>-14</v>
      </c>
      <c r="L77" s="116">
        <v>-0.55688146380270487</v>
      </c>
    </row>
    <row r="78" spans="1:12" s="110" customFormat="1" ht="15" customHeight="1" x14ac:dyDescent="0.2">
      <c r="A78" s="120"/>
      <c r="B78" s="119"/>
      <c r="C78" s="268" t="s">
        <v>106</v>
      </c>
      <c r="D78" s="182"/>
      <c r="E78" s="113">
        <v>57.56</v>
      </c>
      <c r="F78" s="115">
        <v>1439</v>
      </c>
      <c r="G78" s="114">
        <v>1391</v>
      </c>
      <c r="H78" s="114">
        <v>1490</v>
      </c>
      <c r="I78" s="114">
        <v>1529</v>
      </c>
      <c r="J78" s="140">
        <v>1451</v>
      </c>
      <c r="K78" s="114">
        <v>-12</v>
      </c>
      <c r="L78" s="116">
        <v>-0.82701585113714682</v>
      </c>
    </row>
    <row r="79" spans="1:12" s="110" customFormat="1" ht="15" customHeight="1" x14ac:dyDescent="0.2">
      <c r="A79" s="123"/>
      <c r="B79" s="124"/>
      <c r="C79" s="260" t="s">
        <v>107</v>
      </c>
      <c r="D79" s="261"/>
      <c r="E79" s="125">
        <v>42.44</v>
      </c>
      <c r="F79" s="143">
        <v>1061</v>
      </c>
      <c r="G79" s="144">
        <v>1076</v>
      </c>
      <c r="H79" s="144">
        <v>1103</v>
      </c>
      <c r="I79" s="144">
        <v>1081</v>
      </c>
      <c r="J79" s="145">
        <v>1063</v>
      </c>
      <c r="K79" s="144">
        <v>-2</v>
      </c>
      <c r="L79" s="146">
        <v>-0.18814675446848542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25689</v>
      </c>
      <c r="E11" s="114">
        <v>25639</v>
      </c>
      <c r="F11" s="114">
        <v>25874</v>
      </c>
      <c r="G11" s="114">
        <v>25693</v>
      </c>
      <c r="H11" s="140">
        <v>25470</v>
      </c>
      <c r="I11" s="115">
        <v>219</v>
      </c>
      <c r="J11" s="116">
        <v>0.85983510011778563</v>
      </c>
    </row>
    <row r="12" spans="1:15" s="110" customFormat="1" ht="24.95" customHeight="1" x14ac:dyDescent="0.2">
      <c r="A12" s="193" t="s">
        <v>132</v>
      </c>
      <c r="B12" s="194" t="s">
        <v>133</v>
      </c>
      <c r="C12" s="113" t="s">
        <v>513</v>
      </c>
      <c r="D12" s="115" t="s">
        <v>513</v>
      </c>
      <c r="E12" s="114" t="s">
        <v>513</v>
      </c>
      <c r="F12" s="114" t="s">
        <v>513</v>
      </c>
      <c r="G12" s="114">
        <v>156</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v>176</v>
      </c>
      <c r="H13" s="140" t="s">
        <v>513</v>
      </c>
      <c r="I13" s="115" t="s">
        <v>513</v>
      </c>
      <c r="J13" s="116" t="s">
        <v>513</v>
      </c>
    </row>
    <row r="14" spans="1:15" s="287" customFormat="1" ht="24" customHeight="1" x14ac:dyDescent="0.2">
      <c r="A14" s="193" t="s">
        <v>215</v>
      </c>
      <c r="B14" s="199" t="s">
        <v>137</v>
      </c>
      <c r="C14" s="113">
        <v>27.930242516252093</v>
      </c>
      <c r="D14" s="115">
        <v>7175</v>
      </c>
      <c r="E14" s="114">
        <v>7227</v>
      </c>
      <c r="F14" s="114">
        <v>7338</v>
      </c>
      <c r="G14" s="114">
        <v>7273</v>
      </c>
      <c r="H14" s="140">
        <v>7281</v>
      </c>
      <c r="I14" s="115">
        <v>-106</v>
      </c>
      <c r="J14" s="116">
        <v>-1.4558439774756216</v>
      </c>
      <c r="K14" s="110"/>
      <c r="L14" s="110"/>
      <c r="M14" s="110"/>
      <c r="N14" s="110"/>
      <c r="O14" s="110"/>
    </row>
    <row r="15" spans="1:15" s="110" customFormat="1" ht="24.75" customHeight="1" x14ac:dyDescent="0.2">
      <c r="A15" s="193" t="s">
        <v>216</v>
      </c>
      <c r="B15" s="199" t="s">
        <v>217</v>
      </c>
      <c r="C15" s="113">
        <v>5.3135583323601541</v>
      </c>
      <c r="D15" s="115">
        <v>1365</v>
      </c>
      <c r="E15" s="114">
        <v>1379</v>
      </c>
      <c r="F15" s="114">
        <v>1406</v>
      </c>
      <c r="G15" s="114">
        <v>1346</v>
      </c>
      <c r="H15" s="140">
        <v>1347</v>
      </c>
      <c r="I15" s="115">
        <v>18</v>
      </c>
      <c r="J15" s="116">
        <v>1.3363028953229399</v>
      </c>
    </row>
    <row r="16" spans="1:15" s="287" customFormat="1" ht="24.95" customHeight="1" x14ac:dyDescent="0.2">
      <c r="A16" s="193" t="s">
        <v>218</v>
      </c>
      <c r="B16" s="199" t="s">
        <v>141</v>
      </c>
      <c r="C16" s="113">
        <v>17.937638678033398</v>
      </c>
      <c r="D16" s="115">
        <v>4608</v>
      </c>
      <c r="E16" s="114">
        <v>4626</v>
      </c>
      <c r="F16" s="114">
        <v>4690</v>
      </c>
      <c r="G16" s="114">
        <v>4653</v>
      </c>
      <c r="H16" s="140">
        <v>4623</v>
      </c>
      <c r="I16" s="115">
        <v>-15</v>
      </c>
      <c r="J16" s="116">
        <v>-0.32446463335496428</v>
      </c>
      <c r="K16" s="110"/>
      <c r="L16" s="110"/>
      <c r="M16" s="110"/>
      <c r="N16" s="110"/>
      <c r="O16" s="110"/>
    </row>
    <row r="17" spans="1:15" s="110" customFormat="1" ht="24.95" customHeight="1" x14ac:dyDescent="0.2">
      <c r="A17" s="193" t="s">
        <v>219</v>
      </c>
      <c r="B17" s="199" t="s">
        <v>220</v>
      </c>
      <c r="C17" s="113">
        <v>4.6790455058585385</v>
      </c>
      <c r="D17" s="115">
        <v>1202</v>
      </c>
      <c r="E17" s="114">
        <v>1222</v>
      </c>
      <c r="F17" s="114">
        <v>1242</v>
      </c>
      <c r="G17" s="114">
        <v>1274</v>
      </c>
      <c r="H17" s="140">
        <v>1311</v>
      </c>
      <c r="I17" s="115">
        <v>-109</v>
      </c>
      <c r="J17" s="116">
        <v>-8.3142639206712428</v>
      </c>
    </row>
    <row r="18" spans="1:15" s="287" customFormat="1" ht="24.95" customHeight="1" x14ac:dyDescent="0.2">
      <c r="A18" s="201" t="s">
        <v>144</v>
      </c>
      <c r="B18" s="202" t="s">
        <v>145</v>
      </c>
      <c r="C18" s="113">
        <v>9.5176923975242325</v>
      </c>
      <c r="D18" s="115">
        <v>2445</v>
      </c>
      <c r="E18" s="114">
        <v>2406</v>
      </c>
      <c r="F18" s="114">
        <v>2526</v>
      </c>
      <c r="G18" s="114">
        <v>2508</v>
      </c>
      <c r="H18" s="140">
        <v>2408</v>
      </c>
      <c r="I18" s="115">
        <v>37</v>
      </c>
      <c r="J18" s="116">
        <v>1.5365448504983388</v>
      </c>
      <c r="K18" s="110"/>
      <c r="L18" s="110"/>
      <c r="M18" s="110"/>
      <c r="N18" s="110"/>
      <c r="O18" s="110"/>
    </row>
    <row r="19" spans="1:15" s="110" customFormat="1" ht="24.95" customHeight="1" x14ac:dyDescent="0.2">
      <c r="A19" s="193" t="s">
        <v>146</v>
      </c>
      <c r="B19" s="199" t="s">
        <v>147</v>
      </c>
      <c r="C19" s="113">
        <v>16.322161236326831</v>
      </c>
      <c r="D19" s="115">
        <v>4193</v>
      </c>
      <c r="E19" s="114">
        <v>4206</v>
      </c>
      <c r="F19" s="114">
        <v>4212</v>
      </c>
      <c r="G19" s="114">
        <v>4136</v>
      </c>
      <c r="H19" s="140">
        <v>4133</v>
      </c>
      <c r="I19" s="115">
        <v>60</v>
      </c>
      <c r="J19" s="116">
        <v>1.4517299782240503</v>
      </c>
    </row>
    <row r="20" spans="1:15" s="287" customFormat="1" ht="24.95" customHeight="1" x14ac:dyDescent="0.2">
      <c r="A20" s="193" t="s">
        <v>148</v>
      </c>
      <c r="B20" s="199" t="s">
        <v>149</v>
      </c>
      <c r="C20" s="113">
        <v>4.0056055120868859</v>
      </c>
      <c r="D20" s="115">
        <v>1029</v>
      </c>
      <c r="E20" s="114">
        <v>1029</v>
      </c>
      <c r="F20" s="114">
        <v>1071</v>
      </c>
      <c r="G20" s="114">
        <v>1086</v>
      </c>
      <c r="H20" s="140">
        <v>1068</v>
      </c>
      <c r="I20" s="115">
        <v>-39</v>
      </c>
      <c r="J20" s="116">
        <v>-3.6516853932584268</v>
      </c>
      <c r="K20" s="110"/>
      <c r="L20" s="110"/>
      <c r="M20" s="110"/>
      <c r="N20" s="110"/>
      <c r="O20" s="110"/>
    </row>
    <row r="21" spans="1:15" s="110" customFormat="1" ht="24.95" customHeight="1" x14ac:dyDescent="0.2">
      <c r="A21" s="201" t="s">
        <v>150</v>
      </c>
      <c r="B21" s="202" t="s">
        <v>151</v>
      </c>
      <c r="C21" s="113">
        <v>2.5263731558254507</v>
      </c>
      <c r="D21" s="115">
        <v>649</v>
      </c>
      <c r="E21" s="114">
        <v>652</v>
      </c>
      <c r="F21" s="114">
        <v>660</v>
      </c>
      <c r="G21" s="114">
        <v>673</v>
      </c>
      <c r="H21" s="140">
        <v>647</v>
      </c>
      <c r="I21" s="115">
        <v>2</v>
      </c>
      <c r="J21" s="116">
        <v>0.30911901081916537</v>
      </c>
    </row>
    <row r="22" spans="1:15" s="110" customFormat="1" ht="24.95" customHeight="1" x14ac:dyDescent="0.2">
      <c r="A22" s="201" t="s">
        <v>152</v>
      </c>
      <c r="B22" s="199" t="s">
        <v>153</v>
      </c>
      <c r="C22" s="113" t="s">
        <v>513</v>
      </c>
      <c r="D22" s="115" t="s">
        <v>513</v>
      </c>
      <c r="E22" s="114" t="s">
        <v>513</v>
      </c>
      <c r="F22" s="114" t="s">
        <v>513</v>
      </c>
      <c r="G22" s="114">
        <v>448</v>
      </c>
      <c r="H22" s="140" t="s">
        <v>513</v>
      </c>
      <c r="I22" s="115" t="s">
        <v>513</v>
      </c>
      <c r="J22" s="116" t="s">
        <v>513</v>
      </c>
    </row>
    <row r="23" spans="1:15" s="110" customFormat="1" ht="24.95" customHeight="1" x14ac:dyDescent="0.2">
      <c r="A23" s="193" t="s">
        <v>154</v>
      </c>
      <c r="B23" s="199" t="s">
        <v>155</v>
      </c>
      <c r="C23" s="113">
        <v>1.8879676125968314</v>
      </c>
      <c r="D23" s="115">
        <v>485</v>
      </c>
      <c r="E23" s="114">
        <v>480</v>
      </c>
      <c r="F23" s="114">
        <v>479</v>
      </c>
      <c r="G23" s="114">
        <v>481</v>
      </c>
      <c r="H23" s="140">
        <v>483</v>
      </c>
      <c r="I23" s="115">
        <v>2</v>
      </c>
      <c r="J23" s="116">
        <v>0.41407867494824019</v>
      </c>
    </row>
    <row r="24" spans="1:15" s="110" customFormat="1" ht="24.95" customHeight="1" x14ac:dyDescent="0.2">
      <c r="A24" s="193" t="s">
        <v>156</v>
      </c>
      <c r="B24" s="199" t="s">
        <v>221</v>
      </c>
      <c r="C24" s="113">
        <v>3.4372688699443343</v>
      </c>
      <c r="D24" s="115">
        <v>883</v>
      </c>
      <c r="E24" s="114">
        <v>878</v>
      </c>
      <c r="F24" s="114">
        <v>889</v>
      </c>
      <c r="G24" s="114">
        <v>869</v>
      </c>
      <c r="H24" s="140">
        <v>863</v>
      </c>
      <c r="I24" s="115">
        <v>20</v>
      </c>
      <c r="J24" s="116">
        <v>2.3174971031286211</v>
      </c>
    </row>
    <row r="25" spans="1:15" s="110" customFormat="1" ht="24.95" customHeight="1" x14ac:dyDescent="0.2">
      <c r="A25" s="193" t="s">
        <v>222</v>
      </c>
      <c r="B25" s="204" t="s">
        <v>159</v>
      </c>
      <c r="C25" s="113">
        <v>4.2469539491611199</v>
      </c>
      <c r="D25" s="115">
        <v>1091</v>
      </c>
      <c r="E25" s="114">
        <v>1065</v>
      </c>
      <c r="F25" s="114">
        <v>1090</v>
      </c>
      <c r="G25" s="114">
        <v>1086</v>
      </c>
      <c r="H25" s="140">
        <v>1080</v>
      </c>
      <c r="I25" s="115">
        <v>11</v>
      </c>
      <c r="J25" s="116">
        <v>1.0185185185185186</v>
      </c>
    </row>
    <row r="26" spans="1:15" s="110" customFormat="1" ht="24.95" customHeight="1" x14ac:dyDescent="0.2">
      <c r="A26" s="201">
        <v>782.78300000000002</v>
      </c>
      <c r="B26" s="203" t="s">
        <v>160</v>
      </c>
      <c r="C26" s="113" t="s">
        <v>513</v>
      </c>
      <c r="D26" s="115" t="s">
        <v>513</v>
      </c>
      <c r="E26" s="114" t="s">
        <v>513</v>
      </c>
      <c r="F26" s="114" t="s">
        <v>513</v>
      </c>
      <c r="G26" s="114">
        <v>38</v>
      </c>
      <c r="H26" s="140" t="s">
        <v>513</v>
      </c>
      <c r="I26" s="115" t="s">
        <v>513</v>
      </c>
      <c r="J26" s="116" t="s">
        <v>513</v>
      </c>
    </row>
    <row r="27" spans="1:15" s="110" customFormat="1" ht="24.95" customHeight="1" x14ac:dyDescent="0.2">
      <c r="A27" s="193" t="s">
        <v>161</v>
      </c>
      <c r="B27" s="199" t="s">
        <v>223</v>
      </c>
      <c r="C27" s="113">
        <v>6.1232434115769392</v>
      </c>
      <c r="D27" s="115">
        <v>1573</v>
      </c>
      <c r="E27" s="114">
        <v>1578</v>
      </c>
      <c r="F27" s="114">
        <v>1591</v>
      </c>
      <c r="G27" s="114">
        <v>1603</v>
      </c>
      <c r="H27" s="140">
        <v>1585</v>
      </c>
      <c r="I27" s="115">
        <v>-12</v>
      </c>
      <c r="J27" s="116">
        <v>-0.75709779179810721</v>
      </c>
    </row>
    <row r="28" spans="1:15" s="110" customFormat="1" ht="24.95" customHeight="1" x14ac:dyDescent="0.2">
      <c r="A28" s="193" t="s">
        <v>163</v>
      </c>
      <c r="B28" s="199" t="s">
        <v>164</v>
      </c>
      <c r="C28" s="113">
        <v>4.4143407684222815</v>
      </c>
      <c r="D28" s="115">
        <v>1134</v>
      </c>
      <c r="E28" s="114">
        <v>1124</v>
      </c>
      <c r="F28" s="114">
        <v>1114</v>
      </c>
      <c r="G28" s="114">
        <v>1066</v>
      </c>
      <c r="H28" s="140">
        <v>1073</v>
      </c>
      <c r="I28" s="115">
        <v>61</v>
      </c>
      <c r="J28" s="116">
        <v>5.6849953401677542</v>
      </c>
    </row>
    <row r="29" spans="1:15" s="110" customFormat="1" ht="24.95" customHeight="1" x14ac:dyDescent="0.2">
      <c r="A29" s="193">
        <v>86</v>
      </c>
      <c r="B29" s="199" t="s">
        <v>165</v>
      </c>
      <c r="C29" s="113">
        <v>4.519444120051384</v>
      </c>
      <c r="D29" s="115">
        <v>1161</v>
      </c>
      <c r="E29" s="114">
        <v>1144</v>
      </c>
      <c r="F29" s="114">
        <v>1142</v>
      </c>
      <c r="G29" s="114">
        <v>1103</v>
      </c>
      <c r="H29" s="140">
        <v>1120</v>
      </c>
      <c r="I29" s="115">
        <v>41</v>
      </c>
      <c r="J29" s="116">
        <v>3.6607142857142856</v>
      </c>
    </row>
    <row r="30" spans="1:15" s="110" customFormat="1" ht="24.95" customHeight="1" x14ac:dyDescent="0.2">
      <c r="A30" s="193">
        <v>87.88</v>
      </c>
      <c r="B30" s="204" t="s">
        <v>166</v>
      </c>
      <c r="C30" s="113">
        <v>7.1664914944139513</v>
      </c>
      <c r="D30" s="115">
        <v>1841</v>
      </c>
      <c r="E30" s="114">
        <v>1809</v>
      </c>
      <c r="F30" s="114">
        <v>1701</v>
      </c>
      <c r="G30" s="114">
        <v>1756</v>
      </c>
      <c r="H30" s="140">
        <v>1747</v>
      </c>
      <c r="I30" s="115">
        <v>94</v>
      </c>
      <c r="J30" s="116">
        <v>5.3806525472238125</v>
      </c>
    </row>
    <row r="31" spans="1:15" s="110" customFormat="1" ht="24.95" customHeight="1" x14ac:dyDescent="0.2">
      <c r="A31" s="193" t="s">
        <v>167</v>
      </c>
      <c r="B31" s="199" t="s">
        <v>168</v>
      </c>
      <c r="C31" s="113">
        <v>4.65958192222352</v>
      </c>
      <c r="D31" s="115">
        <v>1197</v>
      </c>
      <c r="E31" s="114">
        <v>1222</v>
      </c>
      <c r="F31" s="114">
        <v>1232</v>
      </c>
      <c r="G31" s="114">
        <v>1235</v>
      </c>
      <c r="H31" s="140">
        <v>1176</v>
      </c>
      <c r="I31" s="115">
        <v>21</v>
      </c>
      <c r="J31" s="116">
        <v>1.7857142857142858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t="s">
        <v>513</v>
      </c>
      <c r="G34" s="114">
        <v>156</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v>9957</v>
      </c>
      <c r="H35" s="140" t="s">
        <v>513</v>
      </c>
      <c r="I35" s="115" t="s">
        <v>513</v>
      </c>
      <c r="J35" s="116" t="s">
        <v>513</v>
      </c>
    </row>
    <row r="36" spans="1:10" s="110" customFormat="1" ht="24.95" customHeight="1" x14ac:dyDescent="0.2">
      <c r="A36" s="294" t="s">
        <v>173</v>
      </c>
      <c r="B36" s="295" t="s">
        <v>174</v>
      </c>
      <c r="C36" s="125">
        <v>61.232434115769394</v>
      </c>
      <c r="D36" s="143">
        <v>15730</v>
      </c>
      <c r="E36" s="144">
        <v>15688</v>
      </c>
      <c r="F36" s="144">
        <v>15662</v>
      </c>
      <c r="G36" s="144">
        <v>15580</v>
      </c>
      <c r="H36" s="145">
        <v>15452</v>
      </c>
      <c r="I36" s="143">
        <v>278</v>
      </c>
      <c r="J36" s="146">
        <v>1.799119855034947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2020-09-25T11:47:29Z</dcterms:created>
  <dcterms:modified xsi:type="dcterms:W3CDTF">2020-09-28T08:11:49Z</dcterms:modified>
</cp:coreProperties>
</file>