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c r="G73" i="24"/>
  <c r="F73" i="24"/>
  <c r="E73" i="24"/>
  <c r="L72" i="24"/>
  <c r="H72" i="24" s="1"/>
  <c r="I72" i="24"/>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s="1"/>
  <c r="G68" i="24"/>
  <c r="F68" i="24"/>
  <c r="E68" i="24"/>
  <c r="L67" i="24"/>
  <c r="H67" i="24" s="1"/>
  <c r="I67" i="24" s="1"/>
  <c r="G67" i="24"/>
  <c r="F67" i="24"/>
  <c r="E67" i="24"/>
  <c r="L66" i="24"/>
  <c r="H66" i="24" s="1"/>
  <c r="G66" i="24"/>
  <c r="F66" i="24"/>
  <c r="E66" i="24"/>
  <c r="L65" i="24"/>
  <c r="H65" i="24" s="1"/>
  <c r="I65" i="24"/>
  <c r="G65" i="24"/>
  <c r="F65" i="24"/>
  <c r="E65" i="24"/>
  <c r="L64" i="24"/>
  <c r="H64" i="24" s="1"/>
  <c r="I64" i="24"/>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s="1"/>
  <c r="G60" i="24"/>
  <c r="F60" i="24"/>
  <c r="E60" i="24"/>
  <c r="L59" i="24"/>
  <c r="H59" i="24" s="1"/>
  <c r="I59" i="24" s="1"/>
  <c r="G59" i="24"/>
  <c r="F59" i="24"/>
  <c r="E59" i="24"/>
  <c r="L58" i="24"/>
  <c r="H58" i="24" s="1"/>
  <c r="G58" i="24"/>
  <c r="F58" i="24"/>
  <c r="E58" i="24"/>
  <c r="L57" i="24"/>
  <c r="H57" i="24" s="1"/>
  <c r="I57" i="24"/>
  <c r="G57" i="24"/>
  <c r="F57" i="24"/>
  <c r="E57" i="24"/>
  <c r="L56" i="24"/>
  <c r="H56" i="24" s="1"/>
  <c r="I56" i="24"/>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s="1"/>
  <c r="G52" i="24"/>
  <c r="F52" i="24"/>
  <c r="E52" i="24"/>
  <c r="L51" i="24"/>
  <c r="H51" i="24" s="1"/>
  <c r="I51" i="24" s="1"/>
  <c r="G51" i="24"/>
  <c r="F51" i="24"/>
  <c r="E51" i="24"/>
  <c r="L44" i="24"/>
  <c r="I44" i="24"/>
  <c r="F44" i="24"/>
  <c r="D44" i="24"/>
  <c r="C44" i="24"/>
  <c r="M44" i="24" s="1"/>
  <c r="B44" i="24"/>
  <c r="K44" i="24" s="1"/>
  <c r="M43" i="24"/>
  <c r="J43" i="24"/>
  <c r="G43" i="24"/>
  <c r="E43" i="24"/>
  <c r="C43" i="24"/>
  <c r="I43" i="24" s="1"/>
  <c r="B43" i="24"/>
  <c r="L42" i="24"/>
  <c r="K42" i="24"/>
  <c r="I42" i="24"/>
  <c r="F42" i="24"/>
  <c r="D42" i="24"/>
  <c r="C42" i="24"/>
  <c r="M42" i="24" s="1"/>
  <c r="B42" i="24"/>
  <c r="J42" i="24" s="1"/>
  <c r="M41" i="24"/>
  <c r="G41" i="24"/>
  <c r="E41" i="24"/>
  <c r="C41" i="24"/>
  <c r="I41" i="24" s="1"/>
  <c r="B41" i="24"/>
  <c r="J41" i="24" s="1"/>
  <c r="L40" i="24"/>
  <c r="K40" i="24"/>
  <c r="I40" i="24"/>
  <c r="F40" i="24"/>
  <c r="D40" i="24"/>
  <c r="C40" i="24"/>
  <c r="M40" i="24" s="1"/>
  <c r="B40" i="24"/>
  <c r="J40" i="24" s="1"/>
  <c r="M36" i="24"/>
  <c r="L36" i="24"/>
  <c r="K36" i="24"/>
  <c r="J36" i="24"/>
  <c r="I36" i="24"/>
  <c r="H36" i="24"/>
  <c r="G36" i="24"/>
  <c r="F36" i="24"/>
  <c r="E36" i="24"/>
  <c r="D36" i="24"/>
  <c r="L57" i="15"/>
  <c r="K57" i="15"/>
  <c r="C38" i="24"/>
  <c r="C37" i="24"/>
  <c r="C35" i="24"/>
  <c r="C34" i="24"/>
  <c r="C33" i="24"/>
  <c r="C32" i="24"/>
  <c r="L32" i="24" s="1"/>
  <c r="C31" i="24"/>
  <c r="C30" i="24"/>
  <c r="L30" i="24" s="1"/>
  <c r="C29" i="24"/>
  <c r="C28" i="24"/>
  <c r="C27" i="24"/>
  <c r="C26" i="24"/>
  <c r="C25" i="24"/>
  <c r="C24" i="24"/>
  <c r="L24" i="24" s="1"/>
  <c r="C23" i="24"/>
  <c r="C22" i="24"/>
  <c r="L22" i="24" s="1"/>
  <c r="C21" i="24"/>
  <c r="C20" i="24"/>
  <c r="C19" i="24"/>
  <c r="C18" i="24"/>
  <c r="C17" i="24"/>
  <c r="C16" i="24"/>
  <c r="C15" i="24"/>
  <c r="C9" i="24"/>
  <c r="C8" i="24"/>
  <c r="C7" i="24"/>
  <c r="B38" i="24"/>
  <c r="B37" i="24"/>
  <c r="B35" i="24"/>
  <c r="B34" i="24"/>
  <c r="B33" i="24"/>
  <c r="B32" i="24"/>
  <c r="B31" i="24"/>
  <c r="B30" i="24"/>
  <c r="B29" i="24"/>
  <c r="B28" i="24"/>
  <c r="B27" i="24"/>
  <c r="H27" i="24" s="1"/>
  <c r="B26" i="24"/>
  <c r="B25" i="24"/>
  <c r="B24" i="24"/>
  <c r="B23" i="24"/>
  <c r="B22" i="24"/>
  <c r="B21" i="24"/>
  <c r="B20" i="24"/>
  <c r="B19" i="24"/>
  <c r="B18" i="24"/>
  <c r="B17" i="24"/>
  <c r="B16" i="24"/>
  <c r="B15" i="24"/>
  <c r="B9" i="24"/>
  <c r="B8" i="24"/>
  <c r="B7" i="24"/>
  <c r="F9" i="24" l="1"/>
  <c r="D9" i="24"/>
  <c r="J9" i="24"/>
  <c r="H9" i="24"/>
  <c r="K9" i="24"/>
  <c r="K30" i="24"/>
  <c r="J30" i="24"/>
  <c r="H30" i="24"/>
  <c r="F30" i="24"/>
  <c r="D30" i="24"/>
  <c r="B45" i="24"/>
  <c r="B39" i="24"/>
  <c r="B14" i="24"/>
  <c r="B6" i="24"/>
  <c r="K18" i="24"/>
  <c r="J18" i="24"/>
  <c r="H18" i="24"/>
  <c r="F18" i="24"/>
  <c r="D18" i="24"/>
  <c r="K34" i="24"/>
  <c r="J34" i="24"/>
  <c r="H34" i="24"/>
  <c r="F34" i="24"/>
  <c r="D34" i="24"/>
  <c r="F7" i="24"/>
  <c r="D7" i="24"/>
  <c r="J7" i="24"/>
  <c r="K7" i="24"/>
  <c r="H7" i="24"/>
  <c r="K22" i="24"/>
  <c r="J22" i="24"/>
  <c r="H22" i="24"/>
  <c r="F22" i="24"/>
  <c r="D22" i="24"/>
  <c r="K26" i="24"/>
  <c r="J26" i="24"/>
  <c r="H26" i="24"/>
  <c r="F26" i="24"/>
  <c r="D26" i="24"/>
  <c r="I8" i="24"/>
  <c r="M8" i="24"/>
  <c r="E8" i="24"/>
  <c r="L8" i="24"/>
  <c r="G8" i="24"/>
  <c r="G19" i="24"/>
  <c r="M19" i="24"/>
  <c r="E19" i="24"/>
  <c r="L19" i="24"/>
  <c r="I19" i="24"/>
  <c r="I16" i="24"/>
  <c r="M16" i="24"/>
  <c r="E16" i="24"/>
  <c r="G16" i="24"/>
  <c r="G33" i="24"/>
  <c r="M33" i="24"/>
  <c r="E33" i="24"/>
  <c r="L33" i="24"/>
  <c r="I33" i="24"/>
  <c r="F25" i="24"/>
  <c r="D25" i="24"/>
  <c r="J25" i="24"/>
  <c r="K25" i="24"/>
  <c r="H25" i="24"/>
  <c r="F31" i="24"/>
  <c r="D31" i="24"/>
  <c r="J31" i="24"/>
  <c r="K31" i="24"/>
  <c r="H31" i="24"/>
  <c r="I20" i="24"/>
  <c r="M20" i="24"/>
  <c r="E20" i="24"/>
  <c r="L20" i="24"/>
  <c r="G20" i="24"/>
  <c r="G23" i="24"/>
  <c r="M23" i="24"/>
  <c r="E23" i="24"/>
  <c r="L23" i="24"/>
  <c r="I23" i="24"/>
  <c r="M38" i="24"/>
  <c r="E38" i="24"/>
  <c r="L38" i="24"/>
  <c r="G38" i="24"/>
  <c r="I38" i="24"/>
  <c r="F21" i="24"/>
  <c r="D21" i="24"/>
  <c r="J21" i="24"/>
  <c r="H21" i="24"/>
  <c r="K21" i="24"/>
  <c r="F15" i="24"/>
  <c r="D15" i="24"/>
  <c r="J15" i="24"/>
  <c r="K15" i="24"/>
  <c r="H15" i="24"/>
  <c r="K28" i="24"/>
  <c r="J28" i="24"/>
  <c r="H28" i="24"/>
  <c r="F28" i="24"/>
  <c r="D28" i="24"/>
  <c r="G17" i="24"/>
  <c r="M17" i="24"/>
  <c r="E17" i="24"/>
  <c r="L17" i="24"/>
  <c r="I17" i="24"/>
  <c r="G27" i="24"/>
  <c r="M27" i="24"/>
  <c r="E27" i="24"/>
  <c r="L27" i="24"/>
  <c r="I27" i="24"/>
  <c r="I34" i="24"/>
  <c r="M34" i="24"/>
  <c r="E34" i="24"/>
  <c r="L34" i="24"/>
  <c r="G34" i="24"/>
  <c r="K58" i="24"/>
  <c r="J58" i="24"/>
  <c r="I58" i="24"/>
  <c r="K74" i="24"/>
  <c r="J74" i="24"/>
  <c r="I74" i="24"/>
  <c r="I77" i="24" s="1"/>
  <c r="K24" i="24"/>
  <c r="J24" i="24"/>
  <c r="H24" i="24"/>
  <c r="F24" i="24"/>
  <c r="D24" i="24"/>
  <c r="K16" i="24"/>
  <c r="J16" i="24"/>
  <c r="H16" i="24"/>
  <c r="F16" i="24"/>
  <c r="D16" i="24"/>
  <c r="F19" i="24"/>
  <c r="D19" i="24"/>
  <c r="J19" i="24"/>
  <c r="K19" i="24"/>
  <c r="F29" i="24"/>
  <c r="D29" i="24"/>
  <c r="J29" i="24"/>
  <c r="H29" i="24"/>
  <c r="K29" i="24"/>
  <c r="K32" i="24"/>
  <c r="J32" i="24"/>
  <c r="H32" i="24"/>
  <c r="F32" i="24"/>
  <c r="D32" i="24"/>
  <c r="F35" i="24"/>
  <c r="D35" i="24"/>
  <c r="J35" i="24"/>
  <c r="K35" i="24"/>
  <c r="G7" i="24"/>
  <c r="M7" i="24"/>
  <c r="E7" i="24"/>
  <c r="L7" i="24"/>
  <c r="I7" i="24"/>
  <c r="G9" i="24"/>
  <c r="M9" i="24"/>
  <c r="E9" i="24"/>
  <c r="L9" i="24"/>
  <c r="I9" i="24"/>
  <c r="G21" i="24"/>
  <c r="M21" i="24"/>
  <c r="E21" i="24"/>
  <c r="L21" i="24"/>
  <c r="I21" i="24"/>
  <c r="I24" i="24"/>
  <c r="M24" i="24"/>
  <c r="E24" i="24"/>
  <c r="G24" i="24"/>
  <c r="H35" i="24"/>
  <c r="D38" i="24"/>
  <c r="K38" i="24"/>
  <c r="J38" i="24"/>
  <c r="H38" i="24"/>
  <c r="I37" i="24"/>
  <c r="G37" i="24"/>
  <c r="L37" i="24"/>
  <c r="E37" i="24"/>
  <c r="M37" i="24"/>
  <c r="I18" i="24"/>
  <c r="M18" i="24"/>
  <c r="E18" i="24"/>
  <c r="L18" i="24"/>
  <c r="G18" i="24"/>
  <c r="I28" i="24"/>
  <c r="M28" i="24"/>
  <c r="E28" i="24"/>
  <c r="L28" i="24"/>
  <c r="G28" i="24"/>
  <c r="G31" i="24"/>
  <c r="M31" i="24"/>
  <c r="E31" i="24"/>
  <c r="L31" i="24"/>
  <c r="I31" i="24"/>
  <c r="L16" i="24"/>
  <c r="K8" i="24"/>
  <c r="J8" i="24"/>
  <c r="H8" i="24"/>
  <c r="F8" i="24"/>
  <c r="D8" i="24"/>
  <c r="F17" i="24"/>
  <c r="D17" i="24"/>
  <c r="J17" i="24"/>
  <c r="K17" i="24"/>
  <c r="H17" i="24"/>
  <c r="K20" i="24"/>
  <c r="J20" i="24"/>
  <c r="H20" i="24"/>
  <c r="F20" i="24"/>
  <c r="D20" i="24"/>
  <c r="F23" i="24"/>
  <c r="D23" i="24"/>
  <c r="J23" i="24"/>
  <c r="K23" i="24"/>
  <c r="H23" i="24"/>
  <c r="F33" i="24"/>
  <c r="D33" i="24"/>
  <c r="J33" i="24"/>
  <c r="K33" i="24"/>
  <c r="H33" i="24"/>
  <c r="H37" i="24"/>
  <c r="F37" i="24"/>
  <c r="D37" i="24"/>
  <c r="K37" i="24"/>
  <c r="J37" i="24"/>
  <c r="G25" i="24"/>
  <c r="M25" i="24"/>
  <c r="E25" i="24"/>
  <c r="L25" i="24"/>
  <c r="I25" i="24"/>
  <c r="G35" i="24"/>
  <c r="M35" i="24"/>
  <c r="E35" i="24"/>
  <c r="L35" i="24"/>
  <c r="I35" i="24"/>
  <c r="H19" i="24"/>
  <c r="F27" i="24"/>
  <c r="D27" i="24"/>
  <c r="J27" i="24"/>
  <c r="K27" i="24"/>
  <c r="I26" i="24"/>
  <c r="M26" i="24"/>
  <c r="E26" i="24"/>
  <c r="L26" i="24"/>
  <c r="G26" i="24"/>
  <c r="G15" i="24"/>
  <c r="M15" i="24"/>
  <c r="E15" i="24"/>
  <c r="L15" i="24"/>
  <c r="I15" i="24"/>
  <c r="G29" i="24"/>
  <c r="M29" i="24"/>
  <c r="E29" i="24"/>
  <c r="L29" i="24"/>
  <c r="I29" i="24"/>
  <c r="I32" i="24"/>
  <c r="M32" i="24"/>
  <c r="E32" i="24"/>
  <c r="G32" i="24"/>
  <c r="F38" i="24"/>
  <c r="K66" i="24"/>
  <c r="J66" i="24"/>
  <c r="I66" i="24"/>
  <c r="K53" i="24"/>
  <c r="J53" i="24"/>
  <c r="K61" i="24"/>
  <c r="J61" i="24"/>
  <c r="K69" i="24"/>
  <c r="J69" i="24"/>
  <c r="G22" i="24"/>
  <c r="G30" i="24"/>
  <c r="K55" i="24"/>
  <c r="J55" i="24"/>
  <c r="K63" i="24"/>
  <c r="J63" i="24"/>
  <c r="K71" i="24"/>
  <c r="J71" i="24"/>
  <c r="H43" i="24"/>
  <c r="F43" i="24"/>
  <c r="D43" i="24"/>
  <c r="K43" i="24"/>
  <c r="K52" i="24"/>
  <c r="J52" i="24"/>
  <c r="K60" i="24"/>
  <c r="J60" i="24"/>
  <c r="K68" i="24"/>
  <c r="J68" i="24"/>
  <c r="K57" i="24"/>
  <c r="J57" i="24"/>
  <c r="K65" i="24"/>
  <c r="J65" i="24"/>
  <c r="K73" i="24"/>
  <c r="J73" i="24"/>
  <c r="K54" i="24"/>
  <c r="J54" i="24"/>
  <c r="K62" i="24"/>
  <c r="J62" i="24"/>
  <c r="K70" i="24"/>
  <c r="J70" i="24"/>
  <c r="C14" i="24"/>
  <c r="C6" i="24"/>
  <c r="I22" i="24"/>
  <c r="M22" i="24"/>
  <c r="E22" i="24"/>
  <c r="I30" i="24"/>
  <c r="M30" i="24"/>
  <c r="E30" i="24"/>
  <c r="C45" i="24"/>
  <c r="C39" i="24"/>
  <c r="H41" i="24"/>
  <c r="F41" i="24"/>
  <c r="D41" i="24"/>
  <c r="K41" i="24"/>
  <c r="K51" i="24"/>
  <c r="J51" i="24"/>
  <c r="K59" i="24"/>
  <c r="J59" i="24"/>
  <c r="K67" i="24"/>
  <c r="J67" i="24"/>
  <c r="K75" i="24"/>
  <c r="K77" i="24" s="1"/>
  <c r="J75" i="24"/>
  <c r="J77" i="24" s="1"/>
  <c r="K56" i="24"/>
  <c r="J56" i="24"/>
  <c r="K64" i="24"/>
  <c r="J64" i="24"/>
  <c r="K72" i="24"/>
  <c r="J72" i="24"/>
  <c r="G40" i="24"/>
  <c r="G42" i="24"/>
  <c r="G44" i="24"/>
  <c r="H40" i="24"/>
  <c r="L41" i="24"/>
  <c r="H42" i="24"/>
  <c r="L43" i="24"/>
  <c r="H44" i="24"/>
  <c r="J44" i="24"/>
  <c r="E40" i="24"/>
  <c r="E42" i="24"/>
  <c r="E44" i="24"/>
  <c r="I78" i="24" l="1"/>
  <c r="I79" i="24"/>
  <c r="K6" i="24"/>
  <c r="J6" i="24"/>
  <c r="H6" i="24"/>
  <c r="F6" i="24"/>
  <c r="D6" i="24"/>
  <c r="K14" i="24"/>
  <c r="J14" i="24"/>
  <c r="H14" i="24"/>
  <c r="F14" i="24"/>
  <c r="D14" i="24"/>
  <c r="J79" i="24"/>
  <c r="J78" i="24"/>
  <c r="K79" i="24"/>
  <c r="K78" i="24"/>
  <c r="H39" i="24"/>
  <c r="F39" i="24"/>
  <c r="D39" i="24"/>
  <c r="K39" i="24"/>
  <c r="J39" i="24"/>
  <c r="I39" i="24"/>
  <c r="G39" i="24"/>
  <c r="L39" i="24"/>
  <c r="M39" i="24"/>
  <c r="E39" i="24"/>
  <c r="I6" i="24"/>
  <c r="M6" i="24"/>
  <c r="E6" i="24"/>
  <c r="L6" i="24"/>
  <c r="G6" i="24"/>
  <c r="H45" i="24"/>
  <c r="F45" i="24"/>
  <c r="D45" i="24"/>
  <c r="K45" i="24"/>
  <c r="J45" i="24"/>
  <c r="I45" i="24"/>
  <c r="G45" i="24"/>
  <c r="M45" i="24"/>
  <c r="L45" i="24"/>
  <c r="E45" i="24"/>
  <c r="I14" i="24"/>
  <c r="M14" i="24"/>
  <c r="E14" i="24"/>
  <c r="L14" i="24"/>
  <c r="G14" i="24"/>
  <c r="I83" i="24" l="1"/>
  <c r="I82" i="24"/>
  <c r="I81" i="24"/>
</calcChain>
</file>

<file path=xl/sharedStrings.xml><?xml version="1.0" encoding="utf-8"?>
<sst xmlns="http://schemas.openxmlformats.org/spreadsheetml/2006/main" count="1689" uniqueCount="521">
  <si>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</si>
  <si>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</si>
  <si>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</si>
  <si>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</si>
  <si>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</si>
  <si>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</si>
  <si>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</si>
  <si>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</si>
  <si>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</si>
  <si>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</si>
  <si>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</si>
  <si>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</si>
  <si>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</si>
  <si>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Nürnberger Land (09574)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</si>
  <si>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</si>
  <si>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</si>
  <si>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</si>
  <si>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</si>
  <si>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</si>
  <si>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</si>
  <si>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</si>
  <si>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</si>
  <si>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</si>
  <si>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</si>
  <si>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</si>
  <si>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</si>
  <si>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</si>
  <si>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</si>
  <si>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</si>
  <si>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</si>
  <si>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</si>
  <si>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</si>
  <si>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</si>
  <si>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</si>
  <si>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</si>
  <si>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</si>
  <si>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</si>
  <si>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</si>
  <si>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</si>
  <si>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</si>
  <si>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</si>
  <si>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</si>
  <si>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</si>
  <si>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</si>
  <si>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</si>
  <si>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</si>
  <si>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</si>
  <si>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</si>
  <si>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</si>
  <si>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</si>
  <si>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</si>
  <si>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</si>
  <si>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</si>
  <si>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</si>
  <si>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</si>
  <si>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</si>
  <si>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</si>
  <si>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</si>
  <si>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</si>
  <si>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</si>
  <si>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</si>
  <si>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</si>
  <si>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</si>
  <si>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</si>
  <si>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</si>
  <si>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</si>
  <si>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</si>
  <si>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</si>
  <si>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</si>
  <si>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</si>
  <si>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</si>
  <si>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</si>
  <si>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</si>
  <si>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</si>
  <si>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</si>
  <si>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</si>
  <si>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</si>
  <si>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</si>
  <si>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</si>
  <si>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</si>
  <si>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</si>
  <si>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</si>
  <si>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</si>
  <si>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</si>
  <si>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</si>
  <si>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</si>
  <si>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</si>
  <si>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</si>
  <si>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</si>
  <si>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</si>
  <si>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</si>
  <si>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</si>
  <si>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Nürnberger Land (09574);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</si>
  <si>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</si>
  <si>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</si>
  <si>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</si>
  <si>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</si>
  <si>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</si>
  <si>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</si>
  <si>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</si>
  <si>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</si>
  <si>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</si>
  <si>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</si>
  <si>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</si>
  <si>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</si>
  <si>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</si>
  <si>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</si>
  <si>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</si>
  <si>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</si>
  <si>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</si>
  <si>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</si>
  <si>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</si>
  <si>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</si>
  <si>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</si>
  <si>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</si>
  <si>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</si>
  <si>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</si>
  <si>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</si>
  <si>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</si>
  <si>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</si>
  <si>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</si>
  <si>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</si>
  <si>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</si>
  <si>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</si>
  <si>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</si>
  <si>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</si>
  <si>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</si>
  <si>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</si>
  <si>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</si>
  <si>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</si>
  <si>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</si>
  <si>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</si>
  <si>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</si>
  <si>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</si>
  <si>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</si>
  <si>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</si>
  <si>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</si>
  <si>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</si>
  <si>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</si>
  <si>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</si>
  <si>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</si>
  <si>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</si>
  <si>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</si>
  <si>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</si>
  <si>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</si>
  <si>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</si>
  <si>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</si>
  <si>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</si>
  <si>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</si>
  <si>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</si>
  <si>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</si>
  <si>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</si>
  <si>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</si>
  <si>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</si>
  <si>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</si>
  <si>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</si>
  <si>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</si>
  <si>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</si>
  <si>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</si>
  <si>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</si>
  <si>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</si>
  <si>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</si>
  <si>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</si>
  <si>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</si>
  <si>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</si>
  <si>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</si>
  <si>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</si>
  <si>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</si>
  <si>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</si>
  <si>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</si>
  <si>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</si>
  <si>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</si>
  <si>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</si>
  <si>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</si>
  <si>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</si>
  <si>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</si>
  <si>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</si>
  <si>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</si>
  <si>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</si>
  <si>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</si>
  <si>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</si>
  <si>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</si>
  <si>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</si>
  <si>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Nürnberger Land (09574)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</si>
  <si>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</si>
  <si>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</si>
  <si>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</si>
  <si>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</si>
  <si>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</si>
  <si>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</si>
  <si>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</si>
  <si>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</si>
  <si>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</si>
  <si>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</si>
  <si>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</si>
  <si>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</si>
  <si>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</si>
  <si>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</si>
  <si>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</si>
  <si>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</si>
  <si>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</si>
  <si>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</si>
  <si>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</si>
  <si>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</si>
  <si>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</si>
  <si>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</si>
  <si>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</si>
  <si>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</si>
  <si>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</si>
  <si>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</si>
  <si>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</si>
  <si>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</si>
  <si>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</si>
  <si>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</si>
  <si>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</si>
  <si>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</si>
  <si>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</si>
  <si>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</si>
  <si>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</si>
  <si>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</si>
  <si>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</si>
  <si>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</si>
  <si>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</si>
  <si>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</si>
  <si>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</si>
  <si>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</si>
  <si>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</si>
  <si>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</si>
  <si>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</si>
  <si>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</si>
  <si>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</si>
  <si>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</si>
  <si>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</si>
  <si>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</si>
  <si>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</si>
  <si>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</si>
  <si>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</si>
  <si>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</si>
  <si>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</si>
  <si>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</si>
  <si>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</si>
  <si>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</si>
  <si>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</si>
  <si>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</si>
  <si>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</si>
  <si>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</si>
  <si>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</si>
  <si>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</si>
  <si>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</si>
  <si>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</si>
  <si>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</si>
  <si>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</si>
  <si>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</si>
  <si>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</si>
  <si>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</si>
  <si>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</si>
  <si>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</si>
  <si>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</si>
  <si>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</si>
  <si>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</si>
  <si>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</si>
  <si>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</si>
  <si>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</si>
  <si>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</si>
  <si>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</si>
  <si>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</si>
  <si>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</si>
  <si>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</si>
  <si>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</si>
  <si>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</si>
  <si>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</si>
  <si>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</si>
  <si>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</si>
  <si>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</si>
  <si>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</si>
  <si>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</si>
  <si>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</si>
  <si>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</si>
  <si>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</si>
  <si>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</si>
  <si>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</si>
  <si>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</si>
  <si>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</si>
  <si>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</si>
  <si>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</si>
  <si>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</si>
  <si>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</si>
  <si>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</si>
  <si>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</si>
  <si>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</si>
  <si>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</si>
  <si>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</si>
  <si>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</si>
  <si>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</si>
  <si>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</si>
  <si>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</si>
  <si>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</si>
  <si>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</si>
  <si>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</si>
  <si>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</si>
  <si>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</si>
  <si>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</si>
  <si>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</si>
  <si>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</si>
  <si>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</si>
  <si>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</si>
  <si>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</si>
  <si>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</si>
  <si>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</si>
  <si>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</si>
  <si>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</si>
  <si>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</si>
  <si>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</si>
  <si>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</si>
  <si>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</si>
  <si>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</si>
  <si>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</si>
  <si>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</si>
  <si>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</si>
  <si>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</si>
  <si>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</si>
  <si>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</si>
  <si>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</si>
  <si>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</si>
  <si>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</si>
  <si>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</si>
  <si>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</si>
  <si>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</si>
  <si>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</si>
  <si>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</si>
  <si>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</si>
  <si>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</si>
  <si>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</si>
  <si>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</si>
  <si>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</si>
  <si>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</si>
  <si>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</si>
  <si>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</si>
  <si>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</si>
  <si>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</si>
  <si>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</si>
  <si>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</si>
  <si>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</si>
  <si>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</si>
  <si>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</si>
  <si>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</si>
  <si>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</si>
  <si>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</si>
  <si>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</si>
  <si>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</si>
  <si>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</si>
  <si>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</si>
  <si>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</si>
  <si>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</si>
  <si>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</si>
  <si>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</si>
  <si>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</si>
  <si>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</si>
  <si>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</si>
  <si>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</si>
  <si>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</si>
  <si>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</si>
  <si>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</si>
  <si>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</si>
  <si>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</si>
  <si>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</si>
  <si>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</si>
  <si>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</si>
  <si>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</si>
  <si>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</si>
  <si>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</si>
  <si>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</si>
  <si>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</si>
  <si>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Nürnberger Land (09574);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</si>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</sst>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{43A66C11-27E8-4353-ABDE-76C2F1BA1FBB}</c15:txfldGUID>
                      <c15:f>Daten_Diagramme!$D$6</c15:f>
                      <c15:dlblFieldTableCache>
                        <c:ptCount val="1"/>
                        <c:pt idx="0">
                          <c:v>1.2</c:v>
                        </c:pt>
                      </c15:dlblFieldTableCache>
                    </c15:dlblFTEntry>
                  </c15:dlblFieldTable>
                  <c15:showDataLabelsRange val="0"/>
                </c:ext>
                <c:ext xmlns:c16="http://schemas.microsoft.com/office/drawing/2014/chart" uri="{C3380CC4-5D6E-409C-BE32-E72D297353CC}">
                  <c16:uniqueId val="{00000000-5F85-464D-8A82-E5B8C9284B15}"/>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{2613B575-A9EC-4210-8E3B-C8ACCB883DC9}</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5F85-464D-8A82-E5B8C9284B15}"/>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{487CB013-14A2-4CEF-91A1-CDF2F52C46F2}</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5F85-464D-8A82-E5B8C9284B15}"/>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{21ECDB47-334D-447D-B4D0-1091E6535191}</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5F85-464D-8A82-E5B8C9284B15}"/>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1.22368800461361</c:v>
                </c:pt>
                <c:pt idx="1">
                  <c:v>1.0013227114154917</c:v>
                </c:pt>
                <c:pt idx="2">
                  <c:v>1.1186464311118853</c:v>
                </c:pt>
                <c:pt idx="3">
                  <c:v>1.0875687030768</c:v>
                </c:pt>
              </c:numCache>
            </c:numRef>
          </c:val>
          <c:extLst>
            <c:ext xmlns:c16="http://schemas.microsoft.com/office/drawing/2014/chart" uri="{C3380CC4-5D6E-409C-BE32-E72D297353CC}">
              <c16:uniqueId val="{00000004-5F85-464D-8A82-E5B8C9284B15}"/>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{ED94473E-74EB-4D6C-BCE4-8D45742BA56B}</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5F85-464D-8A82-E5B8C9284B15}"/>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{C49D913A-740E-4054-90BC-84EAB4E9C213}</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5F85-464D-8A82-E5B8C9284B15}"/>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{7E2E70BC-C3F6-4779-A48A-C50A096F6982}</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5F85-464D-8A82-E5B8C9284B15}"/>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{5B947BE8-BE19-41DC-83D7-34B9548E7B2C}</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5F85-464D-8A82-E5B8C9284B1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5F85-464D-8A82-E5B8C9284B15}"/>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F85-464D-8A82-E5B8C9284B15}"/>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{45E0A127-4CAE-4CF2-85A1-17DCCFC7C7E5}</c15:txfldGUID>
                      <c15:f>Daten_Diagramme!$E$6</c15:f>
                      <c15:dlblFieldTableCache>
                        <c:ptCount val="1"/>
                        <c:pt idx="0">
                          <c:v>-0.5</c:v>
                        </c:pt>
                      </c15:dlblFieldTableCache>
                    </c15:dlblFTEntry>
                  </c15:dlblFieldTable>
                  <c15:showDataLabelsRange val="0"/>
                </c:ext>
                <c:ext xmlns:c16="http://schemas.microsoft.com/office/drawing/2014/chart" uri="{C3380CC4-5D6E-409C-BE32-E72D297353CC}">
                  <c16:uniqueId val="{00000000-78A4-4FD0-9EEF-94903C2E7899}"/>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{61A459D8-7459-4E35-9618-D35D1607F20B}</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78A4-4FD0-9EEF-94903C2E7899}"/>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{630930C6-4359-446D-A66B-9430A02AE62F}</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78A4-4FD0-9EEF-94903C2E7899}"/>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{F9BA890E-D2F3-48D3-94B2-894EE96F57E6}</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78A4-4FD0-9EEF-94903C2E789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-0.54669703872437359</c:v>
                </c:pt>
                <c:pt idx="1">
                  <c:v>-1.8915068707011207</c:v>
                </c:pt>
                <c:pt idx="2">
                  <c:v>-2.7637010795899166</c:v>
                </c:pt>
                <c:pt idx="3">
                  <c:v>-2.8655893304673015</c:v>
                </c:pt>
              </c:numCache>
            </c:numRef>
          </c:val>
          <c:extLst>
            <c:ext xmlns:c16="http://schemas.microsoft.com/office/drawing/2014/chart" uri="{C3380CC4-5D6E-409C-BE32-E72D297353CC}">
              <c16:uniqueId val="{00000004-78A4-4FD0-9EEF-94903C2E7899}"/>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{39820291-EC84-46F5-80BB-870AC503F393}</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78A4-4FD0-9EEF-94903C2E7899}"/>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{F75DA84F-D734-42E5-8B4B-A33408F35B92}</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78A4-4FD0-9EEF-94903C2E7899}"/>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{5FFC760B-4859-4F44-B3CE-CEB2F9E81F53}</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78A4-4FD0-9EEF-94903C2E7899}"/>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{4443D31E-027E-4379-9B5E-DB18875637C7}</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78A4-4FD0-9EEF-94903C2E789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78A4-4FD0-9EEF-94903C2E7899}"/>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8A4-4FD0-9EEF-94903C2E7899}"/>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{667CAC97-BEBC-4166-83B8-6CEA63CDD431}</c15:txfldGUID>
                      <c15:f>Daten_Diagramme!$D$14</c15:f>
                      <c15:dlblFieldTableCache>
                        <c:ptCount val="1"/>
                        <c:pt idx="0">
                          <c:v>1.2</c:v>
                        </c:pt>
                      </c15:dlblFieldTableCache>
                    </c15:dlblFTEntry>
                  </c15:dlblFieldTable>
                  <c15:showDataLabelsRange val="0"/>
                </c:ext>
                <c:ext xmlns:c16="http://schemas.microsoft.com/office/drawing/2014/chart" uri="{C3380CC4-5D6E-409C-BE32-E72D297353CC}">
                  <c16:uniqueId val="{00000000-FD41-4D05-8CE1-E677F8D24ED2}"/>
                </c:ext>
              </c:extLst>
            </c:dLbl>
            <c:dLbl>
              <c:idx val="1"/>
              <c:tx>
                <c:strRef>
                  <c:f>Daten_Diagramme!$D$15</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{443A27F0-9601-41FA-AEB0-ADB77033B9F0}</c15:txfldGUID>
                      <c15:f>Daten_Diagramme!$D$15</c15:f>
                      <c15:dlblFieldTableCache>
                        <c:ptCount val="1"/>
                        <c:pt idx="0">
                          <c:v>7.5</c:v>
                        </c:pt>
                      </c15:dlblFieldTableCache>
                    </c15:dlblFTEntry>
                  </c15:dlblFieldTable>
                  <c15:showDataLabelsRange val="0"/>
                </c:ext>
                <c:ext xmlns:c16="http://schemas.microsoft.com/office/drawing/2014/chart" uri="{C3380CC4-5D6E-409C-BE32-E72D297353CC}">
                  <c16:uniqueId val="{00000001-FD41-4D05-8CE1-E677F8D24ED2}"/>
                </c:ext>
              </c:extLst>
            </c:dLbl>
            <c:dLbl>
              <c:idx val="2"/>
              <c:tx>
                <c:strRef>
                  <c:f>Daten_Diagramme!$D$16</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{1E2E61DF-807C-4498-B5C6-F8C38B0C6A28}</c15:txfldGUID>
                      <c15:f>Daten_Diagramme!$D$16</c15:f>
                      <c15:dlblFieldTableCache>
                        <c:ptCount val="1"/>
                        <c:pt idx="0">
                          <c:v>-1.7</c:v>
                        </c:pt>
                      </c15:dlblFieldTableCache>
                    </c15:dlblFTEntry>
                  </c15:dlblFieldTable>
                  <c15:showDataLabelsRange val="0"/>
                </c:ext>
                <c:ext xmlns:c16="http://schemas.microsoft.com/office/drawing/2014/chart" uri="{C3380CC4-5D6E-409C-BE32-E72D297353CC}">
                  <c16:uniqueId val="{00000002-FD41-4D05-8CE1-E677F8D24ED2}"/>
                </c:ext>
              </c:extLst>
            </c:dLbl>
            <c:dLbl>
              <c:idx val="3"/>
              <c:tx>
                <c:strRef>
                  <c:f>Daten_Diagramme!$D$17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{EB6A2A94-3A37-403C-9045-E544E6ADD8A4}</c15:txfldGUID>
                      <c15:f>Daten_Diagramme!$D$17</c15:f>
                      <c15:dlblFieldTableCache>
                        <c:ptCount val="1"/>
                        <c:pt idx="0">
                          <c:v>-1.1</c:v>
                        </c:pt>
                      </c15:dlblFieldTableCache>
                    </c15:dlblFTEntry>
                  </c15:dlblFieldTable>
                  <c15:showDataLabelsRange val="0"/>
                </c:ext>
                <c:ext xmlns:c16="http://schemas.microsoft.com/office/drawing/2014/chart" uri="{C3380CC4-5D6E-409C-BE32-E72D297353CC}">
                  <c16:uniqueId val="{00000003-FD41-4D05-8CE1-E677F8D24ED2}"/>
                </c:ext>
              </c:extLst>
            </c:dLbl>
            <c:dLbl>
              <c:idx val="4"/>
              <c:tx>
                <c:strRef>
                  <c:f>Daten_Diagramme!$D$18</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{D1D94EDC-9355-43A8-AD63-BA6166CFCBF7}</c15:txfldGUID>
                      <c15:f>Daten_Diagramme!$D$18</c15:f>
                      <c15:dlblFieldTableCache>
                        <c:ptCount val="1"/>
                        <c:pt idx="0">
                          <c:v>0.0</c:v>
                        </c:pt>
                      </c15:dlblFieldTableCache>
                    </c15:dlblFTEntry>
                  </c15:dlblFieldTable>
                  <c15:showDataLabelsRange val="0"/>
                </c:ext>
                <c:ext xmlns:c16="http://schemas.microsoft.com/office/drawing/2014/chart" uri="{C3380CC4-5D6E-409C-BE32-E72D297353CC}">
                  <c16:uniqueId val="{00000004-FD41-4D05-8CE1-E677F8D24ED2}"/>
                </c:ext>
              </c:extLst>
            </c:dLbl>
            <c:dLbl>
              <c:idx val="5"/>
              <c:tx>
                <c:strRef>
                  <c:f>Daten_Diagramme!$D$19</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{14C70A17-4A39-4F46-9A19-984F246C1652}</c15:txfldGUID>
                      <c15:f>Daten_Diagramme!$D$19</c15:f>
                      <c15:dlblFieldTableCache>
                        <c:ptCount val="1"/>
                        <c:pt idx="0">
                          <c:v>-0.5</c:v>
                        </c:pt>
                      </c15:dlblFieldTableCache>
                    </c15:dlblFTEntry>
                  </c15:dlblFieldTable>
                  <c15:showDataLabelsRange val="0"/>
                </c:ext>
                <c:ext xmlns:c16="http://schemas.microsoft.com/office/drawing/2014/chart" uri="{C3380CC4-5D6E-409C-BE32-E72D297353CC}">
                  <c16:uniqueId val="{00000005-FD41-4D05-8CE1-E677F8D24ED2}"/>
                </c:ext>
              </c:extLst>
            </c:dLbl>
            <c:dLbl>
              <c:idx val="6"/>
              <c:tx>
                <c:strRef>
                  <c:f>Daten_Diagramme!$D$20</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{841371F1-E91C-4163-979D-6D2481C88B58}</c15:txfldGUID>
                      <c15:f>Daten_Diagramme!$D$20</c15:f>
                      <c15:dlblFieldTableCache>
                        <c:ptCount val="1"/>
                        <c:pt idx="0">
                          <c:v>-2.9</c:v>
                        </c:pt>
                      </c15:dlblFieldTableCache>
                    </c15:dlblFTEntry>
                  </c15:dlblFieldTable>
                  <c15:showDataLabelsRange val="0"/>
                </c:ext>
                <c:ext xmlns:c16="http://schemas.microsoft.com/office/drawing/2014/chart" uri="{C3380CC4-5D6E-409C-BE32-E72D297353CC}">
                  <c16:uniqueId val="{00000006-FD41-4D05-8CE1-E677F8D24ED2}"/>
                </c:ext>
              </c:extLst>
            </c:dLbl>
            <c:dLbl>
              <c:idx val="7"/>
              <c:tx>
                <c:strRef>
                  <c:f>Daten_Diagramme!$D$21</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{B20ACF62-75DF-4A16-B8FF-005B886F86E0}</c15:txfldGUID>
                      <c15:f>Daten_Diagramme!$D$21</c15:f>
                      <c15:dlblFieldTableCache>
                        <c:ptCount val="1"/>
                        <c:pt idx="0">
                          <c:v>1.3</c:v>
                        </c:pt>
                      </c15:dlblFieldTableCache>
                    </c15:dlblFTEntry>
                  </c15:dlblFieldTable>
                  <c15:showDataLabelsRange val="0"/>
                </c:ext>
                <c:ext xmlns:c16="http://schemas.microsoft.com/office/drawing/2014/chart" uri="{C3380CC4-5D6E-409C-BE32-E72D297353CC}">
                  <c16:uniqueId val="{00000007-FD41-4D05-8CE1-E677F8D24ED2}"/>
                </c:ext>
              </c:extLst>
            </c:dLbl>
            <c:dLbl>
              <c:idx val="8"/>
              <c:tx>
                <c:strRef>
                  <c:f>Daten_Diagramme!$D$22</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{4A7C57E3-0D83-43B5-9721-1F90F1B1A87F}</c15:txfldGUID>
                      <c15:f>Daten_Diagramme!$D$22</c15:f>
                      <c15:dlblFieldTableCache>
                        <c:ptCount val="1"/>
                        <c:pt idx="0">
                          <c:v>1.1</c:v>
                        </c:pt>
                      </c15:dlblFieldTableCache>
                    </c15:dlblFTEntry>
                  </c15:dlblFieldTable>
                  <c15:showDataLabelsRange val="0"/>
                </c:ext>
                <c:ext xmlns:c16="http://schemas.microsoft.com/office/drawing/2014/chart" uri="{C3380CC4-5D6E-409C-BE32-E72D297353CC}">
                  <c16:uniqueId val="{00000008-FD41-4D05-8CE1-E677F8D24ED2}"/>
                </c:ext>
              </c:extLst>
            </c:dLbl>
            <c:dLbl>
              <c:idx val="9"/>
              <c:tx>
                <c:strRef>
                  <c:f>Daten_Diagramme!$D$23</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{10843BEE-1030-43D2-BE3E-4BB7812EDC9B}</c15:txfldGUID>
                      <c15:f>Daten_Diagramme!$D$23</c15:f>
                      <c15:dlblFieldTableCache>
                        <c:ptCount val="1"/>
                        <c:pt idx="0">
                          <c:v>3.1</c:v>
                        </c:pt>
                      </c15:dlblFieldTableCache>
                    </c15:dlblFTEntry>
                  </c15:dlblFieldTable>
                  <c15:showDataLabelsRange val="0"/>
                </c:ext>
                <c:ext xmlns:c16="http://schemas.microsoft.com/office/drawing/2014/chart" uri="{C3380CC4-5D6E-409C-BE32-E72D297353CC}">
                  <c16:uniqueId val="{00000009-FD41-4D05-8CE1-E677F8D24ED2}"/>
                </c:ext>
              </c:extLst>
            </c:dLbl>
            <c:dLbl>
              <c:idx val="10"/>
              <c:tx>
                <c:strRef>
                  <c:f>Daten_Diagramme!$D$24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{CCC9E441-2056-4AF3-910B-6B4B79D3251A}</c15:txfldGUID>
                      <c15:f>Daten_Diagramme!$D$24</c15:f>
                      <c15:dlblFieldTableCache>
                        <c:ptCount val="1"/>
                        <c:pt idx="0">
                          <c:v>-0.1</c:v>
                        </c:pt>
                      </c15:dlblFieldTableCache>
                    </c15:dlblFTEntry>
                  </c15:dlblFieldTable>
                  <c15:showDataLabelsRange val="0"/>
                </c:ext>
                <c:ext xmlns:c16="http://schemas.microsoft.com/office/drawing/2014/chart" uri="{C3380CC4-5D6E-409C-BE32-E72D297353CC}">
                  <c16:uniqueId val="{0000000A-FD41-4D05-8CE1-E677F8D24ED2}"/>
                </c:ext>
              </c:extLst>
            </c:dLbl>
            <c:dLbl>
              <c:idx val="11"/>
              <c:tx>
                <c:strRef>
                  <c:f>Daten_Diagramme!$D$25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{2188037B-3D92-4B22-A160-5B7CBF9804EA}</c15:txfldGUID>
                      <c15:f>Daten_Diagramme!$D$25</c15:f>
                      <c15:dlblFieldTableCache>
                        <c:ptCount val="1"/>
                        <c:pt idx="0">
                          <c:v>2.7</c:v>
                        </c:pt>
                      </c15:dlblFieldTableCache>
                    </c15:dlblFTEntry>
                  </c15:dlblFieldTable>
                  <c15:showDataLabelsRange val="0"/>
                </c:ext>
                <c:ext xmlns:c16="http://schemas.microsoft.com/office/drawing/2014/chart" uri="{C3380CC4-5D6E-409C-BE32-E72D297353CC}">
                  <c16:uniqueId val="{0000000B-FD41-4D05-8CE1-E677F8D24ED2}"/>
                </c:ext>
              </c:extLst>
            </c:dLbl>
            <c:dLbl>
              <c:idx val="12"/>
              <c:tx>
                <c:strRef>
                  <c:f>Daten_Diagramme!$D$26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{217ECFCC-AC6D-46D9-B529-C8446CE7CC84}</c15:txfldGUID>
                      <c15:f>Daten_Diagramme!$D$26</c15:f>
                      <c15:dlblFieldTableCache>
                        <c:ptCount val="1"/>
                        <c:pt idx="0">
                          <c:v>0.7</c:v>
                        </c:pt>
                      </c15:dlblFieldTableCache>
                    </c15:dlblFTEntry>
                  </c15:dlblFieldTable>
                  <c15:showDataLabelsRange val="0"/>
                </c:ext>
                <c:ext xmlns:c16="http://schemas.microsoft.com/office/drawing/2014/chart" uri="{C3380CC4-5D6E-409C-BE32-E72D297353CC}">
                  <c16:uniqueId val="{0000000C-FD41-4D05-8CE1-E677F8D24ED2}"/>
                </c:ext>
              </c:extLst>
            </c:dLbl>
            <c:dLbl>
              <c:idx val="13"/>
              <c:tx>
                <c:strRef>
                  <c:f>Daten_Diagramme!$D$27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{428BC156-6126-4538-98BF-90B39CBD2880}</c15:txfldGUID>
                      <c15:f>Daten_Diagramme!$D$27</c15:f>
                      <c15:dlblFieldTableCache>
                        <c:ptCount val="1"/>
                        <c:pt idx="0">
                          <c:v>3.3</c:v>
                        </c:pt>
                      </c15:dlblFieldTableCache>
                    </c15:dlblFTEntry>
                  </c15:dlblFieldTable>
                  <c15:showDataLabelsRange val="0"/>
                </c:ext>
                <c:ext xmlns:c16="http://schemas.microsoft.com/office/drawing/2014/chart" uri="{C3380CC4-5D6E-409C-BE32-E72D297353CC}">
                  <c16:uniqueId val="{0000000D-FD41-4D05-8CE1-E677F8D24ED2}"/>
                </c:ext>
              </c:extLst>
            </c:dLbl>
            <c:dLbl>
              <c:idx val="14"/>
              <c:tx>
                <c:strRef>
                  <c:f>Daten_Diagramme!$D$28</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{C99E4D57-58F9-4004-9C83-85B6485EDE6E}</c15:txfldGUID>
                      <c15:f>Daten_Diagramme!$D$28</c15:f>
                      <c15:dlblFieldTableCache>
                        <c:ptCount val="1"/>
                        <c:pt idx="0">
                          <c:v>0.3</c:v>
                        </c:pt>
                      </c15:dlblFieldTableCache>
                    </c15:dlblFTEntry>
                  </c15:dlblFieldTable>
                  <c15:showDataLabelsRange val="0"/>
                </c:ext>
                <c:ext xmlns:c16="http://schemas.microsoft.com/office/drawing/2014/chart" uri="{C3380CC4-5D6E-409C-BE32-E72D297353CC}">
                  <c16:uniqueId val="{0000000E-FD41-4D05-8CE1-E677F8D24ED2}"/>
                </c:ext>
              </c:extLst>
            </c:dLbl>
            <c:dLbl>
              <c:idx val="15"/>
              <c:tx>
                <c:strRef>
                  <c:f>Daten_Diagramme!$D$29</c:f>
                  <c:strCache>
                    <c:ptCount val="1"/>
                    <c:pt idx="0">
                      <c:v>11.8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{1220563C-A1B0-48C0-B33B-1AC02C9C086F}</c15:txfldGUID>
                      <c15:f>Daten_Diagramme!$D$29</c15:f>
                      <c15:dlblFieldTableCache>
                        <c:ptCount val="1"/>
                        <c:pt idx="0">
                          <c:v>11.8</c:v>
                        </c:pt>
                      </c15:dlblFieldTableCache>
                    </c15:dlblFTEntry>
                  </c15:dlblFieldTable>
                  <c15:showDataLabelsRange val="0"/>
                </c:ext>
                <c:ext xmlns:c16="http://schemas.microsoft.com/office/drawing/2014/chart" uri="{C3380CC4-5D6E-409C-BE32-E72D297353CC}">
                  <c16:uniqueId val="{0000000F-FD41-4D05-8CE1-E677F8D24ED2}"/>
                </c:ext>
              </c:extLst>
            </c:dLbl>
            <c:dLbl>
              <c:idx val="16"/>
              <c:tx>
                <c:strRef>
                  <c:f>Daten_Diagramme!$D$30</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{E9316640-157A-4564-A405-BEA484FB05BB}</c15:txfldGUID>
                      <c15:f>Daten_Diagramme!$D$30</c15:f>
                      <c15:dlblFieldTableCache>
                        <c:ptCount val="1"/>
                        <c:pt idx="0">
                          <c:v>1.4</c:v>
                        </c:pt>
                      </c15:dlblFieldTableCache>
                    </c15:dlblFTEntry>
                  </c15:dlblFieldTable>
                  <c15:showDataLabelsRange val="0"/>
                </c:ext>
                <c:ext xmlns:c16="http://schemas.microsoft.com/office/drawing/2014/chart" uri="{C3380CC4-5D6E-409C-BE32-E72D297353CC}">
                  <c16:uniqueId val="{00000010-FD41-4D05-8CE1-E677F8D24ED2}"/>
                </c:ext>
              </c:extLst>
            </c:dLbl>
            <c:dLbl>
              <c:idx val="17"/>
              <c:tx>
                <c:strRef>
                  <c:f>Daten_Diagramme!$D$31</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{B4454720-4E57-46F6-88FB-9BE2EE91129A}</c15:txfldGUID>
                      <c15:f>Daten_Diagramme!$D$31</c15:f>
                      <c15:dlblFieldTableCache>
                        <c:ptCount val="1"/>
                        <c:pt idx="0">
                          <c:v>3.8</c:v>
                        </c:pt>
                      </c15:dlblFieldTableCache>
                    </c15:dlblFTEntry>
                  </c15:dlblFieldTable>
                  <c15:showDataLabelsRange val="0"/>
                </c:ext>
                <c:ext xmlns:c16="http://schemas.microsoft.com/office/drawing/2014/chart" uri="{C3380CC4-5D6E-409C-BE32-E72D297353CC}">
                  <c16:uniqueId val="{00000011-FD41-4D05-8CE1-E677F8D24ED2}"/>
                </c:ext>
              </c:extLst>
            </c:dLbl>
            <c:dLbl>
              <c:idx val="18"/>
              <c:tx>
                <c:strRef>
                  <c:f>Daten_Diagramme!$D$32</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{AAFD5CAC-A5B1-42E7-8A8D-7CEE6C13A861}</c15:txfldGUID>
                      <c15:f>Daten_Diagramme!$D$32</c15:f>
                      <c15:dlblFieldTableCache>
                        <c:ptCount val="1"/>
                        <c:pt idx="0">
                          <c:v>4.1</c:v>
                        </c:pt>
                      </c15:dlblFieldTableCache>
                    </c15:dlblFTEntry>
                  </c15:dlblFieldTable>
                  <c15:showDataLabelsRange val="0"/>
                </c:ext>
                <c:ext xmlns:c16="http://schemas.microsoft.com/office/drawing/2014/chart" uri="{C3380CC4-5D6E-409C-BE32-E72D297353CC}">
                  <c16:uniqueId val="{00000012-FD41-4D05-8CE1-E677F8D24ED2}"/>
                </c:ext>
              </c:extLst>
            </c:dLbl>
            <c:dLbl>
              <c:idx val="19"/>
              <c:tx>
                <c:strRef>
                  <c:f>Daten_Diagramme!$D$33</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{F27FFCCB-49CA-41C6-B632-90544683AFE3}</c15:txfldGUID>
                      <c15:f>Daten_Diagramme!$D$33</c15:f>
                      <c15:dlblFieldTableCache>
                        <c:ptCount val="1"/>
                        <c:pt idx="0">
                          <c:v>5.2</c:v>
                        </c:pt>
                      </c15:dlblFieldTableCache>
                    </c15:dlblFTEntry>
                  </c15:dlblFieldTable>
                  <c15:showDataLabelsRange val="0"/>
                </c:ext>
                <c:ext xmlns:c16="http://schemas.microsoft.com/office/drawing/2014/chart" uri="{C3380CC4-5D6E-409C-BE32-E72D297353CC}">
                  <c16:uniqueId val="{00000013-FD41-4D05-8CE1-E677F8D24ED2}"/>
                </c:ext>
              </c:extLst>
            </c:dLbl>
            <c:dLbl>
              <c:idx val="20"/>
              <c:tx>
                <c:strRef>
                  <c:f>Daten_Diagramme!$D$34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{3DB1074A-A78F-4819-8E43-22B7CA57BD19}</c15:txfldGUID>
                      <c15:f>Daten_Diagramme!$D$34</c15:f>
                      <c15:dlblFieldTableCache>
                        <c:ptCount val="1"/>
                        <c:pt idx="0">
                          <c:v>-0.9</c:v>
                        </c:pt>
                      </c15:dlblFieldTableCache>
                    </c15:dlblFTEntry>
                  </c15:dlblFieldTable>
                  <c15:showDataLabelsRange val="0"/>
                </c:ext>
                <c:ext xmlns:c16="http://schemas.microsoft.com/office/drawing/2014/chart" uri="{C3380CC4-5D6E-409C-BE32-E72D297353CC}">
                  <c16:uniqueId val="{00000014-FD41-4D05-8CE1-E677F8D24ED2}"/>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{F4040CDA-2A31-4885-A354-ABC8E86BCC08}</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FD41-4D05-8CE1-E677F8D24ED2}"/>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{1F9747D7-81E7-4ED0-A287-049B79423B2D}</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FD41-4D05-8CE1-E677F8D24ED2}"/>
                </c:ext>
              </c:extLst>
            </c:dLbl>
            <c:dLbl>
              <c:idx val="23"/>
              <c:tx>
                <c:strRef>
                  <c:f>Daten_Diagramme!$D$37</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{7881795A-EC70-4E74-8CC3-2401742029DC}</c15:txfldGUID>
                      <c15:f>Daten_Diagramme!$D$37</c15:f>
                      <c15:dlblFieldTableCache>
                        <c:ptCount val="1"/>
                        <c:pt idx="0">
                          <c:v>7.5</c:v>
                        </c:pt>
                      </c15:dlblFieldTableCache>
                    </c15:dlblFTEntry>
                  </c15:dlblFieldTable>
                  <c15:showDataLabelsRange val="0"/>
                </c:ext>
                <c:ext xmlns:c16="http://schemas.microsoft.com/office/drawing/2014/chart" uri="{C3380CC4-5D6E-409C-BE32-E72D297353CC}">
                  <c16:uniqueId val="{00000017-FD41-4D05-8CE1-E677F8D24ED2}"/>
                </c:ext>
              </c:extLst>
            </c:dLbl>
            <c:dLbl>
              <c:idx val="24"/>
              <c:layout>
                <c:manualLayout>
                  <c:x val="4.7769028871392123E-3"/>
                  <c:y val="-4.6876052205785108E-5"/>
                </c:manualLayout>
              </c:layout>
              <c:tx>
                <c:strRef>
                  <c:f>Daten_Diagramme!$D$38</c:f>
                  <c:strCache>
                    <c:ptCount val="1"/>
                    <c:pt idx="0">
                      <c:v>-0.8</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{54CDBA40-F81D-4B44-888D-FE1C84409BDE}</c15:txfldGUID>
                      <c15:f>Daten_Diagramme!$D$38</c15:f>
                      <c15:dlblFieldTableCache>
                        <c:ptCount val="1"/>
                        <c:pt idx="0">
                          <c:v>-0.8</c:v>
                        </c:pt>
                      </c15:dlblFieldTableCache>
                    </c15:dlblFTEntry>
                  </c15:dlblFieldTable>
                  <c15:showDataLabelsRange val="0"/>
                </c:ext>
                <c:ext xmlns:c16="http://schemas.microsoft.com/office/drawing/2014/chart" uri="{C3380CC4-5D6E-409C-BE32-E72D297353CC}">
                  <c16:uniqueId val="{00000018-FD41-4D05-8CE1-E677F8D24ED2}"/>
                </c:ext>
              </c:extLst>
            </c:dLbl>
            <c:dLbl>
              <c:idx val="25"/>
              <c:tx>
                <c:strRef>
                  <c:f>Daten_Diagramme!$D$39</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{ADD8F301-E004-4658-B217-3FA2010DA43E}</c15:txfldGUID>
                      <c15:f>Daten_Diagramme!$D$39</c15:f>
                      <c15:dlblFieldTableCache>
                        <c:ptCount val="1"/>
                        <c:pt idx="0">
                          <c:v>2.6</c:v>
                        </c:pt>
                      </c15:dlblFieldTableCache>
                    </c15:dlblFTEntry>
                  </c15:dlblFieldTable>
                  <c15:showDataLabelsRange val="0"/>
                </c:ext>
                <c:ext xmlns:c16="http://schemas.microsoft.com/office/drawing/2014/chart" uri="{C3380CC4-5D6E-409C-BE32-E72D297353CC}">
                  <c16:uniqueId val="{00000019-FD41-4D05-8CE1-E677F8D24ED2}"/>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{25FEB8C0-2268-4FAE-BAD5-FFF18CA73BFC}</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FD41-4D05-8CE1-E677F8D24ED2}"/>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{9B736811-1649-4B53-A3C7-CF217553A240}</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FD41-4D05-8CE1-E677F8D24ED2}"/>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{52E58C5F-26FD-4E0A-9730-C3F295B562A9}</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FD41-4D05-8CE1-E677F8D24ED2}"/>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{2A142FD7-7961-4ED9-AFBF-7B4FB94F803F}</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FD41-4D05-8CE1-E677F8D24ED2}"/>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{0A9C69E4-EBDD-4072-83B0-EFB37D6E01FC}</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FD41-4D05-8CE1-E677F8D24ED2}"/>
                </c:ext>
              </c:extLst>
            </c:dLbl>
            <c:dLbl>
              <c:idx val="31"/>
              <c:tx>
                <c:strRef>
                  <c:f>Daten_Diagramme!$D$45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{C91B8E77-9FA8-416A-97A9-1C670AB293FB}</c15:txfldGUID>
                      <c15:f>Daten_Diagramme!$D$45</c15:f>
                      <c15:dlblFieldTableCache>
                        <c:ptCount val="1"/>
                        <c:pt idx="0">
                          <c:v>2.6</c:v>
                        </c:pt>
                      </c15:dlblFieldTableCache>
                    </c15:dlblFTEntry>
                  </c15:dlblFieldTable>
                  <c15:showDataLabelsRange val="0"/>
                </c:ext>
                <c:ext xmlns:c16="http://schemas.microsoft.com/office/drawing/2014/chart" uri="{C3380CC4-5D6E-409C-BE32-E72D297353CC}">
                  <c16:uniqueId val="{0000001F-FD41-4D05-8CE1-E677F8D24ED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1.22368800461361</c:v>
                </c:pt>
                <c:pt idx="1">
                  <c:v>7.4712643678160919</c:v>
                </c:pt>
                <c:pt idx="2">
                  <c:v>-1.7391304347826086</c:v>
                </c:pt>
                <c:pt idx="3">
                  <c:v>-1.0600706713780919</c:v>
                </c:pt>
                <c:pt idx="4">
                  <c:v>3.7750094375235937E-2</c:v>
                </c:pt>
                <c:pt idx="5">
                  <c:v>-0.48951048951048953</c:v>
                </c:pt>
                <c:pt idx="6">
                  <c:v>-2.8903976721629485</c:v>
                </c:pt>
                <c:pt idx="7">
                  <c:v>1.2781701984527414</c:v>
                </c:pt>
                <c:pt idx="8">
                  <c:v>1.0908640138837238</c:v>
                </c:pt>
                <c:pt idx="9">
                  <c:v>3.0744974379188017</c:v>
                </c:pt>
                <c:pt idx="10">
                  <c:v>-0.13937282229965156</c:v>
                </c:pt>
                <c:pt idx="11">
                  <c:v>2.7272727272727271</c:v>
                </c:pt>
                <c:pt idx="12">
                  <c:v>0.65717415115005473</c:v>
                </c:pt>
                <c:pt idx="13">
                  <c:v>3.2687651331719128</c:v>
                </c:pt>
                <c:pt idx="14">
                  <c:v>0.30234315948601664</c:v>
                </c:pt>
                <c:pt idx="15">
                  <c:v>11.830985915492958</c:v>
                </c:pt>
                <c:pt idx="16">
                  <c:v>1.4414414414414414</c:v>
                </c:pt>
                <c:pt idx="17">
                  <c:v>3.7601626016260163</c:v>
                </c:pt>
                <c:pt idx="18">
                  <c:v>4.1239966786603928</c:v>
                </c:pt>
                <c:pt idx="19">
                  <c:v>5.1671183378500452</c:v>
                </c:pt>
                <c:pt idx="20">
                  <c:v>-0.92095165003837298</c:v>
                </c:pt>
                <c:pt idx="21">
                  <c:v>0</c:v>
                </c:pt>
                <c:pt idx="23">
                  <c:v>7.4712643678160919</c:v>
                </c:pt>
                <c:pt idx="24">
                  <c:v>-0.77705504867507746</c:v>
                </c:pt>
                <c:pt idx="25">
                  <c:v>2.6043755978646588</c:v>
                </c:pt>
              </c:numCache>
            </c:numRef>
          </c:val>
          <c:extLst>
            <c:ext xmlns:c16="http://schemas.microsoft.com/office/drawing/2014/chart" uri="{C3380CC4-5D6E-409C-BE32-E72D297353CC}">
              <c16:uniqueId val="{00000020-FD41-4D05-8CE1-E677F8D24ED2}"/>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{B3DCB681-3DAB-4FF4-9916-A4FD47D68452}</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FD41-4D05-8CE1-E677F8D24ED2}"/>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{09CD2ACC-BE25-498B-B6B5-4366EB915958}</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FD41-4D05-8CE1-E677F8D24ED2}"/>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{5336851A-E1A4-4896-A1E9-6C61C3B3BBAC}</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FD41-4D05-8CE1-E677F8D24ED2}"/>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{55A2C017-1DCE-4E6D-A2FA-7F1A171D77AF}</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FD41-4D05-8CE1-E677F8D24ED2}"/>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{C617FCB2-879F-4458-AC0A-9C54A4D9DFD0}</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FD41-4D05-8CE1-E677F8D24ED2}"/>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{C5600ACD-39BD-437B-982E-C722E03E0581}</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FD41-4D05-8CE1-E677F8D24ED2}"/>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{0D44053F-3648-4005-9D20-31FA0A1939C9}</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FD41-4D05-8CE1-E677F8D24ED2}"/>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{3CF7EFC7-C9F3-4924-82B0-7D7E962F5A14}</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FD41-4D05-8CE1-E677F8D24ED2}"/>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{60107038-97E2-4023-B2FB-5BE9B14CA1E2}</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FD41-4D05-8CE1-E677F8D24ED2}"/>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{E05FAFAF-78BE-4EBB-A011-A5280B987307}</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FD41-4D05-8CE1-E677F8D24ED2}"/>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{BD5154D4-D74F-4AD7-97F4-AD4A05397E3E}</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FD41-4D05-8CE1-E677F8D24ED2}"/>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{EE5FC64A-4A1C-44C2-ABFD-323ACE861557}</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FD41-4D05-8CE1-E677F8D24ED2}"/>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{0DC0671B-9481-4722-9CB4-E4AD9A08406A}</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FD41-4D05-8CE1-E677F8D24ED2}"/>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{50A88AA6-7434-465D-B3AB-DADD630111B1}</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FD41-4D05-8CE1-E677F8D24ED2}"/>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{87B092A6-3761-43C9-89C1-B9E9EE3488C8}</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FD41-4D05-8CE1-E677F8D24ED2}"/>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{64423AF2-5F60-4DD0-833B-611DF9A472EB}</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FD41-4D05-8CE1-E677F8D24ED2}"/>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{6879539E-15B8-4252-BB67-3D0B3B151EBB}</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FD41-4D05-8CE1-E677F8D24ED2}"/>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{E9E119C5-26FB-4A1F-9407-DED1B09ECC55}</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FD41-4D05-8CE1-E677F8D24ED2}"/>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{C2E4487B-42FC-48DB-8F5F-49515BB1EEC4}</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FD41-4D05-8CE1-E677F8D24ED2}"/>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{AE7741EA-557B-4D95-A874-B5B9A61DEEA5}</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FD41-4D05-8CE1-E677F8D24ED2}"/>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{F7BB61BA-621A-4523-A328-76D7DE2C8665}</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FD41-4D05-8CE1-E677F8D24ED2}"/>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{364274A6-93DB-4040-88C6-A6EEC6BDA794}</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FD41-4D05-8CE1-E677F8D24ED2}"/>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{9B1F1F76-2DF5-49A5-9F57-072D51311A84}</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FD41-4D05-8CE1-E677F8D24ED2}"/>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{5B839BFD-5562-49B8-AB94-A89A965DE460}</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FD41-4D05-8CE1-E677F8D24ED2}"/>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{BD418999-855B-4C26-AD18-17A93B7F5CD9}</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FD41-4D05-8CE1-E677F8D24ED2}"/>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{CA12D644-9DBA-489F-B6FA-9B60C7C7D581}</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FD41-4D05-8CE1-E677F8D24ED2}"/>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{ACD4C60B-AEF1-4186-8F50-5A9D85E43C94}</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FD41-4D05-8CE1-E677F8D24ED2}"/>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{C32EF427-8E72-4A39-926B-7ECD147ED2B6}</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FD41-4D05-8CE1-E677F8D24ED2}"/>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{F9837438-4D0A-4F01-B1E1-9B5CA740A4E1}</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FD41-4D05-8CE1-E677F8D24ED2}"/>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{26C1F766-F2A2-4A63-8492-84D9A968B7D4}</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FD41-4D05-8CE1-E677F8D24ED2}"/>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{3395F213-CF14-4FCE-B11B-67C7C23B7113}</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FD41-4D05-8CE1-E677F8D24ED2}"/>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{1F95EC30-A430-44D4-AEA9-4A27C19C3978}</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FD41-4D05-8CE1-E677F8D24ED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FD41-4D05-8CE1-E677F8D24ED2}"/>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FD41-4D05-8CE1-E677F8D24ED2}"/>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{DAE82238-8EC1-473C-B3B3-F69F19E826CE}</c15:txfldGUID>
                      <c15:f>Daten_Diagramme!$E$14</c15:f>
                      <c15:dlblFieldTableCache>
                        <c:ptCount val="1"/>
                        <c:pt idx="0">
                          <c:v>-0.5</c:v>
                        </c:pt>
                      </c15:dlblFieldTableCache>
                    </c15:dlblFTEntry>
                  </c15:dlblFieldTable>
                  <c15:showDataLabelsRange val="0"/>
                </c:ext>
                <c:ext xmlns:c16="http://schemas.microsoft.com/office/drawing/2014/chart" uri="{C3380CC4-5D6E-409C-BE32-E72D297353CC}">
                  <c16:uniqueId val="{00000000-9C3C-45C3-A8D3-3064CB215CF5}"/>
                </c:ext>
              </c:extLst>
            </c:dLbl>
            <c:dLbl>
              <c:idx val="1"/>
              <c:tx>
                <c:strRef>
                  <c:f>Daten_Diagramme!$E$15</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{6AC0CF78-D393-4CAA-9B6A-5D25484BC14A}</c15:txfldGUID>
                      <c15:f>Daten_Diagramme!$E$15</c15:f>
                      <c15:dlblFieldTableCache>
                        <c:ptCount val="1"/>
                        <c:pt idx="0">
                          <c:v>-5.3</c:v>
                        </c:pt>
                      </c15:dlblFieldTableCache>
                    </c15:dlblFTEntry>
                  </c15:dlblFieldTable>
                  <c15:showDataLabelsRange val="0"/>
                </c:ext>
                <c:ext xmlns:c16="http://schemas.microsoft.com/office/drawing/2014/chart" uri="{C3380CC4-5D6E-409C-BE32-E72D297353CC}">
                  <c16:uniqueId val="{00000001-9C3C-45C3-A8D3-3064CB215CF5}"/>
                </c:ext>
              </c:extLst>
            </c:dLbl>
            <c:dLbl>
              <c:idx val="2"/>
              <c:tx>
                <c:strRef>
                  <c:f>Daten_Diagramme!$E$16</c:f>
                  <c:strCache>
                    <c:ptCount val="1"/>
                    <c:pt idx="0">
                      <c:v>-16.0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{D46FFA0A-4E4F-4BE0-BD57-632DA96EAB50}</c15:txfldGUID>
                      <c15:f>Daten_Diagramme!$E$16</c15:f>
                      <c15:dlblFieldTableCache>
                        <c:ptCount val="1"/>
                        <c:pt idx="0">
                          <c:v>-16.0</c:v>
                        </c:pt>
                      </c15:dlblFieldTableCache>
                    </c15:dlblFTEntry>
                  </c15:dlblFieldTable>
                  <c15:showDataLabelsRange val="0"/>
                </c:ext>
                <c:ext xmlns:c16="http://schemas.microsoft.com/office/drawing/2014/chart" uri="{C3380CC4-5D6E-409C-BE32-E72D297353CC}">
                  <c16:uniqueId val="{00000002-9C3C-45C3-A8D3-3064CB215CF5}"/>
                </c:ext>
              </c:extLst>
            </c:dLbl>
            <c:dLbl>
              <c:idx val="3"/>
              <c:tx>
                <c:strRef>
                  <c:f>Daten_Diagramme!$E$17</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{B5845711-45FE-483C-B1E2-AD68D0E72E7E}</c15:txfldGUID>
                      <c15:f>Daten_Diagramme!$E$17</c15:f>
                      <c15:dlblFieldTableCache>
                        <c:ptCount val="1"/>
                        <c:pt idx="0">
                          <c:v>-4.7</c:v>
                        </c:pt>
                      </c15:dlblFieldTableCache>
                    </c15:dlblFTEntry>
                  </c15:dlblFieldTable>
                  <c15:showDataLabelsRange val="0"/>
                </c:ext>
                <c:ext xmlns:c16="http://schemas.microsoft.com/office/drawing/2014/chart" uri="{C3380CC4-5D6E-409C-BE32-E72D297353CC}">
                  <c16:uniqueId val="{00000003-9C3C-45C3-A8D3-3064CB215CF5}"/>
                </c:ext>
              </c:extLst>
            </c:dLbl>
            <c:dLbl>
              <c:idx val="4"/>
              <c:tx>
                <c:strRef>
                  <c:f>Daten_Diagramme!$E$18</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{D7C525E0-0D16-4006-BA35-AE88444DDD06}</c15:txfldGUID>
                      <c15:f>Daten_Diagramme!$E$18</c15:f>
                      <c15:dlblFieldTableCache>
                        <c:ptCount val="1"/>
                        <c:pt idx="0">
                          <c:v>0.4</c:v>
                        </c:pt>
                      </c15:dlblFieldTableCache>
                    </c15:dlblFTEntry>
                  </c15:dlblFieldTable>
                  <c15:showDataLabelsRange val="0"/>
                </c:ext>
                <c:ext xmlns:c16="http://schemas.microsoft.com/office/drawing/2014/chart" uri="{C3380CC4-5D6E-409C-BE32-E72D297353CC}">
                  <c16:uniqueId val="{00000004-9C3C-45C3-A8D3-3064CB215CF5}"/>
                </c:ext>
              </c:extLst>
            </c:dLbl>
            <c:dLbl>
              <c:idx val="5"/>
              <c:tx>
                <c:strRef>
                  <c:f>Daten_Diagramme!$E$19</c:f>
                  <c:strCache>
                    <c:ptCount val="1"/>
                    <c:pt idx="0">
                      <c:v>-9.2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{D1571334-C181-4E06-9584-42C7C5698F88}</c15:txfldGUID>
                      <c15:f>Daten_Diagramme!$E$19</c15:f>
                      <c15:dlblFieldTableCache>
                        <c:ptCount val="1"/>
                        <c:pt idx="0">
                          <c:v>-9.2</c:v>
                        </c:pt>
                      </c15:dlblFieldTableCache>
                    </c15:dlblFTEntry>
                  </c15:dlblFieldTable>
                  <c15:showDataLabelsRange val="0"/>
                </c:ext>
                <c:ext xmlns:c16="http://schemas.microsoft.com/office/drawing/2014/chart" uri="{C3380CC4-5D6E-409C-BE32-E72D297353CC}">
                  <c16:uniqueId val="{00000005-9C3C-45C3-A8D3-3064CB215CF5}"/>
                </c:ext>
              </c:extLst>
            </c:dLbl>
            <c:dLbl>
              <c:idx val="6"/>
              <c:tx>
                <c:strRef>
                  <c:f>Daten_Diagramme!$E$20</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{DD627524-5212-4203-B96C-DFE5FF7FC1F7}</c15:txfldGUID>
                      <c15:f>Daten_Diagramme!$E$20</c15:f>
                      <c15:dlblFieldTableCache>
                        <c:ptCount val="1"/>
                        <c:pt idx="0">
                          <c:v>-6.4</c:v>
                        </c:pt>
                      </c15:dlblFieldTableCache>
                    </c15:dlblFTEntry>
                  </c15:dlblFieldTable>
                  <c15:showDataLabelsRange val="0"/>
                </c:ext>
                <c:ext xmlns:c16="http://schemas.microsoft.com/office/drawing/2014/chart" uri="{C3380CC4-5D6E-409C-BE32-E72D297353CC}">
                  <c16:uniqueId val="{00000006-9C3C-45C3-A8D3-3064CB215CF5}"/>
                </c:ext>
              </c:extLst>
            </c:dLbl>
            <c:dLbl>
              <c:idx val="7"/>
              <c:tx>
                <c:strRef>
                  <c:f>Daten_Diagramme!$E$21</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{34598C07-D96D-413F-9AAE-A2C1988E94F7}</c15:txfldGUID>
                      <c15:f>Daten_Diagramme!$E$21</c15:f>
                      <c15:dlblFieldTableCache>
                        <c:ptCount val="1"/>
                        <c:pt idx="0">
                          <c:v>2.3</c:v>
                        </c:pt>
                      </c15:dlblFieldTableCache>
                    </c15:dlblFTEntry>
                  </c15:dlblFieldTable>
                  <c15:showDataLabelsRange val="0"/>
                </c:ext>
                <c:ext xmlns:c16="http://schemas.microsoft.com/office/drawing/2014/chart" uri="{C3380CC4-5D6E-409C-BE32-E72D297353CC}">
                  <c16:uniqueId val="{00000007-9C3C-45C3-A8D3-3064CB215CF5}"/>
                </c:ext>
              </c:extLst>
            </c:dLbl>
            <c:dLbl>
              <c:idx val="8"/>
              <c:tx>
                <c:strRef>
                  <c:f>Daten_Diagramme!$E$22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{8388C110-B341-4509-A2AB-010088DF1159}</c15:txfldGUID>
                      <c15:f>Daten_Diagramme!$E$22</c15:f>
                      <c15:dlblFieldTableCache>
                        <c:ptCount val="1"/>
                        <c:pt idx="0">
                          <c:v>-1.0</c:v>
                        </c:pt>
                      </c15:dlblFieldTableCache>
                    </c15:dlblFTEntry>
                  </c15:dlblFieldTable>
                  <c15:showDataLabelsRange val="0"/>
                </c:ext>
                <c:ext xmlns:c16="http://schemas.microsoft.com/office/drawing/2014/chart" uri="{C3380CC4-5D6E-409C-BE32-E72D297353CC}">
                  <c16:uniqueId val="{00000008-9C3C-45C3-A8D3-3064CB215CF5}"/>
                </c:ext>
              </c:extLst>
            </c:dLbl>
            <c:dLbl>
              <c:idx val="9"/>
              <c:tx>
                <c:strRef>
                  <c:f>Daten_Diagramme!$E$23</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{31CE7DDE-347C-4213-B18E-B7F9EDBE7924}</c15:txfldGUID>
                      <c15:f>Daten_Diagramme!$E$23</c15:f>
                      <c15:dlblFieldTableCache>
                        <c:ptCount val="1"/>
                        <c:pt idx="0">
                          <c:v>-3.3</c:v>
                        </c:pt>
                      </c15:dlblFieldTableCache>
                    </c15:dlblFTEntry>
                  </c15:dlblFieldTable>
                  <c15:showDataLabelsRange val="0"/>
                </c:ext>
                <c:ext xmlns:c16="http://schemas.microsoft.com/office/drawing/2014/chart" uri="{C3380CC4-5D6E-409C-BE32-E72D297353CC}">
                  <c16:uniqueId val="{00000009-9C3C-45C3-A8D3-3064CB215CF5}"/>
                </c:ext>
              </c:extLst>
            </c:dLbl>
            <c:dLbl>
              <c:idx val="10"/>
              <c:tx>
                <c:strRef>
                  <c:f>Daten_Diagramme!$E$24</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{C0C2896F-AC3E-4606-BCA6-7EF1EF2D7300}</c15:txfldGUID>
                      <c15:f>Daten_Diagramme!$E$24</c15:f>
                      <c15:dlblFieldTableCache>
                        <c:ptCount val="1"/>
                        <c:pt idx="0">
                          <c:v>-8.9</c:v>
                        </c:pt>
                      </c15:dlblFieldTableCache>
                    </c15:dlblFTEntry>
                  </c15:dlblFieldTable>
                  <c15:showDataLabelsRange val="0"/>
                </c:ext>
                <c:ext xmlns:c16="http://schemas.microsoft.com/office/drawing/2014/chart" uri="{C3380CC4-5D6E-409C-BE32-E72D297353CC}">
                  <c16:uniqueId val="{0000000A-9C3C-45C3-A8D3-3064CB215CF5}"/>
                </c:ext>
              </c:extLst>
            </c:dLbl>
            <c:dLbl>
              <c:idx val="11"/>
              <c:tx>
                <c:strRef>
                  <c:f>Daten_Diagramme!$E$25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{9E6E64FB-3960-45C0-B3E8-EE001E450322}</c15:txfldGUID>
                      <c15:f>Daten_Diagramme!$E$25</c15:f>
                      <c15:dlblFieldTableCache>
                        <c:ptCount val="1"/>
                        <c:pt idx="0">
                          <c:v>2.1</c:v>
                        </c:pt>
                      </c15:dlblFieldTableCache>
                    </c15:dlblFTEntry>
                  </c15:dlblFieldTable>
                  <c15:showDataLabelsRange val="0"/>
                </c:ext>
                <c:ext xmlns:c16="http://schemas.microsoft.com/office/drawing/2014/chart" uri="{C3380CC4-5D6E-409C-BE32-E72D297353CC}">
                  <c16:uniqueId val="{0000000B-9C3C-45C3-A8D3-3064CB215CF5}"/>
                </c:ext>
              </c:extLst>
            </c:dLbl>
            <c:dLbl>
              <c:idx val="12"/>
              <c:tx>
                <c:strRef>
                  <c:f>Daten_Diagramme!$E$26</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{C89F0F6E-17E9-44F7-B6BC-50F28EE1FD7F}</c15:txfldGUID>
                      <c15:f>Daten_Diagramme!$E$26</c15:f>
                      <c15:dlblFieldTableCache>
                        <c:ptCount val="1"/>
                        <c:pt idx="0">
                          <c:v>3.6</c:v>
                        </c:pt>
                      </c15:dlblFieldTableCache>
                    </c15:dlblFTEntry>
                  </c15:dlblFieldTable>
                  <c15:showDataLabelsRange val="0"/>
                </c:ext>
                <c:ext xmlns:c16="http://schemas.microsoft.com/office/drawing/2014/chart" uri="{C3380CC4-5D6E-409C-BE32-E72D297353CC}">
                  <c16:uniqueId val="{0000000C-9C3C-45C3-A8D3-3064CB215CF5}"/>
                </c:ext>
              </c:extLst>
            </c:dLbl>
            <c:dLbl>
              <c:idx val="13"/>
              <c:tx>
                <c:strRef>
                  <c:f>Daten_Diagramme!$E$27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{581A106E-6F94-438B-85E4-D0E07F8A15F5}</c15:txfldGUID>
                      <c15:f>Daten_Diagramme!$E$27</c15:f>
                      <c15:dlblFieldTableCache>
                        <c:ptCount val="1"/>
                        <c:pt idx="0">
                          <c:v>3.2</c:v>
                        </c:pt>
                      </c15:dlblFieldTableCache>
                    </c15:dlblFTEntry>
                  </c15:dlblFieldTable>
                  <c15:showDataLabelsRange val="0"/>
                </c:ext>
                <c:ext xmlns:c16="http://schemas.microsoft.com/office/drawing/2014/chart" uri="{C3380CC4-5D6E-409C-BE32-E72D297353CC}">
                  <c16:uniqueId val="{0000000D-9C3C-45C3-A8D3-3064CB215CF5}"/>
                </c:ext>
              </c:extLst>
            </c:dLbl>
            <c:dLbl>
              <c:idx val="14"/>
              <c:tx>
                <c:strRef>
                  <c:f>Daten_Diagramme!$E$28</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{21139C9D-EA18-45A2-B675-BDF328158433}</c15:txfldGUID>
                      <c15:f>Daten_Diagramme!$E$28</c15:f>
                      <c15:dlblFieldTableCache>
                        <c:ptCount val="1"/>
                        <c:pt idx="0">
                          <c:v>2.1</c:v>
                        </c:pt>
                      </c15:dlblFieldTableCache>
                    </c15:dlblFTEntry>
                  </c15:dlblFieldTable>
                  <c15:showDataLabelsRange val="0"/>
                </c:ext>
                <c:ext xmlns:c16="http://schemas.microsoft.com/office/drawing/2014/chart" uri="{C3380CC4-5D6E-409C-BE32-E72D297353CC}">
                  <c16:uniqueId val="{0000000E-9C3C-45C3-A8D3-3064CB215CF5}"/>
                </c:ext>
              </c:extLst>
            </c:dLbl>
            <c:dLbl>
              <c:idx val="15"/>
              <c:tx>
                <c:strRef>
                  <c:f>Daten_Diagramme!$E$29</c:f>
                  <c:strCache>
                    <c:ptCount val="1"/>
                    <c:pt idx="0">
                      <c:v>-19.5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{839D46D5-74E8-436E-AF9C-BBF1B8D6B2E8}</c15:txfldGUID>
                      <c15:f>Daten_Diagramme!$E$29</c15:f>
                      <c15:dlblFieldTableCache>
                        <c:ptCount val="1"/>
                        <c:pt idx="0">
                          <c:v>-19.5</c:v>
                        </c:pt>
                      </c15:dlblFieldTableCache>
                    </c15:dlblFTEntry>
                  </c15:dlblFieldTable>
                  <c15:showDataLabelsRange val="0"/>
                </c:ext>
                <c:ext xmlns:c16="http://schemas.microsoft.com/office/drawing/2014/chart" uri="{C3380CC4-5D6E-409C-BE32-E72D297353CC}">
                  <c16:uniqueId val="{0000000F-9C3C-45C3-A8D3-3064CB215CF5}"/>
                </c:ext>
              </c:extLst>
            </c:dLbl>
            <c:dLbl>
              <c:idx val="16"/>
              <c:tx>
                <c:strRef>
                  <c:f>Daten_Diagramme!$E$30</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{9476AABC-3D6D-4C2D-88C8-7312B41CAEB6}</c15:txfldGUID>
                      <c15:f>Daten_Diagramme!$E$30</c15:f>
                      <c15:dlblFieldTableCache>
                        <c:ptCount val="1"/>
                        <c:pt idx="0">
                          <c:v>-3.2</c:v>
                        </c:pt>
                      </c15:dlblFieldTableCache>
                    </c15:dlblFTEntry>
                  </c15:dlblFieldTable>
                  <c15:showDataLabelsRange val="0"/>
                </c:ext>
                <c:ext xmlns:c16="http://schemas.microsoft.com/office/drawing/2014/chart" uri="{C3380CC4-5D6E-409C-BE32-E72D297353CC}">
                  <c16:uniqueId val="{00000010-9C3C-45C3-A8D3-3064CB215CF5}"/>
                </c:ext>
              </c:extLst>
            </c:dLbl>
            <c:dLbl>
              <c:idx val="17"/>
              <c:tx>
                <c:strRef>
                  <c:f>Daten_Diagramme!$E$31</c:f>
                  <c:strCache>
                    <c:ptCount val="1"/>
                    <c:pt idx="0">
                      <c:v>-11.6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{192081EB-BD90-461F-A2EB-8610515914D2}</c15:txfldGUID>
                      <c15:f>Daten_Diagramme!$E$31</c15:f>
                      <c15:dlblFieldTableCache>
                        <c:ptCount val="1"/>
                        <c:pt idx="0">
                          <c:v>-11.6</c:v>
                        </c:pt>
                      </c15:dlblFieldTableCache>
                    </c15:dlblFTEntry>
                  </c15:dlblFieldTable>
                  <c15:showDataLabelsRange val="0"/>
                </c:ext>
                <c:ext xmlns:c16="http://schemas.microsoft.com/office/drawing/2014/chart" uri="{C3380CC4-5D6E-409C-BE32-E72D297353CC}">
                  <c16:uniqueId val="{00000011-9C3C-45C3-A8D3-3064CB215CF5}"/>
                </c:ext>
              </c:extLst>
            </c:dLbl>
            <c:dLbl>
              <c:idx val="18"/>
              <c:tx>
                <c:strRef>
                  <c:f>Daten_Diagramme!$E$32</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{4E0232ED-71C4-402B-AE94-5AC3E54ACFC3}</c15:txfldGUID>
                      <c15:f>Daten_Diagramme!$E$32</c15:f>
                      <c15:dlblFieldTableCache>
                        <c:ptCount val="1"/>
                        <c:pt idx="0">
                          <c:v>-3.8</c:v>
                        </c:pt>
                      </c15:dlblFieldTableCache>
                    </c15:dlblFTEntry>
                  </c15:dlblFieldTable>
                  <c15:showDataLabelsRange val="0"/>
                </c:ext>
                <c:ext xmlns:c16="http://schemas.microsoft.com/office/drawing/2014/chart" uri="{C3380CC4-5D6E-409C-BE32-E72D297353CC}">
                  <c16:uniqueId val="{00000012-9C3C-45C3-A8D3-3064CB215CF5}"/>
                </c:ext>
              </c:extLst>
            </c:dLbl>
            <c:dLbl>
              <c:idx val="19"/>
              <c:tx>
                <c:strRef>
                  <c:f>Daten_Diagramme!$E$33</c:f>
                  <c:strCache>
                    <c:ptCount val="1"/>
                    <c:pt idx="0">
                      <c:v>21.7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{80C455FF-38CA-4B1F-BB1C-56D165958CB4}</c15:txfldGUID>
                      <c15:f>Daten_Diagramme!$E$33</c15:f>
                      <c15:dlblFieldTableCache>
                        <c:ptCount val="1"/>
                        <c:pt idx="0">
                          <c:v>21.7</c:v>
                        </c:pt>
                      </c15:dlblFieldTableCache>
                    </c15:dlblFTEntry>
                  </c15:dlblFieldTable>
                  <c15:showDataLabelsRange val="0"/>
                </c:ext>
                <c:ext xmlns:c16="http://schemas.microsoft.com/office/drawing/2014/chart" uri="{C3380CC4-5D6E-409C-BE32-E72D297353CC}">
                  <c16:uniqueId val="{00000013-9C3C-45C3-A8D3-3064CB215CF5}"/>
                </c:ext>
              </c:extLst>
            </c:dLbl>
            <c:dLbl>
              <c:idx val="20"/>
              <c:tx>
                <c:strRef>
                  <c:f>Daten_Diagramme!$E$34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{DB7B1D1E-C680-4DA4-A425-E53C84894551}</c15:txfldGUID>
                      <c15:f>Daten_Diagramme!$E$34</c15:f>
                      <c15:dlblFieldTableCache>
                        <c:ptCount val="1"/>
                        <c:pt idx="0">
                          <c:v>1.3</c:v>
                        </c:pt>
                      </c15:dlblFieldTableCache>
                    </c15:dlblFTEntry>
                  </c15:dlblFieldTable>
                  <c15:showDataLabelsRange val="0"/>
                </c:ext>
                <c:ext xmlns:c16="http://schemas.microsoft.com/office/drawing/2014/chart" uri="{C3380CC4-5D6E-409C-BE32-E72D297353CC}">
                  <c16:uniqueId val="{00000014-9C3C-45C3-A8D3-3064CB215CF5}"/>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{B75C34A0-523C-4013-85FE-F47CEB3A610F}</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9C3C-45C3-A8D3-3064CB215CF5}"/>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{54CAC26F-E636-48DE-8659-755DB8B36477}</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9C3C-45C3-A8D3-3064CB215CF5}"/>
                </c:ext>
              </c:extLst>
            </c:dLbl>
            <c:dLbl>
              <c:idx val="23"/>
              <c:tx>
                <c:strRef>
                  <c:f>Daten_Diagramme!$E$37</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{D5671BC6-BD10-45B7-8CAE-EBE3B50900D4}</c15:txfldGUID>
                      <c15:f>Daten_Diagramme!$E$37</c15:f>
                      <c15:dlblFieldTableCache>
                        <c:ptCount val="1"/>
                        <c:pt idx="0">
                          <c:v>-5.3</c:v>
                        </c:pt>
                      </c15:dlblFieldTableCache>
                    </c15:dlblFTEntry>
                  </c15:dlblFieldTable>
                  <c15:showDataLabelsRange val="0"/>
                </c:ext>
                <c:ext xmlns:c16="http://schemas.microsoft.com/office/drawing/2014/chart" uri="{C3380CC4-5D6E-409C-BE32-E72D297353CC}">
                  <c16:uniqueId val="{00000017-9C3C-45C3-A8D3-3064CB215CF5}"/>
                </c:ext>
              </c:extLst>
            </c:dLbl>
            <c:dLbl>
              <c:idx val="24"/>
              <c:tx>
                <c:strRef>
                  <c:f>Daten_Diagramme!$E$38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{7B290EA2-88DF-49DD-9EA9-4A55940820A9}</c15:txfldGUID>
                      <c15:f>Daten_Diagramme!$E$38</c15:f>
                      <c15:dlblFieldTableCache>
                        <c:ptCount val="1"/>
                        <c:pt idx="0">
                          <c:v>-2.8</c:v>
                        </c:pt>
                      </c15:dlblFieldTableCache>
                    </c15:dlblFTEntry>
                  </c15:dlblFieldTable>
                  <c15:showDataLabelsRange val="0"/>
                </c:ext>
                <c:ext xmlns:c16="http://schemas.microsoft.com/office/drawing/2014/chart" uri="{C3380CC4-5D6E-409C-BE32-E72D297353CC}">
                  <c16:uniqueId val="{00000018-9C3C-45C3-A8D3-3064CB215CF5}"/>
                </c:ext>
              </c:extLst>
            </c:dLbl>
            <c:dLbl>
              <c:idx val="25"/>
              <c:tx>
                <c:strRef>
                  <c:f>Daten_Diagramme!$E$39</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{FD7FA287-E19C-4D82-BEEA-BE9A9B231DB4}</c15:txfldGUID>
                      <c15:f>Daten_Diagramme!$E$39</c15:f>
                      <c15:dlblFieldTableCache>
                        <c:ptCount val="1"/>
                        <c:pt idx="0">
                          <c:v>-0.1</c:v>
                        </c:pt>
                      </c15:dlblFieldTableCache>
                    </c15:dlblFTEntry>
                  </c15:dlblFieldTable>
                  <c15:showDataLabelsRange val="0"/>
                </c:ext>
                <c:ext xmlns:c16="http://schemas.microsoft.com/office/drawing/2014/chart" uri="{C3380CC4-5D6E-409C-BE32-E72D297353CC}">
                  <c16:uniqueId val="{00000019-9C3C-45C3-A8D3-3064CB215CF5}"/>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{6C222EDA-3417-4E7F-A9B4-1153ECC86B73}</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9C3C-45C3-A8D3-3064CB215CF5}"/>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{A8424539-6985-4C7E-A7DF-D6D9B83BB7B4}</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9C3C-45C3-A8D3-3064CB215CF5}"/>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{DFA22E39-BF93-404B-A577-28928E6498F7}</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9C3C-45C3-A8D3-3064CB215CF5}"/>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{FF58B699-EC24-4A7A-99E4-EA26F818D004}</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9C3C-45C3-A8D3-3064CB215CF5}"/>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{AE0EAAEA-BCB9-49F7-BD2D-3D0931899A0D}</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9C3C-45C3-A8D3-3064CB215CF5}"/>
                </c:ext>
              </c:extLst>
            </c:dLbl>
            <c:dLbl>
              <c:idx val="31"/>
              <c:tx>
                <c:strRef>
                  <c:f>Daten_Diagramme!$E$45</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{6D42D0A5-E16E-4CE3-870E-85C9F6AF311C}</c15:txfldGUID>
                      <c15:f>Daten_Diagramme!$E$45</c15:f>
                      <c15:dlblFieldTableCache>
                        <c:ptCount val="1"/>
                        <c:pt idx="0">
                          <c:v>-0.1</c:v>
                        </c:pt>
                      </c15:dlblFieldTableCache>
                    </c15:dlblFTEntry>
                  </c15:dlblFieldTable>
                  <c15:showDataLabelsRange val="0"/>
                </c:ext>
                <c:ext xmlns:c16="http://schemas.microsoft.com/office/drawing/2014/chart" uri="{C3380CC4-5D6E-409C-BE32-E72D297353CC}">
                  <c16:uniqueId val="{0000001F-9C3C-45C3-A8D3-3064CB215CF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-0.54669703872437359</c:v>
                </c:pt>
                <c:pt idx="1">
                  <c:v>-5.2631578947368425</c:v>
                </c:pt>
                <c:pt idx="2">
                  <c:v>-15.957446808510639</c:v>
                </c:pt>
                <c:pt idx="3">
                  <c:v>-4.7360248447204967</c:v>
                </c:pt>
                <c:pt idx="4">
                  <c:v>0.37523452157598497</c:v>
                </c:pt>
                <c:pt idx="5">
                  <c:v>-9.2485549132947984</c:v>
                </c:pt>
                <c:pt idx="6">
                  <c:v>-6.3559322033898304</c:v>
                </c:pt>
                <c:pt idx="7">
                  <c:v>2.2788203753351208</c:v>
                </c:pt>
                <c:pt idx="8">
                  <c:v>-0.99724896836313615</c:v>
                </c:pt>
                <c:pt idx="9">
                  <c:v>-3.290676416819013</c:v>
                </c:pt>
                <c:pt idx="10">
                  <c:v>-8.9303733602421804</c:v>
                </c:pt>
                <c:pt idx="11">
                  <c:v>2.1276595744680851</c:v>
                </c:pt>
                <c:pt idx="12">
                  <c:v>3.6082474226804124</c:v>
                </c:pt>
                <c:pt idx="13">
                  <c:v>3.1543372136687946</c:v>
                </c:pt>
                <c:pt idx="14">
                  <c:v>2.112676056338028</c:v>
                </c:pt>
                <c:pt idx="15">
                  <c:v>-19.512195121951219</c:v>
                </c:pt>
                <c:pt idx="16">
                  <c:v>-3.225806451612903</c:v>
                </c:pt>
                <c:pt idx="17">
                  <c:v>-11.618257261410788</c:v>
                </c:pt>
                <c:pt idx="18">
                  <c:v>-3.8303693570451438</c:v>
                </c:pt>
                <c:pt idx="19">
                  <c:v>21.725239616613418</c:v>
                </c:pt>
                <c:pt idx="20">
                  <c:v>1.2734990903577925</c:v>
                </c:pt>
                <c:pt idx="21">
                  <c:v>0</c:v>
                </c:pt>
                <c:pt idx="23">
                  <c:v>-5.2631578947368425</c:v>
                </c:pt>
                <c:pt idx="24">
                  <c:v>-2.7725563909774436</c:v>
                </c:pt>
                <c:pt idx="25">
                  <c:v>-0.14478396708069802</c:v>
                </c:pt>
              </c:numCache>
            </c:numRef>
          </c:val>
          <c:extLst>
            <c:ext xmlns:c16="http://schemas.microsoft.com/office/drawing/2014/chart" uri="{C3380CC4-5D6E-409C-BE32-E72D297353CC}">
              <c16:uniqueId val="{00000020-9C3C-45C3-A8D3-3064CB215CF5}"/>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{F83FAC3B-D326-45C4-AA2E-4BBE15BB1A68}</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9C3C-45C3-A8D3-3064CB215CF5}"/>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{94A03CC7-5F60-48E2-816A-F6C0F3D0C9DD}</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9C3C-45C3-A8D3-3064CB215CF5}"/>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{92D030B7-36B5-49E9-8CB1-D19E774BECA7}</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9C3C-45C3-A8D3-3064CB215CF5}"/>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{1FE2A360-8A85-4BFA-BDC0-D5DF2013BA5A}</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9C3C-45C3-A8D3-3064CB215CF5}"/>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{EDF040B6-303D-4644-A650-C8EF960687EF}</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9C3C-45C3-A8D3-3064CB215CF5}"/>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{5C3D205E-2FB5-4860-9E6C-BC6BE14FCD93}</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9C3C-45C3-A8D3-3064CB215CF5}"/>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{A3840C78-61BD-4D13-9870-759A472A56A6}</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9C3C-45C3-A8D3-3064CB215CF5}"/>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{75E2455F-B1EB-4C9D-9EE8-B5C14CB25037}</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9C3C-45C3-A8D3-3064CB215CF5}"/>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{94C51515-C02C-4603-ACF5-2D15A98D378E}</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9C3C-45C3-A8D3-3064CB215CF5}"/>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{E6356CE9-DDAE-4022-BA1F-5CAC022B8861}</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9C3C-45C3-A8D3-3064CB215CF5}"/>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{DBE71BF4-4AE4-42E8-A0E2-BB2148C84FF1}</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9C3C-45C3-A8D3-3064CB215CF5}"/>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{683E53AE-DEF5-495F-B1AF-55AF38D503BB}</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9C3C-45C3-A8D3-3064CB215CF5}"/>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{6D78325C-85DA-4CAB-88A4-A58E9118C181}</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9C3C-45C3-A8D3-3064CB215CF5}"/>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{74B6CF1E-AB1E-420A-8B09-358D4B7F04B5}</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9C3C-45C3-A8D3-3064CB215CF5}"/>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{395F2942-AD0C-4771-9BA8-D4D9F5DF72A8}</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9C3C-45C3-A8D3-3064CB215CF5}"/>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{0442897B-6F51-4CEF-BA89-652BBB2DD70F}</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9C3C-45C3-A8D3-3064CB215CF5}"/>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{25A95D93-96F6-4CC1-AF6A-2E3E1D19E067}</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9C3C-45C3-A8D3-3064CB215CF5}"/>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{16CDCE62-7718-40AD-9A06-70C86E662E56}</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9C3C-45C3-A8D3-3064CB215CF5}"/>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{EDD20B58-C2A2-49B6-B489-AEF3A711B143}</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9C3C-45C3-A8D3-3064CB215CF5}"/>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{F3958DC0-633A-4C93-832A-5E7F7FDABA23}</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9C3C-45C3-A8D3-3064CB215CF5}"/>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{F4FB8DC1-0713-47BB-9B4F-AF737287609E}</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9C3C-45C3-A8D3-3064CB215CF5}"/>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{6676C345-C3E1-4C32-AF30-C2073F2D6133}</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9C3C-45C3-A8D3-3064CB215CF5}"/>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{105A254D-7C2B-42F4-9A38-0B4C428DF1D7}</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9C3C-45C3-A8D3-3064CB215CF5}"/>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{0EBE111A-D32A-4C60-A1F1-6281F872CDE2}</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9C3C-45C3-A8D3-3064CB215CF5}"/>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{ABA1087B-AAAF-424C-A2F3-EE7A7F3BBA02}</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9C3C-45C3-A8D3-3064CB215CF5}"/>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{A72B5DFE-B902-414B-8E66-BAF55B935CF0}</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9C3C-45C3-A8D3-3064CB215CF5}"/>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{43228566-C045-4AA2-A0AD-E33D1FF34862}</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9C3C-45C3-A8D3-3064CB215CF5}"/>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{901B99C1-8769-4BB0-B5A1-89C425F06518}</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9C3C-45C3-A8D3-3064CB215CF5}"/>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{574092FA-6661-4CBB-9AEC-45D37776581F}</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9C3C-45C3-A8D3-3064CB215CF5}"/>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{EAE2B885-8ACE-48BE-9B75-586709A1B972}</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9C3C-45C3-A8D3-3064CB215CF5}"/>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{B320689F-2B2D-4611-AD70-511F6E724D80}</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9C3C-45C3-A8D3-3064CB215CF5}"/>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{536AC89E-E0D3-4282-8468-2B8882554B78}</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9C3C-45C3-A8D3-3064CB215CF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9C3C-45C3-A8D3-3064CB215CF5}"/>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9C3C-45C3-A8D3-3064CB215CF5}"/>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{C3F1969B-6A40-48D0-96D8-9C664D850EB5}</c15:txfldGUID>
                      <c15:f>Diagramm!$I$46</c15:f>
                      <c15:dlblFieldTableCache>
                        <c:ptCount val="1"/>
                      </c15:dlblFieldTableCache>
                    </c15:dlblFTEntry>
                  </c15:dlblFieldTable>
                  <c15:showDataLabelsRange val="0"/>
                </c:ext>
                <c:ext xmlns:c16="http://schemas.microsoft.com/office/drawing/2014/chart" uri="{C3380CC4-5D6E-409C-BE32-E72D297353CC}">
                  <c16:uniqueId val="{00000000-13AB-4173-8380-5168CACD2840}"/>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{B169004A-46D0-41EA-91F5-F1379CFD73B4}</c15:txfldGUID>
                      <c15:f>Diagramm!$I$47</c15:f>
                      <c15:dlblFieldTableCache>
                        <c:ptCount val="1"/>
                      </c15:dlblFieldTableCache>
                    </c15:dlblFTEntry>
                  </c15:dlblFieldTable>
                  <c15:showDataLabelsRange val="0"/>
                </c:ext>
                <c:ext xmlns:c16="http://schemas.microsoft.com/office/drawing/2014/chart" uri="{C3380CC4-5D6E-409C-BE32-E72D297353CC}">
                  <c16:uniqueId val="{00000001-13AB-4173-8380-5168CACD2840}"/>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{AC6C7A60-03C9-4BF9-AA6B-1A5C155759E0}</c15:txfldGUID>
                      <c15:f>Diagramm!$I$48</c15:f>
                      <c15:dlblFieldTableCache>
                        <c:ptCount val="1"/>
                      </c15:dlblFieldTableCache>
                    </c15:dlblFTEntry>
                  </c15:dlblFieldTable>
                  <c15:showDataLabelsRange val="0"/>
                </c:ext>
                <c:ext xmlns:c16="http://schemas.microsoft.com/office/drawing/2014/chart" uri="{C3380CC4-5D6E-409C-BE32-E72D297353CC}">
                  <c16:uniqueId val="{00000002-13AB-4173-8380-5168CACD2840}"/>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{C9B45950-EBAE-4FEC-943C-6FA0E64919E6}</c15:txfldGUID>
                      <c15:f>Diagramm!$I$49</c15:f>
                      <c15:dlblFieldTableCache>
                        <c:ptCount val="1"/>
                      </c15:dlblFieldTableCache>
                    </c15:dlblFTEntry>
                  </c15:dlblFieldTable>
                  <c15:showDataLabelsRange val="0"/>
                </c:ext>
                <c:ext xmlns:c16="http://schemas.microsoft.com/office/drawing/2014/chart" uri="{C3380CC4-5D6E-409C-BE32-E72D297353CC}">
                  <c16:uniqueId val="{00000003-13AB-4173-8380-5168CACD2840}"/>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{705B846C-BE11-43CA-807C-52BD068CE742}</c15:txfldGUID>
                      <c15:f>Diagramm!$I$50</c15:f>
                      <c15:dlblFieldTableCache>
                        <c:ptCount val="1"/>
                      </c15:dlblFieldTableCache>
                    </c15:dlblFTEntry>
                  </c15:dlblFieldTable>
                  <c15:showDataLabelsRange val="0"/>
                </c:ext>
                <c:ext xmlns:c16="http://schemas.microsoft.com/office/drawing/2014/chart" uri="{C3380CC4-5D6E-409C-BE32-E72D297353CC}">
                  <c16:uniqueId val="{00000004-13AB-4173-8380-5168CACD2840}"/>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{D8DA89BE-E2D6-4079-960B-C8B0CBFB44FD}</c15:txfldGUID>
                      <c15:f>Diagramm!$I$51</c15:f>
                      <c15:dlblFieldTableCache>
                        <c:ptCount val="1"/>
                      </c15:dlblFieldTableCache>
                    </c15:dlblFTEntry>
                  </c15:dlblFieldTable>
                  <c15:showDataLabelsRange val="0"/>
                </c:ext>
                <c:ext xmlns:c16="http://schemas.microsoft.com/office/drawing/2014/chart" uri="{C3380CC4-5D6E-409C-BE32-E72D297353CC}">
                  <c16:uniqueId val="{00000005-13AB-4173-8380-5168CACD2840}"/>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{ECB2298C-467B-470A-9D06-671FA6404FBB}</c15:txfldGUID>
                      <c15:f>Diagramm!$I$52</c15:f>
                      <c15:dlblFieldTableCache>
                        <c:ptCount val="1"/>
                      </c15:dlblFieldTableCache>
                    </c15:dlblFTEntry>
                  </c15:dlblFieldTable>
                  <c15:showDataLabelsRange val="0"/>
                </c:ext>
                <c:ext xmlns:c16="http://schemas.microsoft.com/office/drawing/2014/chart" uri="{C3380CC4-5D6E-409C-BE32-E72D297353CC}">
                  <c16:uniqueId val="{00000006-13AB-4173-8380-5168CACD2840}"/>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{10CC1993-7E43-448C-B4AF-BBE975E66166}</c15:txfldGUID>
                      <c15:f>Diagramm!$I$53</c15:f>
                      <c15:dlblFieldTableCache>
                        <c:ptCount val="1"/>
                      </c15:dlblFieldTableCache>
                    </c15:dlblFTEntry>
                  </c15:dlblFieldTable>
                  <c15:showDataLabelsRange val="0"/>
                </c:ext>
                <c:ext xmlns:c16="http://schemas.microsoft.com/office/drawing/2014/chart" uri="{C3380CC4-5D6E-409C-BE32-E72D297353CC}">
                  <c16:uniqueId val="{00000007-13AB-4173-8380-5168CACD2840}"/>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{52BF0148-01E3-4BBA-B1F5-6E4EFA6663CE}</c15:txfldGUID>
                      <c15:f>Diagramm!$I$54</c15:f>
                      <c15:dlblFieldTableCache>
                        <c:ptCount val="1"/>
                      </c15:dlblFieldTableCache>
                    </c15:dlblFTEntry>
                  </c15:dlblFieldTable>
                  <c15:showDataLabelsRange val="0"/>
                </c:ext>
                <c:ext xmlns:c16="http://schemas.microsoft.com/office/drawing/2014/chart" uri="{C3380CC4-5D6E-409C-BE32-E72D297353CC}">
                  <c16:uniqueId val="{00000008-13AB-4173-8380-5168CACD2840}"/>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{1477500B-C75A-46EF-B8EE-DB36897E8B14}</c15:txfldGUID>
                      <c15:f>Diagramm!$I$55</c15:f>
                      <c15:dlblFieldTableCache>
                        <c:ptCount val="1"/>
                      </c15:dlblFieldTableCache>
                    </c15:dlblFTEntry>
                  </c15:dlblFieldTable>
                  <c15:showDataLabelsRange val="0"/>
                </c:ext>
                <c:ext xmlns:c16="http://schemas.microsoft.com/office/drawing/2014/chart" uri="{C3380CC4-5D6E-409C-BE32-E72D297353CC}">
                  <c16:uniqueId val="{00000009-13AB-4173-8380-5168CACD2840}"/>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{A6433418-786E-4915-9176-26E055384DB0}</c15:txfldGUID>
                      <c15:f>Diagramm!$I$56</c15:f>
                      <c15:dlblFieldTableCache>
                        <c:ptCount val="1"/>
                      </c15:dlblFieldTableCache>
                    </c15:dlblFTEntry>
                  </c15:dlblFieldTable>
                  <c15:showDataLabelsRange val="0"/>
                </c:ext>
                <c:ext xmlns:c16="http://schemas.microsoft.com/office/drawing/2014/chart" uri="{C3380CC4-5D6E-409C-BE32-E72D297353CC}">
                  <c16:uniqueId val="{0000000A-13AB-4173-8380-5168CACD2840}"/>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{B6A9B068-C760-41C1-8752-72747F564A19}</c15:txfldGUID>
                      <c15:f>Diagramm!$I$57</c15:f>
                      <c15:dlblFieldTableCache>
                        <c:ptCount val="1"/>
                      </c15:dlblFieldTableCache>
                    </c15:dlblFTEntry>
                  </c15:dlblFieldTable>
                  <c15:showDataLabelsRange val="0"/>
                </c:ext>
                <c:ext xmlns:c16="http://schemas.microsoft.com/office/drawing/2014/chart" uri="{C3380CC4-5D6E-409C-BE32-E72D297353CC}">
                  <c16:uniqueId val="{0000000B-13AB-4173-8380-5168CACD2840}"/>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{E42D7CCC-FC61-48C2-8F83-3AB2404B4022}</c15:txfldGUID>
                      <c15:f>Diagramm!$I$58</c15:f>
                      <c15:dlblFieldTableCache>
                        <c:ptCount val="1"/>
                      </c15:dlblFieldTableCache>
                    </c15:dlblFTEntry>
                  </c15:dlblFieldTable>
                  <c15:showDataLabelsRange val="0"/>
                </c:ext>
                <c:ext xmlns:c16="http://schemas.microsoft.com/office/drawing/2014/chart" uri="{C3380CC4-5D6E-409C-BE32-E72D297353CC}">
                  <c16:uniqueId val="{0000000C-13AB-4173-8380-5168CACD2840}"/>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{DA59257B-57D8-4EC4-AE92-ABE531274FE3}</c15:txfldGUID>
                      <c15:f>Diagramm!$I$59</c15:f>
                      <c15:dlblFieldTableCache>
                        <c:ptCount val="1"/>
                      </c15:dlblFieldTableCache>
                    </c15:dlblFTEntry>
                  </c15:dlblFieldTable>
                  <c15:showDataLabelsRange val="0"/>
                </c:ext>
                <c:ext xmlns:c16="http://schemas.microsoft.com/office/drawing/2014/chart" uri="{C3380CC4-5D6E-409C-BE32-E72D297353CC}">
                  <c16:uniqueId val="{0000000D-13AB-4173-8380-5168CACD2840}"/>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{FF2EFEF6-5CD5-43FF-88E1-6BB0BF103C32}</c15:txfldGUID>
                      <c15:f>Diagramm!$I$60</c15:f>
                      <c15:dlblFieldTableCache>
                        <c:ptCount val="1"/>
                      </c15:dlblFieldTableCache>
                    </c15:dlblFTEntry>
                  </c15:dlblFieldTable>
                  <c15:showDataLabelsRange val="0"/>
                </c:ext>
                <c:ext xmlns:c16="http://schemas.microsoft.com/office/drawing/2014/chart" uri="{C3380CC4-5D6E-409C-BE32-E72D297353CC}">
                  <c16:uniqueId val="{0000000E-13AB-4173-8380-5168CACD2840}"/>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{4228203E-D2D7-49D7-98E8-BF1085D5927F}</c15:txfldGUID>
                      <c15:f>Diagramm!$I$61</c15:f>
                      <c15:dlblFieldTableCache>
                        <c:ptCount val="1"/>
                      </c15:dlblFieldTableCache>
                    </c15:dlblFTEntry>
                  </c15:dlblFieldTable>
                  <c15:showDataLabelsRange val="0"/>
                </c:ext>
                <c:ext xmlns:c16="http://schemas.microsoft.com/office/drawing/2014/chart" uri="{C3380CC4-5D6E-409C-BE32-E72D297353CC}">
                  <c16:uniqueId val="{0000000F-13AB-4173-8380-5168CACD2840}"/>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{AD496533-0C1E-493C-9D81-AA4D55632E33}</c15:txfldGUID>
                      <c15:f>Diagramm!$I$62</c15:f>
                      <c15:dlblFieldTableCache>
                        <c:ptCount val="1"/>
                      </c15:dlblFieldTableCache>
                    </c15:dlblFTEntry>
                  </c15:dlblFieldTable>
                  <c15:showDataLabelsRange val="0"/>
                </c:ext>
                <c:ext xmlns:c16="http://schemas.microsoft.com/office/drawing/2014/chart" uri="{C3380CC4-5D6E-409C-BE32-E72D297353CC}">
                  <c16:uniqueId val="{00000010-13AB-4173-8380-5168CACD2840}"/>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{8A9858CA-00F5-4A66-9FEA-B9C2D7EE243D}</c15:txfldGUID>
                      <c15:f>Diagramm!$I$63</c15:f>
                      <c15:dlblFieldTableCache>
                        <c:ptCount val="1"/>
                      </c15:dlblFieldTableCache>
                    </c15:dlblFTEntry>
                  </c15:dlblFieldTable>
                  <c15:showDataLabelsRange val="0"/>
                </c:ext>
                <c:ext xmlns:c16="http://schemas.microsoft.com/office/drawing/2014/chart" uri="{C3380CC4-5D6E-409C-BE32-E72D297353CC}">
                  <c16:uniqueId val="{00000011-13AB-4173-8380-5168CACD2840}"/>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{4022A2EA-D8A5-4777-8FCD-AC35306260C0}</c15:txfldGUID>
                      <c15:f>Diagramm!$I$64</c15:f>
                      <c15:dlblFieldTableCache>
                        <c:ptCount val="1"/>
                      </c15:dlblFieldTableCache>
                    </c15:dlblFTEntry>
                  </c15:dlblFieldTable>
                  <c15:showDataLabelsRange val="0"/>
                </c:ext>
                <c:ext xmlns:c16="http://schemas.microsoft.com/office/drawing/2014/chart" uri="{C3380CC4-5D6E-409C-BE32-E72D297353CC}">
                  <c16:uniqueId val="{00000012-13AB-4173-8380-5168CACD2840}"/>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{4DB103B7-545C-4E8D-BCDB-DFFFD9DAFFB6}</c15:txfldGUID>
                      <c15:f>Diagramm!$I$65</c15:f>
                      <c15:dlblFieldTableCache>
                        <c:ptCount val="1"/>
                      </c15:dlblFieldTableCache>
                    </c15:dlblFTEntry>
                  </c15:dlblFieldTable>
                  <c15:showDataLabelsRange val="0"/>
                </c:ext>
                <c:ext xmlns:c16="http://schemas.microsoft.com/office/drawing/2014/chart" uri="{C3380CC4-5D6E-409C-BE32-E72D297353CC}">
                  <c16:uniqueId val="{00000013-13AB-4173-8380-5168CACD2840}"/>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{6796395B-49E2-421B-86D7-F22AE4CDA5D4}</c15:txfldGUID>
                      <c15:f>Diagramm!$I$66</c15:f>
                      <c15:dlblFieldTableCache>
                        <c:ptCount val="1"/>
                      </c15:dlblFieldTableCache>
                    </c15:dlblFTEntry>
                  </c15:dlblFieldTable>
                  <c15:showDataLabelsRange val="0"/>
                </c:ext>
                <c:ext xmlns:c16="http://schemas.microsoft.com/office/drawing/2014/chart" uri="{C3380CC4-5D6E-409C-BE32-E72D297353CC}">
                  <c16:uniqueId val="{00000014-13AB-4173-8380-5168CACD2840}"/>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{454AF561-4ED9-407A-938B-B51D94A43F86}</c15:txfldGUID>
                      <c15:f>Diagramm!$I$67</c15:f>
                      <c15:dlblFieldTableCache>
                        <c:ptCount val="1"/>
                      </c15:dlblFieldTableCache>
                    </c15:dlblFTEntry>
                  </c15:dlblFieldTable>
                  <c15:showDataLabelsRange val="0"/>
                </c:ext>
                <c:ext xmlns:c16="http://schemas.microsoft.com/office/drawing/2014/chart" uri="{C3380CC4-5D6E-409C-BE32-E72D297353CC}">
                  <c16:uniqueId val="{00000015-13AB-4173-8380-5168CACD284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3AB-4173-8380-5168CACD2840}"/>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{0598711C-B5FE-4FEB-9316-82885C0E09D6}</c15:txfldGUID>
                      <c15:f>Diagramm!$K$46</c15:f>
                      <c15:dlblFieldTableCache>
                        <c:ptCount val="1"/>
                      </c15:dlblFieldTableCache>
                    </c15:dlblFTEntry>
                  </c15:dlblFieldTable>
                  <c15:showDataLabelsRange val="0"/>
                </c:ext>
                <c:ext xmlns:c16="http://schemas.microsoft.com/office/drawing/2014/chart" uri="{C3380CC4-5D6E-409C-BE32-E72D297353CC}">
                  <c16:uniqueId val="{00000017-13AB-4173-8380-5168CACD2840}"/>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{806E957A-E49E-48BE-8699-E4BF51CE60AB}</c15:txfldGUID>
                      <c15:f>Diagramm!$K$47</c15:f>
                      <c15:dlblFieldTableCache>
                        <c:ptCount val="1"/>
                      </c15:dlblFieldTableCache>
                    </c15:dlblFTEntry>
                  </c15:dlblFieldTable>
                  <c15:showDataLabelsRange val="0"/>
                </c:ext>
                <c:ext xmlns:c16="http://schemas.microsoft.com/office/drawing/2014/chart" uri="{C3380CC4-5D6E-409C-BE32-E72D297353CC}">
                  <c16:uniqueId val="{00000018-13AB-4173-8380-5168CACD2840}"/>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{6B6962C5-4DB6-4C23-A486-345572F3EE53}</c15:txfldGUID>
                      <c15:f>Diagramm!$K$48</c15:f>
                      <c15:dlblFieldTableCache>
                        <c:ptCount val="1"/>
                      </c15:dlblFieldTableCache>
                    </c15:dlblFTEntry>
                  </c15:dlblFieldTable>
                  <c15:showDataLabelsRange val="0"/>
                </c:ext>
                <c:ext xmlns:c16="http://schemas.microsoft.com/office/drawing/2014/chart" uri="{C3380CC4-5D6E-409C-BE32-E72D297353CC}">
                  <c16:uniqueId val="{00000019-13AB-4173-8380-5168CACD2840}"/>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{3243307B-18FB-4D48-A895-72D4163BD076}</c15:txfldGUID>
                      <c15:f>Diagramm!$K$49</c15:f>
                      <c15:dlblFieldTableCache>
                        <c:ptCount val="1"/>
                      </c15:dlblFieldTableCache>
                    </c15:dlblFTEntry>
                  </c15:dlblFieldTable>
                  <c15:showDataLabelsRange val="0"/>
                </c:ext>
                <c:ext xmlns:c16="http://schemas.microsoft.com/office/drawing/2014/chart" uri="{C3380CC4-5D6E-409C-BE32-E72D297353CC}">
                  <c16:uniqueId val="{0000001A-13AB-4173-8380-5168CACD2840}"/>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{B5F5860B-FA30-4FC8-9B89-9B5BB08774BD}</c15:txfldGUID>
                      <c15:f>Diagramm!$K$50</c15:f>
                      <c15:dlblFieldTableCache>
                        <c:ptCount val="1"/>
                      </c15:dlblFieldTableCache>
                    </c15:dlblFTEntry>
                  </c15:dlblFieldTable>
                  <c15:showDataLabelsRange val="0"/>
                </c:ext>
                <c:ext xmlns:c16="http://schemas.microsoft.com/office/drawing/2014/chart" uri="{C3380CC4-5D6E-409C-BE32-E72D297353CC}">
                  <c16:uniqueId val="{0000001B-13AB-4173-8380-5168CACD2840}"/>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{1CCE42BE-AD82-4B50-A765-FF66CFC94F35}</c15:txfldGUID>
                      <c15:f>Diagramm!$K$51</c15:f>
                      <c15:dlblFieldTableCache>
                        <c:ptCount val="1"/>
                      </c15:dlblFieldTableCache>
                    </c15:dlblFTEntry>
                  </c15:dlblFieldTable>
                  <c15:showDataLabelsRange val="0"/>
                </c:ext>
                <c:ext xmlns:c16="http://schemas.microsoft.com/office/drawing/2014/chart" uri="{C3380CC4-5D6E-409C-BE32-E72D297353CC}">
                  <c16:uniqueId val="{0000001C-13AB-4173-8380-5168CACD2840}"/>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{9206629B-4EF3-4E88-9999-BDA124C14BF8}</c15:txfldGUID>
                      <c15:f>Diagramm!$K$52</c15:f>
                      <c15:dlblFieldTableCache>
                        <c:ptCount val="1"/>
                      </c15:dlblFieldTableCache>
                    </c15:dlblFTEntry>
                  </c15:dlblFieldTable>
                  <c15:showDataLabelsRange val="0"/>
                </c:ext>
                <c:ext xmlns:c16="http://schemas.microsoft.com/office/drawing/2014/chart" uri="{C3380CC4-5D6E-409C-BE32-E72D297353CC}">
                  <c16:uniqueId val="{0000001D-13AB-4173-8380-5168CACD2840}"/>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{295BFA76-433D-4878-88F8-11466803CC50}</c15:txfldGUID>
                      <c15:f>Diagramm!$K$53</c15:f>
                      <c15:dlblFieldTableCache>
                        <c:ptCount val="1"/>
                      </c15:dlblFieldTableCache>
                    </c15:dlblFTEntry>
                  </c15:dlblFieldTable>
                  <c15:showDataLabelsRange val="0"/>
                </c:ext>
                <c:ext xmlns:c16="http://schemas.microsoft.com/office/drawing/2014/chart" uri="{C3380CC4-5D6E-409C-BE32-E72D297353CC}">
                  <c16:uniqueId val="{0000001E-13AB-4173-8380-5168CACD2840}"/>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{ED1D6E2C-EF9C-4640-8552-93E352617D5F}</c15:txfldGUID>
                      <c15:f>Diagramm!$K$54</c15:f>
                      <c15:dlblFieldTableCache>
                        <c:ptCount val="1"/>
                      </c15:dlblFieldTableCache>
                    </c15:dlblFTEntry>
                  </c15:dlblFieldTable>
                  <c15:showDataLabelsRange val="0"/>
                </c:ext>
                <c:ext xmlns:c16="http://schemas.microsoft.com/office/drawing/2014/chart" uri="{C3380CC4-5D6E-409C-BE32-E72D297353CC}">
                  <c16:uniqueId val="{0000001F-13AB-4173-8380-5168CACD2840}"/>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{167A15B6-793B-4E33-9382-479F180E90AC}</c15:txfldGUID>
                      <c15:f>Diagramm!$K$55</c15:f>
                      <c15:dlblFieldTableCache>
                        <c:ptCount val="1"/>
                      </c15:dlblFieldTableCache>
                    </c15:dlblFTEntry>
                  </c15:dlblFieldTable>
                  <c15:showDataLabelsRange val="0"/>
                </c:ext>
                <c:ext xmlns:c16="http://schemas.microsoft.com/office/drawing/2014/chart" uri="{C3380CC4-5D6E-409C-BE32-E72D297353CC}">
                  <c16:uniqueId val="{00000020-13AB-4173-8380-5168CACD2840}"/>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{6DDE395D-2B2E-4705-8BDA-3158C2CE2914}</c15:txfldGUID>
                      <c15:f>Diagramm!$K$56</c15:f>
                      <c15:dlblFieldTableCache>
                        <c:ptCount val="1"/>
                      </c15:dlblFieldTableCache>
                    </c15:dlblFTEntry>
                  </c15:dlblFieldTable>
                  <c15:showDataLabelsRange val="0"/>
                </c:ext>
                <c:ext xmlns:c16="http://schemas.microsoft.com/office/drawing/2014/chart" uri="{C3380CC4-5D6E-409C-BE32-E72D297353CC}">
                  <c16:uniqueId val="{00000021-13AB-4173-8380-5168CACD2840}"/>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{127B99B7-7362-4631-A47B-DF037592BC82}</c15:txfldGUID>
                      <c15:f>Diagramm!$K$57</c15:f>
                      <c15:dlblFieldTableCache>
                        <c:ptCount val="1"/>
                      </c15:dlblFieldTableCache>
                    </c15:dlblFTEntry>
                  </c15:dlblFieldTable>
                  <c15:showDataLabelsRange val="0"/>
                </c:ext>
                <c:ext xmlns:c16="http://schemas.microsoft.com/office/drawing/2014/chart" uri="{C3380CC4-5D6E-409C-BE32-E72D297353CC}">
                  <c16:uniqueId val="{00000022-13AB-4173-8380-5168CACD2840}"/>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{AF20564F-82C3-46B6-A0CD-0BEAB03FF638}</c15:txfldGUID>
                      <c15:f>Diagramm!$K$58</c15:f>
                      <c15:dlblFieldTableCache>
                        <c:ptCount val="1"/>
                      </c15:dlblFieldTableCache>
                    </c15:dlblFTEntry>
                  </c15:dlblFieldTable>
                  <c15:showDataLabelsRange val="0"/>
                </c:ext>
                <c:ext xmlns:c16="http://schemas.microsoft.com/office/drawing/2014/chart" uri="{C3380CC4-5D6E-409C-BE32-E72D297353CC}">
                  <c16:uniqueId val="{00000023-13AB-4173-8380-5168CACD2840}"/>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{AAE433CD-12AB-4DF3-9679-ACC6C0EB8299}</c15:txfldGUID>
                      <c15:f>Diagramm!$K$59</c15:f>
                      <c15:dlblFieldTableCache>
                        <c:ptCount val="1"/>
                      </c15:dlblFieldTableCache>
                    </c15:dlblFTEntry>
                  </c15:dlblFieldTable>
                  <c15:showDataLabelsRange val="0"/>
                </c:ext>
                <c:ext xmlns:c16="http://schemas.microsoft.com/office/drawing/2014/chart" uri="{C3380CC4-5D6E-409C-BE32-E72D297353CC}">
                  <c16:uniqueId val="{00000024-13AB-4173-8380-5168CACD2840}"/>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{9C8FEC55-AD7D-48F1-9516-DDB007438C70}</c15:txfldGUID>
                      <c15:f>Diagramm!$K$60</c15:f>
                      <c15:dlblFieldTableCache>
                        <c:ptCount val="1"/>
                      </c15:dlblFieldTableCache>
                    </c15:dlblFTEntry>
                  </c15:dlblFieldTable>
                  <c15:showDataLabelsRange val="0"/>
                </c:ext>
                <c:ext xmlns:c16="http://schemas.microsoft.com/office/drawing/2014/chart" uri="{C3380CC4-5D6E-409C-BE32-E72D297353CC}">
                  <c16:uniqueId val="{00000025-13AB-4173-8380-5168CACD2840}"/>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{491A1F84-D74B-4E58-8694-692B25873690}</c15:txfldGUID>
                      <c15:f>Diagramm!$K$61</c15:f>
                      <c15:dlblFieldTableCache>
                        <c:ptCount val="1"/>
                      </c15:dlblFieldTableCache>
                    </c15:dlblFTEntry>
                  </c15:dlblFieldTable>
                  <c15:showDataLabelsRange val="0"/>
                </c:ext>
                <c:ext xmlns:c16="http://schemas.microsoft.com/office/drawing/2014/chart" uri="{C3380CC4-5D6E-409C-BE32-E72D297353CC}">
                  <c16:uniqueId val="{00000026-13AB-4173-8380-5168CACD2840}"/>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{9898E4CD-4EFD-4ACC-BB10-952888D024F0}</c15:txfldGUID>
                      <c15:f>Diagramm!$K$62</c15:f>
                      <c15:dlblFieldTableCache>
                        <c:ptCount val="1"/>
                      </c15:dlblFieldTableCache>
                    </c15:dlblFTEntry>
                  </c15:dlblFieldTable>
                  <c15:showDataLabelsRange val="0"/>
                </c:ext>
                <c:ext xmlns:c16="http://schemas.microsoft.com/office/drawing/2014/chart" uri="{C3380CC4-5D6E-409C-BE32-E72D297353CC}">
                  <c16:uniqueId val="{00000027-13AB-4173-8380-5168CACD2840}"/>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{940E2F19-FAAD-4B1A-8E8F-507DBF14A9F1}</c15:txfldGUID>
                      <c15:f>Diagramm!$K$63</c15:f>
                      <c15:dlblFieldTableCache>
                        <c:ptCount val="1"/>
                      </c15:dlblFieldTableCache>
                    </c15:dlblFTEntry>
                  </c15:dlblFieldTable>
                  <c15:showDataLabelsRange val="0"/>
                </c:ext>
                <c:ext xmlns:c16="http://schemas.microsoft.com/office/drawing/2014/chart" uri="{C3380CC4-5D6E-409C-BE32-E72D297353CC}">
                  <c16:uniqueId val="{00000028-13AB-4173-8380-5168CACD2840}"/>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{E514B2B0-380D-43D9-B4F8-4BED139C3B8A}</c15:txfldGUID>
                      <c15:f>Diagramm!$K$64</c15:f>
                      <c15:dlblFieldTableCache>
                        <c:ptCount val="1"/>
                      </c15:dlblFieldTableCache>
                    </c15:dlblFTEntry>
                  </c15:dlblFieldTable>
                  <c15:showDataLabelsRange val="0"/>
                </c:ext>
                <c:ext xmlns:c16="http://schemas.microsoft.com/office/drawing/2014/chart" uri="{C3380CC4-5D6E-409C-BE32-E72D297353CC}">
                  <c16:uniqueId val="{00000029-13AB-4173-8380-5168CACD2840}"/>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{ED4499FE-FC91-485A-9AEC-2365882E5700}</c15:txfldGUID>
                      <c15:f>Diagramm!$K$65</c15:f>
                      <c15:dlblFieldTableCache>
                        <c:ptCount val="1"/>
                      </c15:dlblFieldTableCache>
                    </c15:dlblFTEntry>
                  </c15:dlblFieldTable>
                  <c15:showDataLabelsRange val="0"/>
                </c:ext>
                <c:ext xmlns:c16="http://schemas.microsoft.com/office/drawing/2014/chart" uri="{C3380CC4-5D6E-409C-BE32-E72D297353CC}">
                  <c16:uniqueId val="{0000002A-13AB-4173-8380-5168CACD2840}"/>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{2365AE18-16EF-42B7-810C-881DABDDE5BF}</c15:txfldGUID>
                      <c15:f>Diagramm!$K$66</c15:f>
                      <c15:dlblFieldTableCache>
                        <c:ptCount val="1"/>
                      </c15:dlblFieldTableCache>
                    </c15:dlblFTEntry>
                  </c15:dlblFieldTable>
                  <c15:showDataLabelsRange val="0"/>
                </c:ext>
                <c:ext xmlns:c16="http://schemas.microsoft.com/office/drawing/2014/chart" uri="{C3380CC4-5D6E-409C-BE32-E72D297353CC}">
                  <c16:uniqueId val="{0000002B-13AB-4173-8380-5168CACD2840}"/>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{CC0F4634-F40A-493F-AC91-DF037B6E4685}</c15:txfldGUID>
                      <c15:f>Diagramm!$K$67</c15:f>
                      <c15:dlblFieldTableCache>
                        <c:ptCount val="1"/>
                      </c15:dlblFieldTableCache>
                    </c15:dlblFTEntry>
                  </c15:dlblFieldTable>
                  <c15:showDataLabelsRange val="0"/>
                </c:ext>
                <c:ext xmlns:c16="http://schemas.microsoft.com/office/drawing/2014/chart" uri="{C3380CC4-5D6E-409C-BE32-E72D297353CC}">
                  <c16:uniqueId val="{0000002C-13AB-4173-8380-5168CACD284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3AB-4173-8380-5168CACD2840}"/>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{32FB2D1C-4888-4D56-865F-A117352FCEC0}</c15:txfldGUID>
                      <c15:f>Diagramm!$J$46</c15:f>
                      <c15:dlblFieldTableCache>
                        <c:ptCount val="1"/>
                      </c15:dlblFieldTableCache>
                    </c15:dlblFTEntry>
                  </c15:dlblFieldTable>
                  <c15:showDataLabelsRange val="0"/>
                </c:ext>
                <c:ext xmlns:c16="http://schemas.microsoft.com/office/drawing/2014/chart" uri="{C3380CC4-5D6E-409C-BE32-E72D297353CC}">
                  <c16:uniqueId val="{0000002E-13AB-4173-8380-5168CACD2840}"/>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{34E961E1-5A65-4611-8708-1D72859AB518}</c15:txfldGUID>
                      <c15:f>Diagramm!$J$47</c15:f>
                      <c15:dlblFieldTableCache>
                        <c:ptCount val="1"/>
                      </c15:dlblFieldTableCache>
                    </c15:dlblFTEntry>
                  </c15:dlblFieldTable>
                  <c15:showDataLabelsRange val="0"/>
                </c:ext>
                <c:ext xmlns:c16="http://schemas.microsoft.com/office/drawing/2014/chart" uri="{C3380CC4-5D6E-409C-BE32-E72D297353CC}">
                  <c16:uniqueId val="{0000002F-13AB-4173-8380-5168CACD2840}"/>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{E18F82D1-033C-4288-AFEF-58390BC8BF61}</c15:txfldGUID>
                      <c15:f>Diagramm!$J$48</c15:f>
                      <c15:dlblFieldTableCache>
                        <c:ptCount val="1"/>
                      </c15:dlblFieldTableCache>
                    </c15:dlblFTEntry>
                  </c15:dlblFieldTable>
                  <c15:showDataLabelsRange val="0"/>
                </c:ext>
                <c:ext xmlns:c16="http://schemas.microsoft.com/office/drawing/2014/chart" uri="{C3380CC4-5D6E-409C-BE32-E72D297353CC}">
                  <c16:uniqueId val="{00000030-13AB-4173-8380-5168CACD2840}"/>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{BAB03650-E051-40AE-A3BD-555BAAE18664}</c15:txfldGUID>
                      <c15:f>Diagramm!$J$49</c15:f>
                      <c15:dlblFieldTableCache>
                        <c:ptCount val="1"/>
                      </c15:dlblFieldTableCache>
                    </c15:dlblFTEntry>
                  </c15:dlblFieldTable>
                  <c15:showDataLabelsRange val="0"/>
                </c:ext>
                <c:ext xmlns:c16="http://schemas.microsoft.com/office/drawing/2014/chart" uri="{C3380CC4-5D6E-409C-BE32-E72D297353CC}">
                  <c16:uniqueId val="{00000031-13AB-4173-8380-5168CACD2840}"/>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{A8FC615D-0139-4956-950F-237111D1C34B}</c15:txfldGUID>
                      <c15:f>Diagramm!$J$50</c15:f>
                      <c15:dlblFieldTableCache>
                        <c:ptCount val="1"/>
                      </c15:dlblFieldTableCache>
                    </c15:dlblFTEntry>
                  </c15:dlblFieldTable>
                  <c15:showDataLabelsRange val="0"/>
                </c:ext>
                <c:ext xmlns:c16="http://schemas.microsoft.com/office/drawing/2014/chart" uri="{C3380CC4-5D6E-409C-BE32-E72D297353CC}">
                  <c16:uniqueId val="{00000032-13AB-4173-8380-5168CACD2840}"/>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{85E0850A-6E70-44AA-A901-CBD3C357C7CC}</c15:txfldGUID>
                      <c15:f>Diagramm!$J$51</c15:f>
                      <c15:dlblFieldTableCache>
                        <c:ptCount val="1"/>
                      </c15:dlblFieldTableCache>
                    </c15:dlblFTEntry>
                  </c15:dlblFieldTable>
                  <c15:showDataLabelsRange val="0"/>
                </c:ext>
                <c:ext xmlns:c16="http://schemas.microsoft.com/office/drawing/2014/chart" uri="{C3380CC4-5D6E-409C-BE32-E72D297353CC}">
                  <c16:uniqueId val="{00000033-13AB-4173-8380-5168CACD2840}"/>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{DCEAD419-756B-4A10-9532-3691256250D9}</c15:txfldGUID>
                      <c15:f>Diagramm!$J$52</c15:f>
                      <c15:dlblFieldTableCache>
                        <c:ptCount val="1"/>
                      </c15:dlblFieldTableCache>
                    </c15:dlblFTEntry>
                  </c15:dlblFieldTable>
                  <c15:showDataLabelsRange val="0"/>
                </c:ext>
                <c:ext xmlns:c16="http://schemas.microsoft.com/office/drawing/2014/chart" uri="{C3380CC4-5D6E-409C-BE32-E72D297353CC}">
                  <c16:uniqueId val="{00000034-13AB-4173-8380-5168CACD2840}"/>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{16DAF185-8019-4D89-820C-4BEB83F703D2}</c15:txfldGUID>
                      <c15:f>Diagramm!$J$53</c15:f>
                      <c15:dlblFieldTableCache>
                        <c:ptCount val="1"/>
                      </c15:dlblFieldTableCache>
                    </c15:dlblFTEntry>
                  </c15:dlblFieldTable>
                  <c15:showDataLabelsRange val="0"/>
                </c:ext>
                <c:ext xmlns:c16="http://schemas.microsoft.com/office/drawing/2014/chart" uri="{C3380CC4-5D6E-409C-BE32-E72D297353CC}">
                  <c16:uniqueId val="{00000035-13AB-4173-8380-5168CACD2840}"/>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{D81F39B5-AF29-4B38-BED8-4D2741082478}</c15:txfldGUID>
                      <c15:f>Diagramm!$J$54</c15:f>
                      <c15:dlblFieldTableCache>
                        <c:ptCount val="1"/>
                      </c15:dlblFieldTableCache>
                    </c15:dlblFTEntry>
                  </c15:dlblFieldTable>
                  <c15:showDataLabelsRange val="0"/>
                </c:ext>
                <c:ext xmlns:c16="http://schemas.microsoft.com/office/drawing/2014/chart" uri="{C3380CC4-5D6E-409C-BE32-E72D297353CC}">
                  <c16:uniqueId val="{00000036-13AB-4173-8380-5168CACD2840}"/>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{88499117-0B65-400E-AC96-92BB1E20D9A3}</c15:txfldGUID>
                      <c15:f>Diagramm!$J$55</c15:f>
                      <c15:dlblFieldTableCache>
                        <c:ptCount val="1"/>
                      </c15:dlblFieldTableCache>
                    </c15:dlblFTEntry>
                  </c15:dlblFieldTable>
                  <c15:showDataLabelsRange val="0"/>
                </c:ext>
                <c:ext xmlns:c16="http://schemas.microsoft.com/office/drawing/2014/chart" uri="{C3380CC4-5D6E-409C-BE32-E72D297353CC}">
                  <c16:uniqueId val="{00000037-13AB-4173-8380-5168CACD2840}"/>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{FA826F71-71A8-4EE9-8E52-F20A85286DAE}</c15:txfldGUID>
                      <c15:f>Diagramm!$J$56</c15:f>
                      <c15:dlblFieldTableCache>
                        <c:ptCount val="1"/>
                      </c15:dlblFieldTableCache>
                    </c15:dlblFTEntry>
                  </c15:dlblFieldTable>
                  <c15:showDataLabelsRange val="0"/>
                </c:ext>
                <c:ext xmlns:c16="http://schemas.microsoft.com/office/drawing/2014/chart" uri="{C3380CC4-5D6E-409C-BE32-E72D297353CC}">
                  <c16:uniqueId val="{00000038-13AB-4173-8380-5168CACD2840}"/>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{AD4EC295-3206-42F7-A911-5FA75B0A7886}</c15:txfldGUID>
                      <c15:f>Diagramm!$J$57</c15:f>
                      <c15:dlblFieldTableCache>
                        <c:ptCount val="1"/>
                      </c15:dlblFieldTableCache>
                    </c15:dlblFTEntry>
                  </c15:dlblFieldTable>
                  <c15:showDataLabelsRange val="0"/>
                </c:ext>
                <c:ext xmlns:c16="http://schemas.microsoft.com/office/drawing/2014/chart" uri="{C3380CC4-5D6E-409C-BE32-E72D297353CC}">
                  <c16:uniqueId val="{00000039-13AB-4173-8380-5168CACD2840}"/>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{58C0E9B6-6094-43A4-B8EF-F35F6E626974}</c15:txfldGUID>
                      <c15:f>Diagramm!$J$58</c15:f>
                      <c15:dlblFieldTableCache>
                        <c:ptCount val="1"/>
                      </c15:dlblFieldTableCache>
                    </c15:dlblFTEntry>
                  </c15:dlblFieldTable>
                  <c15:showDataLabelsRange val="0"/>
                </c:ext>
                <c:ext xmlns:c16="http://schemas.microsoft.com/office/drawing/2014/chart" uri="{C3380CC4-5D6E-409C-BE32-E72D297353CC}">
                  <c16:uniqueId val="{0000003A-13AB-4173-8380-5168CACD2840}"/>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{C6C03202-41A5-4953-AE24-856D763007A1}</c15:txfldGUID>
                      <c15:f>Diagramm!$J$59</c15:f>
                      <c15:dlblFieldTableCache>
                        <c:ptCount val="1"/>
                      </c15:dlblFieldTableCache>
                    </c15:dlblFTEntry>
                  </c15:dlblFieldTable>
                  <c15:showDataLabelsRange val="0"/>
                </c:ext>
                <c:ext xmlns:c16="http://schemas.microsoft.com/office/drawing/2014/chart" uri="{C3380CC4-5D6E-409C-BE32-E72D297353CC}">
                  <c16:uniqueId val="{0000003B-13AB-4173-8380-5168CACD2840}"/>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{90832610-59D6-40D9-BE5C-90A1D8332CB2}</c15:txfldGUID>
                      <c15:f>Diagramm!$J$60</c15:f>
                      <c15:dlblFieldTableCache>
                        <c:ptCount val="1"/>
                      </c15:dlblFieldTableCache>
                    </c15:dlblFTEntry>
                  </c15:dlblFieldTable>
                  <c15:showDataLabelsRange val="0"/>
                </c:ext>
                <c:ext xmlns:c16="http://schemas.microsoft.com/office/drawing/2014/chart" uri="{C3380CC4-5D6E-409C-BE32-E72D297353CC}">
                  <c16:uniqueId val="{0000003C-13AB-4173-8380-5168CACD2840}"/>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{1F8BFC62-12E9-4202-B6DD-A2515582D135}</c15:txfldGUID>
                      <c15:f>Diagramm!$J$61</c15:f>
                      <c15:dlblFieldTableCache>
                        <c:ptCount val="1"/>
                      </c15:dlblFieldTableCache>
                    </c15:dlblFTEntry>
                  </c15:dlblFieldTable>
                  <c15:showDataLabelsRange val="0"/>
                </c:ext>
                <c:ext xmlns:c16="http://schemas.microsoft.com/office/drawing/2014/chart" uri="{C3380CC4-5D6E-409C-BE32-E72D297353CC}">
                  <c16:uniqueId val="{0000003D-13AB-4173-8380-5168CACD2840}"/>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{98002EA7-91F0-4E20-963F-59E16BEE627A}</c15:txfldGUID>
                      <c15:f>Diagramm!$J$62</c15:f>
                      <c15:dlblFieldTableCache>
                        <c:ptCount val="1"/>
                      </c15:dlblFieldTableCache>
                    </c15:dlblFTEntry>
                  </c15:dlblFieldTable>
                  <c15:showDataLabelsRange val="0"/>
                </c:ext>
                <c:ext xmlns:c16="http://schemas.microsoft.com/office/drawing/2014/chart" uri="{C3380CC4-5D6E-409C-BE32-E72D297353CC}">
                  <c16:uniqueId val="{0000003E-13AB-4173-8380-5168CACD2840}"/>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{C89B18F3-C90B-430C-8095-F01D979228E0}</c15:txfldGUID>
                      <c15:f>Diagramm!$J$63</c15:f>
                      <c15:dlblFieldTableCache>
                        <c:ptCount val="1"/>
                      </c15:dlblFieldTableCache>
                    </c15:dlblFTEntry>
                  </c15:dlblFieldTable>
                  <c15:showDataLabelsRange val="0"/>
                </c:ext>
                <c:ext xmlns:c16="http://schemas.microsoft.com/office/drawing/2014/chart" uri="{C3380CC4-5D6E-409C-BE32-E72D297353CC}">
                  <c16:uniqueId val="{0000003F-13AB-4173-8380-5168CACD2840}"/>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{756283CA-CF5F-4AE9-8BB4-31D43A8580E9}</c15:txfldGUID>
                      <c15:f>Diagramm!$J$64</c15:f>
                      <c15:dlblFieldTableCache>
                        <c:ptCount val="1"/>
                      </c15:dlblFieldTableCache>
                    </c15:dlblFTEntry>
                  </c15:dlblFieldTable>
                  <c15:showDataLabelsRange val="0"/>
                </c:ext>
                <c:ext xmlns:c16="http://schemas.microsoft.com/office/drawing/2014/chart" uri="{C3380CC4-5D6E-409C-BE32-E72D297353CC}">
                  <c16:uniqueId val="{00000040-13AB-4173-8380-5168CACD2840}"/>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{9249A002-430A-40A9-9436-F975285CBD63}</c15:txfldGUID>
                      <c15:f>Diagramm!$J$65</c15:f>
                      <c15:dlblFieldTableCache>
                        <c:ptCount val="1"/>
                      </c15:dlblFieldTableCache>
                    </c15:dlblFTEntry>
                  </c15:dlblFieldTable>
                  <c15:showDataLabelsRange val="0"/>
                </c:ext>
                <c:ext xmlns:c16="http://schemas.microsoft.com/office/drawing/2014/chart" uri="{C3380CC4-5D6E-409C-BE32-E72D297353CC}">
                  <c16:uniqueId val="{00000041-13AB-4173-8380-5168CACD2840}"/>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{3A542DAC-950E-48DA-B152-F7EA58A57E57}</c15:txfldGUID>
                      <c15:f>Diagramm!$J$66</c15:f>
                      <c15:dlblFieldTableCache>
                        <c:ptCount val="1"/>
                      </c15:dlblFieldTableCache>
                    </c15:dlblFTEntry>
                  </c15:dlblFieldTable>
                  <c15:showDataLabelsRange val="0"/>
                </c:ext>
                <c:ext xmlns:c16="http://schemas.microsoft.com/office/drawing/2014/chart" uri="{C3380CC4-5D6E-409C-BE32-E72D297353CC}">
                  <c16:uniqueId val="{00000042-13AB-4173-8380-5168CACD2840}"/>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{1175D24E-9CB6-4242-B1EE-956FCA126215}</c15:txfldGUID>
                      <c15:f>Diagramm!$J$67</c15:f>
                      <c15:dlblFieldTableCache>
                        <c:ptCount val="1"/>
                      </c15:dlblFieldTableCache>
                    </c15:dlblFTEntry>
                  </c15:dlblFieldTable>
                  <c15:showDataLabelsRange val="0"/>
                </c:ext>
                <c:ext xmlns:c16="http://schemas.microsoft.com/office/drawing/2014/chart" uri="{C3380CC4-5D6E-409C-BE32-E72D297353CC}">
                  <c16:uniqueId val="{00000043-13AB-4173-8380-5168CACD284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3AB-4173-8380-5168CACD2840}"/>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8DE-4425-B0AB-E1ED9FCC1F2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8DE-4425-B0AB-E1ED9FCC1F2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8DE-4425-B0AB-E1ED9FCC1F2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8DE-4425-B0AB-E1ED9FCC1F2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8DE-4425-B0AB-E1ED9FCC1F2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8DE-4425-B0AB-E1ED9FCC1F2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8DE-4425-B0AB-E1ED9FCC1F2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8DE-4425-B0AB-E1ED9FCC1F2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8DE-4425-B0AB-E1ED9FCC1F2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8DE-4425-B0AB-E1ED9FCC1F2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8DE-4425-B0AB-E1ED9FCC1F2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8DE-4425-B0AB-E1ED9FCC1F2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8DE-4425-B0AB-E1ED9FCC1F2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8DE-4425-B0AB-E1ED9FCC1F2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8DE-4425-B0AB-E1ED9FCC1F2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8DE-4425-B0AB-E1ED9FCC1F2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8DE-4425-B0AB-E1ED9FCC1F2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8DE-4425-B0AB-E1ED9FCC1F2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8DE-4425-B0AB-E1ED9FCC1F2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88DE-4425-B0AB-E1ED9FCC1F2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88DE-4425-B0AB-E1ED9FCC1F2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88DE-4425-B0AB-E1ED9FCC1F2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8DE-4425-B0AB-E1ED9FCC1F23}"/>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88DE-4425-B0AB-E1ED9FCC1F2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88DE-4425-B0AB-E1ED9FCC1F2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88DE-4425-B0AB-E1ED9FCC1F2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88DE-4425-B0AB-E1ED9FCC1F2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88DE-4425-B0AB-E1ED9FCC1F2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88DE-4425-B0AB-E1ED9FCC1F2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88DE-4425-B0AB-E1ED9FCC1F2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88DE-4425-B0AB-E1ED9FCC1F2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88DE-4425-B0AB-E1ED9FCC1F2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88DE-4425-B0AB-E1ED9FCC1F2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88DE-4425-B0AB-E1ED9FCC1F2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88DE-4425-B0AB-E1ED9FCC1F2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88DE-4425-B0AB-E1ED9FCC1F2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88DE-4425-B0AB-E1ED9FCC1F2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88DE-4425-B0AB-E1ED9FCC1F2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88DE-4425-B0AB-E1ED9FCC1F2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88DE-4425-B0AB-E1ED9FCC1F2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88DE-4425-B0AB-E1ED9FCC1F2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88DE-4425-B0AB-E1ED9FCC1F2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88DE-4425-B0AB-E1ED9FCC1F2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88DE-4425-B0AB-E1ED9FCC1F2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88DE-4425-B0AB-E1ED9FCC1F2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8DE-4425-B0AB-E1ED9FCC1F23}"/>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88DE-4425-B0AB-E1ED9FCC1F2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88DE-4425-B0AB-E1ED9FCC1F2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88DE-4425-B0AB-E1ED9FCC1F2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88DE-4425-B0AB-E1ED9FCC1F2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88DE-4425-B0AB-E1ED9FCC1F2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88DE-4425-B0AB-E1ED9FCC1F2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88DE-4425-B0AB-E1ED9FCC1F2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88DE-4425-B0AB-E1ED9FCC1F2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88DE-4425-B0AB-E1ED9FCC1F2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88DE-4425-B0AB-E1ED9FCC1F2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88DE-4425-B0AB-E1ED9FCC1F2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88DE-4425-B0AB-E1ED9FCC1F2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88DE-4425-B0AB-E1ED9FCC1F2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88DE-4425-B0AB-E1ED9FCC1F2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88DE-4425-B0AB-E1ED9FCC1F2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88DE-4425-B0AB-E1ED9FCC1F2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88DE-4425-B0AB-E1ED9FCC1F2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88DE-4425-B0AB-E1ED9FCC1F2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88DE-4425-B0AB-E1ED9FCC1F2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88DE-4425-B0AB-E1ED9FCC1F2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88DE-4425-B0AB-E1ED9FCC1F2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88DE-4425-B0AB-E1ED9FCC1F2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8DE-4425-B0AB-E1ED9FCC1F23}"/>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100.84888621312462</c:v>
                </c:pt>
                <c:pt idx="2">
                  <c:v>102.43026289383906</c:v>
                </c:pt>
                <c:pt idx="3">
                  <c:v>101.84025687336946</c:v>
                </c:pt>
                <c:pt idx="4">
                  <c:v>103.05639173188843</c:v>
                </c:pt>
                <c:pt idx="5">
                  <c:v>103.94942805538831</c:v>
                </c:pt>
                <c:pt idx="6">
                  <c:v>105.37226570339153</c:v>
                </c:pt>
                <c:pt idx="7">
                  <c:v>104.92474413004214</c:v>
                </c:pt>
                <c:pt idx="8">
                  <c:v>105.43849086895445</c:v>
                </c:pt>
                <c:pt idx="9">
                  <c:v>106.41180012040938</c:v>
                </c:pt>
                <c:pt idx="10">
                  <c:v>107.82259682921935</c:v>
                </c:pt>
                <c:pt idx="11">
                  <c:v>107.07806542243628</c:v>
                </c:pt>
                <c:pt idx="12">
                  <c:v>107.73630343166766</c:v>
                </c:pt>
                <c:pt idx="13">
                  <c:v>108.37447320891029</c:v>
                </c:pt>
                <c:pt idx="14">
                  <c:v>109.49026690748545</c:v>
                </c:pt>
                <c:pt idx="15">
                  <c:v>108.85410395344171</c:v>
                </c:pt>
                <c:pt idx="16">
                  <c:v>109.14509331727875</c:v>
                </c:pt>
                <c:pt idx="17">
                  <c:v>109.54244431065622</c:v>
                </c:pt>
                <c:pt idx="18">
                  <c:v>111.47902869757174</c:v>
                </c:pt>
                <c:pt idx="19">
                  <c:v>110.99337748344371</c:v>
                </c:pt>
                <c:pt idx="20">
                  <c:v>111.35460565924143</c:v>
                </c:pt>
                <c:pt idx="21">
                  <c:v>111.9967890828818</c:v>
                </c:pt>
                <c:pt idx="22">
                  <c:v>113.51595424443106</c:v>
                </c:pt>
                <c:pt idx="23">
                  <c:v>112.95203692554685</c:v>
                </c:pt>
                <c:pt idx="24">
                  <c:v>112.71723861127833</c:v>
                </c:pt>
              </c:numCache>
            </c:numRef>
          </c:val>
          <c:smooth val="0"/>
          <c:extLst>
            <c:ext xmlns:c16="http://schemas.microsoft.com/office/drawing/2014/chart" uri="{C3380CC4-5D6E-409C-BE32-E72D297353CC}">
              <c16:uniqueId val="{00000000-C342-46CE-976C-BB6238BEBCE3}"/>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102.35426008968609</c:v>
                </c:pt>
                <c:pt idx="2">
                  <c:v>104.83931240657698</c:v>
                </c:pt>
                <c:pt idx="3">
                  <c:v>104.91405082212258</c:v>
                </c:pt>
                <c:pt idx="4">
                  <c:v>103.73692077727952</c:v>
                </c:pt>
                <c:pt idx="5">
                  <c:v>105.28774289985053</c:v>
                </c:pt>
                <c:pt idx="6">
                  <c:v>109.67862481315396</c:v>
                </c:pt>
                <c:pt idx="7">
                  <c:v>110.27653213751869</c:v>
                </c:pt>
                <c:pt idx="8">
                  <c:v>111.36023916292974</c:v>
                </c:pt>
                <c:pt idx="9">
                  <c:v>111.26681614349776</c:v>
                </c:pt>
                <c:pt idx="10">
                  <c:v>113.21001494768311</c:v>
                </c:pt>
                <c:pt idx="11">
                  <c:v>112.31315396113601</c:v>
                </c:pt>
                <c:pt idx="12">
                  <c:v>113.47159940209268</c:v>
                </c:pt>
                <c:pt idx="13">
                  <c:v>114.33109118086698</c:v>
                </c:pt>
                <c:pt idx="14">
                  <c:v>117.1337817638266</c:v>
                </c:pt>
                <c:pt idx="15">
                  <c:v>117.00298953662183</c:v>
                </c:pt>
                <c:pt idx="16">
                  <c:v>116.74140508221225</c:v>
                </c:pt>
                <c:pt idx="17">
                  <c:v>120.64648729446937</c:v>
                </c:pt>
                <c:pt idx="18">
                  <c:v>124.1778774289985</c:v>
                </c:pt>
                <c:pt idx="19">
                  <c:v>124.32735426008969</c:v>
                </c:pt>
                <c:pt idx="20">
                  <c:v>125.54185351270553</c:v>
                </c:pt>
                <c:pt idx="21">
                  <c:v>127.48505231689089</c:v>
                </c:pt>
                <c:pt idx="22">
                  <c:v>129.55904334828102</c:v>
                </c:pt>
                <c:pt idx="23">
                  <c:v>131.296711509716</c:v>
                </c:pt>
                <c:pt idx="24">
                  <c:v>128.00822122571</c:v>
                </c:pt>
              </c:numCache>
            </c:numRef>
          </c:val>
          <c:smooth val="0"/>
          <c:extLst>
            <c:ext xmlns:c16="http://schemas.microsoft.com/office/drawing/2014/chart" uri="{C3380CC4-5D6E-409C-BE32-E72D297353CC}">
              <c16:uniqueId val="{00000001-C342-46CE-976C-BB6238BEBCE3}"/>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101.10819828408009</c:v>
                </c:pt>
                <c:pt idx="2">
                  <c:v>99.535271687321256</c:v>
                </c:pt>
                <c:pt idx="3">
                  <c:v>99.880838894184947</c:v>
                </c:pt>
                <c:pt idx="4">
                  <c:v>98.284080076263109</c:v>
                </c:pt>
                <c:pt idx="5">
                  <c:v>100.56005719733079</c:v>
                </c:pt>
                <c:pt idx="6">
                  <c:v>100.01191611058151</c:v>
                </c:pt>
                <c:pt idx="7">
                  <c:v>100.95328884652051</c:v>
                </c:pt>
                <c:pt idx="8">
                  <c:v>100.59580552907531</c:v>
                </c:pt>
                <c:pt idx="9">
                  <c:v>100.27407054337465</c:v>
                </c:pt>
                <c:pt idx="10">
                  <c:v>99.034795042897997</c:v>
                </c:pt>
                <c:pt idx="11">
                  <c:v>99.952335557673976</c:v>
                </c:pt>
                <c:pt idx="12">
                  <c:v>99.690181124880837</c:v>
                </c:pt>
                <c:pt idx="13">
                  <c:v>100.22640610104862</c:v>
                </c:pt>
                <c:pt idx="14">
                  <c:v>99.80934223069589</c:v>
                </c:pt>
                <c:pt idx="15">
                  <c:v>100.79837940896093</c:v>
                </c:pt>
                <c:pt idx="16">
                  <c:v>100.07149666348904</c:v>
                </c:pt>
                <c:pt idx="17">
                  <c:v>102.93136320305052</c:v>
                </c:pt>
                <c:pt idx="18">
                  <c:v>102.71687321258341</c:v>
                </c:pt>
                <c:pt idx="19">
                  <c:v>103.15776930409915</c:v>
                </c:pt>
                <c:pt idx="20">
                  <c:v>103.02669208770257</c:v>
                </c:pt>
                <c:pt idx="21">
                  <c:v>103.24118207816969</c:v>
                </c:pt>
                <c:pt idx="22">
                  <c:v>100.51239275500477</c:v>
                </c:pt>
                <c:pt idx="23">
                  <c:v>102.25214489990466</c:v>
                </c:pt>
                <c:pt idx="24">
                  <c:v>100.45281220209723</c:v>
                </c:pt>
              </c:numCache>
            </c:numRef>
          </c:val>
          <c:smooth val="0"/>
          <c:extLst>
            <c:ext xmlns:c16="http://schemas.microsoft.com/office/drawing/2014/chart" uri="{C3380CC4-5D6E-409C-BE32-E72D297353CC}">
              <c16:uniqueId val="{00000002-C342-46CE-976C-BB6238BEBCE3}"/>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C342-46CE-976C-BB6238BEBCE3}"/>
                </c:ext>
              </c:extLst>
            </c:dLbl>
            <c:dLbl>
              <c:idx val="1"/>
              <c:delete val="1"/>
              <c:extLst>
                <c:ext xmlns:c15="http://schemas.microsoft.com/office/drawing/2012/chart" uri="{CE6537A1-D6FC-4f65-9D91-7224C49458BB}"/>
                <c:ext xmlns:c16="http://schemas.microsoft.com/office/drawing/2014/chart" uri="{C3380CC4-5D6E-409C-BE32-E72D297353CC}">
                  <c16:uniqueId val="{00000004-C342-46CE-976C-BB6238BEBCE3}"/>
                </c:ext>
              </c:extLst>
            </c:dLbl>
            <c:dLbl>
              <c:idx val="2"/>
              <c:delete val="1"/>
              <c:extLst>
                <c:ext xmlns:c15="http://schemas.microsoft.com/office/drawing/2012/chart" uri="{CE6537A1-D6FC-4f65-9D91-7224C49458BB}"/>
                <c:ext xmlns:c16="http://schemas.microsoft.com/office/drawing/2014/chart" uri="{C3380CC4-5D6E-409C-BE32-E72D297353CC}">
                  <c16:uniqueId val="{00000005-C342-46CE-976C-BB6238BEBCE3}"/>
                </c:ext>
              </c:extLst>
            </c:dLbl>
            <c:dLbl>
              <c:idx val="3"/>
              <c:delete val="1"/>
              <c:extLst>
                <c:ext xmlns:c15="http://schemas.microsoft.com/office/drawing/2012/chart" uri="{CE6537A1-D6FC-4f65-9D91-7224C49458BB}"/>
                <c:ext xmlns:c16="http://schemas.microsoft.com/office/drawing/2014/chart" uri="{C3380CC4-5D6E-409C-BE32-E72D297353CC}">
                  <c16:uniqueId val="{00000006-C342-46CE-976C-BB6238BEBCE3}"/>
                </c:ext>
              </c:extLst>
            </c:dLbl>
            <c:dLbl>
              <c:idx val="4"/>
              <c:delete val="1"/>
              <c:extLst>
                <c:ext xmlns:c15="http://schemas.microsoft.com/office/drawing/2012/chart" uri="{CE6537A1-D6FC-4f65-9D91-7224C49458BB}"/>
                <c:ext xmlns:c16="http://schemas.microsoft.com/office/drawing/2014/chart" uri="{C3380CC4-5D6E-409C-BE32-E72D297353CC}">
                  <c16:uniqueId val="{00000007-C342-46CE-976C-BB6238BEBCE3}"/>
                </c:ext>
              </c:extLst>
            </c:dLbl>
            <c:dLbl>
              <c:idx val="5"/>
              <c:delete val="1"/>
              <c:extLst>
                <c:ext xmlns:c15="http://schemas.microsoft.com/office/drawing/2012/chart" uri="{CE6537A1-D6FC-4f65-9D91-7224C49458BB}"/>
                <c:ext xmlns:c16="http://schemas.microsoft.com/office/drawing/2014/chart" uri="{C3380CC4-5D6E-409C-BE32-E72D297353CC}">
                  <c16:uniqueId val="{00000008-C342-46CE-976C-BB6238BEBCE3}"/>
                </c:ext>
              </c:extLst>
            </c:dLbl>
            <c:dLbl>
              <c:idx val="6"/>
              <c:delete val="1"/>
              <c:extLst>
                <c:ext xmlns:c15="http://schemas.microsoft.com/office/drawing/2012/chart" uri="{CE6537A1-D6FC-4f65-9D91-7224C49458BB}"/>
                <c:ext xmlns:c16="http://schemas.microsoft.com/office/drawing/2014/chart" uri="{C3380CC4-5D6E-409C-BE32-E72D297353CC}">
                  <c16:uniqueId val="{00000009-C342-46CE-976C-BB6238BEBCE3}"/>
                </c:ext>
              </c:extLst>
            </c:dLbl>
            <c:dLbl>
              <c:idx val="7"/>
              <c:delete val="1"/>
              <c:extLst>
                <c:ext xmlns:c15="http://schemas.microsoft.com/office/drawing/2012/chart" uri="{CE6537A1-D6FC-4f65-9D91-7224C49458BB}"/>
                <c:ext xmlns:c16="http://schemas.microsoft.com/office/drawing/2014/chart" uri="{C3380CC4-5D6E-409C-BE32-E72D297353CC}">
                  <c16:uniqueId val="{0000000A-C342-46CE-976C-BB6238BEBCE3}"/>
                </c:ext>
              </c:extLst>
            </c:dLbl>
            <c:dLbl>
              <c:idx val="8"/>
              <c:delete val="1"/>
              <c:extLst>
                <c:ext xmlns:c15="http://schemas.microsoft.com/office/drawing/2012/chart" uri="{CE6537A1-D6FC-4f65-9D91-7224C49458BB}"/>
                <c:ext xmlns:c16="http://schemas.microsoft.com/office/drawing/2014/chart" uri="{C3380CC4-5D6E-409C-BE32-E72D297353CC}">
                  <c16:uniqueId val="{0000000B-C342-46CE-976C-BB6238BEBCE3}"/>
                </c:ext>
              </c:extLst>
            </c:dLbl>
            <c:dLbl>
              <c:idx val="9"/>
              <c:delete val="1"/>
              <c:extLst>
                <c:ext xmlns:c15="http://schemas.microsoft.com/office/drawing/2012/chart" uri="{CE6537A1-D6FC-4f65-9D91-7224C49458BB}"/>
                <c:ext xmlns:c16="http://schemas.microsoft.com/office/drawing/2014/chart" uri="{C3380CC4-5D6E-409C-BE32-E72D297353CC}">
                  <c16:uniqueId val="{0000000C-C342-46CE-976C-BB6238BEBCE3}"/>
                </c:ext>
              </c:extLst>
            </c:dLbl>
            <c:dLbl>
              <c:idx val="10"/>
              <c:delete val="1"/>
              <c:extLst>
                <c:ext xmlns:c15="http://schemas.microsoft.com/office/drawing/2012/chart" uri="{CE6537A1-D6FC-4f65-9D91-7224C49458BB}"/>
                <c:ext xmlns:c16="http://schemas.microsoft.com/office/drawing/2014/chart" uri="{C3380CC4-5D6E-409C-BE32-E72D297353CC}">
                  <c16:uniqueId val="{0000000D-C342-46CE-976C-BB6238BEBCE3}"/>
                </c:ext>
              </c:extLst>
            </c:dLbl>
            <c:dLbl>
              <c:idx val="11"/>
              <c:delete val="1"/>
              <c:extLst>
                <c:ext xmlns:c15="http://schemas.microsoft.com/office/drawing/2012/chart" uri="{CE6537A1-D6FC-4f65-9D91-7224C49458BB}"/>
                <c:ext xmlns:c16="http://schemas.microsoft.com/office/drawing/2014/chart" uri="{C3380CC4-5D6E-409C-BE32-E72D297353CC}">
                  <c16:uniqueId val="{0000000E-C342-46CE-976C-BB6238BEBCE3}"/>
                </c:ext>
              </c:extLst>
            </c:dLbl>
            <c:dLbl>
              <c:idx val="12"/>
              <c:delete val="1"/>
              <c:extLst>
                <c:ext xmlns:c15="http://schemas.microsoft.com/office/drawing/2012/chart" uri="{CE6537A1-D6FC-4f65-9D91-7224C49458BB}"/>
                <c:ext xmlns:c16="http://schemas.microsoft.com/office/drawing/2014/chart" uri="{C3380CC4-5D6E-409C-BE32-E72D297353CC}">
                  <c16:uniqueId val="{0000000F-C342-46CE-976C-BB6238BEBCE3}"/>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342-46CE-976C-BB6238BEBCE3}"/>
                </c:ext>
              </c:extLst>
            </c:dLbl>
            <c:dLbl>
              <c:idx val="14"/>
              <c:delete val="1"/>
              <c:extLst>
                <c:ext xmlns:c15="http://schemas.microsoft.com/office/drawing/2012/chart" uri="{CE6537A1-D6FC-4f65-9D91-7224C49458BB}"/>
                <c:ext xmlns:c16="http://schemas.microsoft.com/office/drawing/2014/chart" uri="{C3380CC4-5D6E-409C-BE32-E72D297353CC}">
                  <c16:uniqueId val="{00000011-C342-46CE-976C-BB6238BEBCE3}"/>
                </c:ext>
              </c:extLst>
            </c:dLbl>
            <c:dLbl>
              <c:idx val="15"/>
              <c:delete val="1"/>
              <c:extLst>
                <c:ext xmlns:c15="http://schemas.microsoft.com/office/drawing/2012/chart" uri="{CE6537A1-D6FC-4f65-9D91-7224C49458BB}"/>
                <c:ext xmlns:c16="http://schemas.microsoft.com/office/drawing/2014/chart" uri="{C3380CC4-5D6E-409C-BE32-E72D297353CC}">
                  <c16:uniqueId val="{00000012-C342-46CE-976C-BB6238BEBCE3}"/>
                </c:ext>
              </c:extLst>
            </c:dLbl>
            <c:dLbl>
              <c:idx val="16"/>
              <c:delete val="1"/>
              <c:extLst>
                <c:ext xmlns:c15="http://schemas.microsoft.com/office/drawing/2012/chart" uri="{CE6537A1-D6FC-4f65-9D91-7224C49458BB}"/>
                <c:ext xmlns:c16="http://schemas.microsoft.com/office/drawing/2014/chart" uri="{C3380CC4-5D6E-409C-BE32-E72D297353CC}">
                  <c16:uniqueId val="{00000013-C342-46CE-976C-BB6238BEBCE3}"/>
                </c:ext>
              </c:extLst>
            </c:dLbl>
            <c:dLbl>
              <c:idx val="17"/>
              <c:delete val="1"/>
              <c:extLst>
                <c:ext xmlns:c15="http://schemas.microsoft.com/office/drawing/2012/chart" uri="{CE6537A1-D6FC-4f65-9D91-7224C49458BB}"/>
                <c:ext xmlns:c16="http://schemas.microsoft.com/office/drawing/2014/chart" uri="{C3380CC4-5D6E-409C-BE32-E72D297353CC}">
                  <c16:uniqueId val="{00000014-C342-46CE-976C-BB6238BEBCE3}"/>
                </c:ext>
              </c:extLst>
            </c:dLbl>
            <c:dLbl>
              <c:idx val="18"/>
              <c:delete val="1"/>
              <c:extLst>
                <c:ext xmlns:c15="http://schemas.microsoft.com/office/drawing/2012/chart" uri="{CE6537A1-D6FC-4f65-9D91-7224C49458BB}"/>
                <c:ext xmlns:c16="http://schemas.microsoft.com/office/drawing/2014/chart" uri="{C3380CC4-5D6E-409C-BE32-E72D297353CC}">
                  <c16:uniqueId val="{00000015-C342-46CE-976C-BB6238BEBCE3}"/>
                </c:ext>
              </c:extLst>
            </c:dLbl>
            <c:dLbl>
              <c:idx val="19"/>
              <c:delete val="1"/>
              <c:extLst>
                <c:ext xmlns:c15="http://schemas.microsoft.com/office/drawing/2012/chart" uri="{CE6537A1-D6FC-4f65-9D91-7224C49458BB}"/>
                <c:ext xmlns:c16="http://schemas.microsoft.com/office/drawing/2014/chart" uri="{C3380CC4-5D6E-409C-BE32-E72D297353CC}">
                  <c16:uniqueId val="{00000016-C342-46CE-976C-BB6238BEBCE3}"/>
                </c:ext>
              </c:extLst>
            </c:dLbl>
            <c:dLbl>
              <c:idx val="20"/>
              <c:delete val="1"/>
              <c:extLst>
                <c:ext xmlns:c15="http://schemas.microsoft.com/office/drawing/2012/chart" uri="{CE6537A1-D6FC-4f65-9D91-7224C49458BB}"/>
                <c:ext xmlns:c16="http://schemas.microsoft.com/office/drawing/2014/chart" uri="{C3380CC4-5D6E-409C-BE32-E72D297353CC}">
                  <c16:uniqueId val="{00000017-C342-46CE-976C-BB6238BEBCE3}"/>
                </c:ext>
              </c:extLst>
            </c:dLbl>
            <c:dLbl>
              <c:idx val="21"/>
              <c:delete val="1"/>
              <c:extLst>
                <c:ext xmlns:c15="http://schemas.microsoft.com/office/drawing/2012/chart" uri="{CE6537A1-D6FC-4f65-9D91-7224C49458BB}"/>
                <c:ext xmlns:c16="http://schemas.microsoft.com/office/drawing/2014/chart" uri="{C3380CC4-5D6E-409C-BE32-E72D297353CC}">
                  <c16:uniqueId val="{00000018-C342-46CE-976C-BB6238BEBCE3}"/>
                </c:ext>
              </c:extLst>
            </c:dLbl>
            <c:dLbl>
              <c:idx val="22"/>
              <c:delete val="1"/>
              <c:extLst>
                <c:ext xmlns:c15="http://schemas.microsoft.com/office/drawing/2012/chart" uri="{CE6537A1-D6FC-4f65-9D91-7224C49458BB}"/>
                <c:ext xmlns:c16="http://schemas.microsoft.com/office/drawing/2014/chart" uri="{C3380CC4-5D6E-409C-BE32-E72D297353CC}">
                  <c16:uniqueId val="{00000019-C342-46CE-976C-BB6238BEBCE3}"/>
                </c:ext>
              </c:extLst>
            </c:dLbl>
            <c:dLbl>
              <c:idx val="23"/>
              <c:delete val="1"/>
              <c:extLst>
                <c:ext xmlns:c15="http://schemas.microsoft.com/office/drawing/2012/chart" uri="{CE6537A1-D6FC-4f65-9D91-7224C49458BB}"/>
                <c:ext xmlns:c16="http://schemas.microsoft.com/office/drawing/2014/chart" uri="{C3380CC4-5D6E-409C-BE32-E72D297353CC}">
                  <c16:uniqueId val="{0000001A-C342-46CE-976C-BB6238BEBCE3}"/>
                </c:ext>
              </c:extLst>
            </c:dLbl>
            <c:dLbl>
              <c:idx val="24"/>
              <c:delete val="1"/>
              <c:extLst>
                <c:ext xmlns:c15="http://schemas.microsoft.com/office/drawing/2012/chart" uri="{CE6537A1-D6FC-4f65-9D91-7224C49458BB}"/>
                <c:ext xmlns:c16="http://schemas.microsoft.com/office/drawing/2014/chart" uri="{C3380CC4-5D6E-409C-BE32-E72D297353CC}">
                  <c16:uniqueId val="{0000001B-C342-46CE-976C-BB6238BEBCE3}"/>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C342-46CE-976C-BB6238BEBCE3}"/>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Nürnberger Land (09574)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56167</v>
      </c>
      <c r="F11" s="238">
        <v>56284</v>
      </c>
      <c r="G11" s="238">
        <v>56565</v>
      </c>
      <c r="H11" s="238">
        <v>55808</v>
      </c>
      <c r="I11" s="265">
        <v>55488</v>
      </c>
      <c r="J11" s="263">
        <v>679</v>
      </c>
      <c r="K11" s="266">
        <v>1.22368800461361</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16.513255114212971</v>
      </c>
      <c r="E13" s="115">
        <v>9275</v>
      </c>
      <c r="F13" s="114">
        <v>9290</v>
      </c>
      <c r="G13" s="114">
        <v>9375</v>
      </c>
      <c r="H13" s="114">
        <v>9381</v>
      </c>
      <c r="I13" s="140">
        <v>9210</v>
      </c>
      <c r="J13" s="115">
        <v>65</v>
      </c>
      <c r="K13" s="116">
        <v>0.7057546145494028</v>
      </c>
    </row>
    <row r="14" spans="1:255" ht="14.1" customHeight="1" x14ac:dyDescent="0.2">
      <c r="A14" s="306" t="s">
        <v>230</v>
      </c>
      <c r="B14" s="307"/>
      <c r="C14" s="308"/>
      <c r="D14" s="113">
        <v>60.653052504139438</v>
      </c>
      <c r="E14" s="115">
        <v>34067</v>
      </c>
      <c r="F14" s="114">
        <v>34154</v>
      </c>
      <c r="G14" s="114">
        <v>34435</v>
      </c>
      <c r="H14" s="114">
        <v>33769</v>
      </c>
      <c r="I14" s="140">
        <v>33683</v>
      </c>
      <c r="J14" s="115">
        <v>384</v>
      </c>
      <c r="K14" s="116">
        <v>1.1400409702223673</v>
      </c>
    </row>
    <row r="15" spans="1:255" ht="14.1" customHeight="1" x14ac:dyDescent="0.2">
      <c r="A15" s="306" t="s">
        <v>231</v>
      </c>
      <c r="B15" s="307"/>
      <c r="C15" s="308"/>
      <c r="D15" s="113">
        <v>11.54770594833265</v>
      </c>
      <c r="E15" s="115">
        <v>6486</v>
      </c>
      <c r="F15" s="114">
        <v>6509</v>
      </c>
      <c r="G15" s="114">
        <v>6489</v>
      </c>
      <c r="H15" s="114">
        <v>6406</v>
      </c>
      <c r="I15" s="140">
        <v>6386</v>
      </c>
      <c r="J15" s="115">
        <v>100</v>
      </c>
      <c r="K15" s="116">
        <v>1.5659254619480112</v>
      </c>
    </row>
    <row r="16" spans="1:255" ht="14.1" customHeight="1" x14ac:dyDescent="0.2">
      <c r="A16" s="306" t="s">
        <v>232</v>
      </c>
      <c r="B16" s="307"/>
      <c r="C16" s="308"/>
      <c r="D16" s="113">
        <v>10.386881976961561</v>
      </c>
      <c r="E16" s="115">
        <v>5834</v>
      </c>
      <c r="F16" s="114">
        <v>5828</v>
      </c>
      <c r="G16" s="114">
        <v>5774</v>
      </c>
      <c r="H16" s="114">
        <v>5765</v>
      </c>
      <c r="I16" s="140">
        <v>5722</v>
      </c>
      <c r="J16" s="115">
        <v>112</v>
      </c>
      <c r="K16" s="116">
        <v>1.9573575672841663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0.35964178254134993</v>
      </c>
      <c r="E18" s="115">
        <v>202</v>
      </c>
      <c r="F18" s="114">
        <v>198</v>
      </c>
      <c r="G18" s="114">
        <v>203</v>
      </c>
      <c r="H18" s="114">
        <v>189</v>
      </c>
      <c r="I18" s="140">
        <v>185</v>
      </c>
      <c r="J18" s="115">
        <v>17</v>
      </c>
      <c r="K18" s="116">
        <v>9.1891891891891895</v>
      </c>
    </row>
    <row r="19" spans="1:255" ht="14.1" customHeight="1" x14ac:dyDescent="0.2">
      <c r="A19" s="306" t="s">
        <v>235</v>
      </c>
      <c r="B19" s="307" t="s">
        <v>236</v>
      </c>
      <c r="C19" s="308"/>
      <c r="D19" s="113">
        <v>0.19406413018320365</v>
      </c>
      <c r="E19" s="115">
        <v>109</v>
      </c>
      <c r="F19" s="114">
        <v>107</v>
      </c>
      <c r="G19" s="114">
        <v>114</v>
      </c>
      <c r="H19" s="114">
        <v>100</v>
      </c>
      <c r="I19" s="140">
        <v>99</v>
      </c>
      <c r="J19" s="115">
        <v>10</v>
      </c>
      <c r="K19" s="116">
        <v>10.1010101010101</v>
      </c>
    </row>
    <row r="20" spans="1:255" ht="14.1" customHeight="1" x14ac:dyDescent="0.2">
      <c r="A20" s="306">
        <v>12</v>
      </c>
      <c r="B20" s="307" t="s">
        <v>237</v>
      </c>
      <c r="C20" s="308"/>
      <c r="D20" s="113">
        <v>0.74955044777182334</v>
      </c>
      <c r="E20" s="115">
        <v>421</v>
      </c>
      <c r="F20" s="114">
        <v>374</v>
      </c>
      <c r="G20" s="114">
        <v>447</v>
      </c>
      <c r="H20" s="114">
        <v>451</v>
      </c>
      <c r="I20" s="140">
        <v>415</v>
      </c>
      <c r="J20" s="115">
        <v>6</v>
      </c>
      <c r="K20" s="116">
        <v>1.4457831325301205</v>
      </c>
    </row>
    <row r="21" spans="1:255" ht="14.1" customHeight="1" x14ac:dyDescent="0.2">
      <c r="A21" s="306">
        <v>21</v>
      </c>
      <c r="B21" s="307" t="s">
        <v>238</v>
      </c>
      <c r="C21" s="308"/>
      <c r="D21" s="113">
        <v>1.0486584649349262</v>
      </c>
      <c r="E21" s="115">
        <v>589</v>
      </c>
      <c r="F21" s="114">
        <v>591</v>
      </c>
      <c r="G21" s="114">
        <v>613</v>
      </c>
      <c r="H21" s="114">
        <v>624</v>
      </c>
      <c r="I21" s="140">
        <v>629</v>
      </c>
      <c r="J21" s="115">
        <v>-40</v>
      </c>
      <c r="K21" s="116">
        <v>-6.3593004769475359</v>
      </c>
    </row>
    <row r="22" spans="1:255" ht="14.1" customHeight="1" x14ac:dyDescent="0.2">
      <c r="A22" s="306">
        <v>22</v>
      </c>
      <c r="B22" s="307" t="s">
        <v>239</v>
      </c>
      <c r="C22" s="308"/>
      <c r="D22" s="113">
        <v>3.2438976623284135</v>
      </c>
      <c r="E22" s="115">
        <v>1822</v>
      </c>
      <c r="F22" s="114">
        <v>1834</v>
      </c>
      <c r="G22" s="114">
        <v>1868</v>
      </c>
      <c r="H22" s="114">
        <v>1882</v>
      </c>
      <c r="I22" s="140">
        <v>1861</v>
      </c>
      <c r="J22" s="115">
        <v>-39</v>
      </c>
      <c r="K22" s="116">
        <v>-2.0956475013433637</v>
      </c>
    </row>
    <row r="23" spans="1:255" ht="14.1" customHeight="1" x14ac:dyDescent="0.2">
      <c r="A23" s="306">
        <v>23</v>
      </c>
      <c r="B23" s="307" t="s">
        <v>240</v>
      </c>
      <c r="C23" s="308"/>
      <c r="D23" s="113">
        <v>1.1946516637883455</v>
      </c>
      <c r="E23" s="115">
        <v>671</v>
      </c>
      <c r="F23" s="114">
        <v>667</v>
      </c>
      <c r="G23" s="114">
        <v>666</v>
      </c>
      <c r="H23" s="114">
        <v>674</v>
      </c>
      <c r="I23" s="140">
        <v>682</v>
      </c>
      <c r="J23" s="115">
        <v>-11</v>
      </c>
      <c r="K23" s="116">
        <v>-1.6129032258064515</v>
      </c>
    </row>
    <row r="24" spans="1:255" ht="14.1" customHeight="1" x14ac:dyDescent="0.2">
      <c r="A24" s="306">
        <v>24</v>
      </c>
      <c r="B24" s="307" t="s">
        <v>241</v>
      </c>
      <c r="C24" s="308"/>
      <c r="D24" s="113">
        <v>5.6563462531379631</v>
      </c>
      <c r="E24" s="115">
        <v>3177</v>
      </c>
      <c r="F24" s="114">
        <v>3217</v>
      </c>
      <c r="G24" s="114">
        <v>3253</v>
      </c>
      <c r="H24" s="114">
        <v>3267</v>
      </c>
      <c r="I24" s="140">
        <v>3287</v>
      </c>
      <c r="J24" s="115">
        <v>-110</v>
      </c>
      <c r="K24" s="116">
        <v>-3.3465165804685122</v>
      </c>
    </row>
    <row r="25" spans="1:255" ht="14.1" customHeight="1" x14ac:dyDescent="0.2">
      <c r="A25" s="306">
        <v>25</v>
      </c>
      <c r="B25" s="307" t="s">
        <v>242</v>
      </c>
      <c r="C25" s="308"/>
      <c r="D25" s="113">
        <v>6.131714351843609</v>
      </c>
      <c r="E25" s="115">
        <v>3444</v>
      </c>
      <c r="F25" s="114">
        <v>3444</v>
      </c>
      <c r="G25" s="114">
        <v>3470</v>
      </c>
      <c r="H25" s="114">
        <v>3400</v>
      </c>
      <c r="I25" s="140">
        <v>3390</v>
      </c>
      <c r="J25" s="115">
        <v>54</v>
      </c>
      <c r="K25" s="116">
        <v>1.5929203539823009</v>
      </c>
    </row>
    <row r="26" spans="1:255" ht="14.1" customHeight="1" x14ac:dyDescent="0.2">
      <c r="A26" s="306">
        <v>26</v>
      </c>
      <c r="B26" s="307" t="s">
        <v>243</v>
      </c>
      <c r="C26" s="308"/>
      <c r="D26" s="113">
        <v>3.0177862445920201</v>
      </c>
      <c r="E26" s="115">
        <v>1695</v>
      </c>
      <c r="F26" s="114">
        <v>1705</v>
      </c>
      <c r="G26" s="114">
        <v>1720</v>
      </c>
      <c r="H26" s="114">
        <v>1691</v>
      </c>
      <c r="I26" s="140">
        <v>1708</v>
      </c>
      <c r="J26" s="115">
        <v>-13</v>
      </c>
      <c r="K26" s="116">
        <v>-0.76112412177985944</v>
      </c>
    </row>
    <row r="27" spans="1:255" ht="14.1" customHeight="1" x14ac:dyDescent="0.2">
      <c r="A27" s="306">
        <v>27</v>
      </c>
      <c r="B27" s="307" t="s">
        <v>244</v>
      </c>
      <c r="C27" s="308"/>
      <c r="D27" s="113">
        <v>4.262289244574216</v>
      </c>
      <c r="E27" s="115">
        <v>2394</v>
      </c>
      <c r="F27" s="114">
        <v>2412</v>
      </c>
      <c r="G27" s="114">
        <v>2416</v>
      </c>
      <c r="H27" s="114">
        <v>2400</v>
      </c>
      <c r="I27" s="140">
        <v>2401</v>
      </c>
      <c r="J27" s="115">
        <v>-7</v>
      </c>
      <c r="K27" s="116">
        <v>-0.29154518950437319</v>
      </c>
    </row>
    <row r="28" spans="1:255" ht="14.1" customHeight="1" x14ac:dyDescent="0.2">
      <c r="A28" s="306">
        <v>28</v>
      </c>
      <c r="B28" s="307" t="s">
        <v>245</v>
      </c>
      <c r="C28" s="308"/>
      <c r="D28" s="113">
        <v>0.37210461658981253</v>
      </c>
      <c r="E28" s="115">
        <v>209</v>
      </c>
      <c r="F28" s="114">
        <v>207</v>
      </c>
      <c r="G28" s="114">
        <v>221</v>
      </c>
      <c r="H28" s="114">
        <v>226</v>
      </c>
      <c r="I28" s="140">
        <v>230</v>
      </c>
      <c r="J28" s="115">
        <v>-21</v>
      </c>
      <c r="K28" s="116">
        <v>-9.1304347826086953</v>
      </c>
    </row>
    <row r="29" spans="1:255" ht="14.1" customHeight="1" x14ac:dyDescent="0.2">
      <c r="A29" s="306">
        <v>29</v>
      </c>
      <c r="B29" s="307" t="s">
        <v>246</v>
      </c>
      <c r="C29" s="308"/>
      <c r="D29" s="113">
        <v>2.0581480228603986</v>
      </c>
      <c r="E29" s="115">
        <v>1156</v>
      </c>
      <c r="F29" s="114">
        <v>1184</v>
      </c>
      <c r="G29" s="114">
        <v>1193</v>
      </c>
      <c r="H29" s="114">
        <v>1186</v>
      </c>
      <c r="I29" s="140">
        <v>1199</v>
      </c>
      <c r="J29" s="115">
        <v>-43</v>
      </c>
      <c r="K29" s="116">
        <v>-3.5863219349457882</v>
      </c>
    </row>
    <row r="30" spans="1:255" ht="14.1" customHeight="1" x14ac:dyDescent="0.2">
      <c r="A30" s="306" t="s">
        <v>247</v>
      </c>
      <c r="B30" s="307" t="s">
        <v>248</v>
      </c>
      <c r="C30" s="308"/>
      <c r="D30" s="113">
        <v>0.63916534619972587</v>
      </c>
      <c r="E30" s="115">
        <v>359</v>
      </c>
      <c r="F30" s="114">
        <v>380</v>
      </c>
      <c r="G30" s="114">
        <v>380</v>
      </c>
      <c r="H30" s="114">
        <v>378</v>
      </c>
      <c r="I30" s="140">
        <v>385</v>
      </c>
      <c r="J30" s="115">
        <v>-26</v>
      </c>
      <c r="K30" s="116">
        <v>-6.7532467532467528</v>
      </c>
    </row>
    <row r="31" spans="1:255" ht="14.1" customHeight="1" x14ac:dyDescent="0.2">
      <c r="A31" s="306" t="s">
        <v>249</v>
      </c>
      <c r="B31" s="307" t="s">
        <v>250</v>
      </c>
      <c r="C31" s="308"/>
      <c r="D31" s="113">
        <v>1.326401623729236</v>
      </c>
      <c r="E31" s="115">
        <v>745</v>
      </c>
      <c r="F31" s="114">
        <v>754</v>
      </c>
      <c r="G31" s="114">
        <v>761</v>
      </c>
      <c r="H31" s="114">
        <v>754</v>
      </c>
      <c r="I31" s="140">
        <v>760</v>
      </c>
      <c r="J31" s="115">
        <v>-15</v>
      </c>
      <c r="K31" s="116">
        <v>-1.9736842105263157</v>
      </c>
    </row>
    <row r="32" spans="1:255" ht="14.1" customHeight="1" x14ac:dyDescent="0.2">
      <c r="A32" s="306">
        <v>31</v>
      </c>
      <c r="B32" s="307" t="s">
        <v>251</v>
      </c>
      <c r="C32" s="308"/>
      <c r="D32" s="113">
        <v>0.44866202574465436</v>
      </c>
      <c r="E32" s="115">
        <v>252</v>
      </c>
      <c r="F32" s="114">
        <v>250</v>
      </c>
      <c r="G32" s="114">
        <v>247</v>
      </c>
      <c r="H32" s="114">
        <v>237</v>
      </c>
      <c r="I32" s="140">
        <v>241</v>
      </c>
      <c r="J32" s="115">
        <v>11</v>
      </c>
      <c r="K32" s="116">
        <v>4.5643153526970952</v>
      </c>
    </row>
    <row r="33" spans="1:11" ht="14.1" customHeight="1" x14ac:dyDescent="0.2">
      <c r="A33" s="306">
        <v>32</v>
      </c>
      <c r="B33" s="307" t="s">
        <v>252</v>
      </c>
      <c r="C33" s="308"/>
      <c r="D33" s="113">
        <v>1.6931650257268502</v>
      </c>
      <c r="E33" s="115">
        <v>951</v>
      </c>
      <c r="F33" s="114">
        <v>945</v>
      </c>
      <c r="G33" s="114">
        <v>993</v>
      </c>
      <c r="H33" s="114">
        <v>976</v>
      </c>
      <c r="I33" s="140">
        <v>936</v>
      </c>
      <c r="J33" s="115">
        <v>15</v>
      </c>
      <c r="K33" s="116">
        <v>1.6025641025641026</v>
      </c>
    </row>
    <row r="34" spans="1:11" ht="14.1" customHeight="1" x14ac:dyDescent="0.2">
      <c r="A34" s="306">
        <v>33</v>
      </c>
      <c r="B34" s="307" t="s">
        <v>253</v>
      </c>
      <c r="C34" s="308"/>
      <c r="D34" s="113">
        <v>1.0522192746630583</v>
      </c>
      <c r="E34" s="115">
        <v>591</v>
      </c>
      <c r="F34" s="114">
        <v>579</v>
      </c>
      <c r="G34" s="114">
        <v>638</v>
      </c>
      <c r="H34" s="114">
        <v>632</v>
      </c>
      <c r="I34" s="140">
        <v>620</v>
      </c>
      <c r="J34" s="115">
        <v>-29</v>
      </c>
      <c r="K34" s="116">
        <v>-4.67741935483871</v>
      </c>
    </row>
    <row r="35" spans="1:11" ht="14.1" customHeight="1" x14ac:dyDescent="0.2">
      <c r="A35" s="306">
        <v>34</v>
      </c>
      <c r="B35" s="307" t="s">
        <v>254</v>
      </c>
      <c r="C35" s="308"/>
      <c r="D35" s="113">
        <v>2.3056242989655846</v>
      </c>
      <c r="E35" s="115">
        <v>1295</v>
      </c>
      <c r="F35" s="114">
        <v>1295</v>
      </c>
      <c r="G35" s="114">
        <v>1286</v>
      </c>
      <c r="H35" s="114">
        <v>1266</v>
      </c>
      <c r="I35" s="140">
        <v>1269</v>
      </c>
      <c r="J35" s="115">
        <v>26</v>
      </c>
      <c r="K35" s="116">
        <v>2.048857368006304</v>
      </c>
    </row>
    <row r="36" spans="1:11" ht="14.1" customHeight="1" x14ac:dyDescent="0.2">
      <c r="A36" s="306">
        <v>41</v>
      </c>
      <c r="B36" s="307" t="s">
        <v>255</v>
      </c>
      <c r="C36" s="308"/>
      <c r="D36" s="113">
        <v>2.3038438941015187</v>
      </c>
      <c r="E36" s="115">
        <v>1294</v>
      </c>
      <c r="F36" s="114">
        <v>1286</v>
      </c>
      <c r="G36" s="114">
        <v>1287</v>
      </c>
      <c r="H36" s="114">
        <v>1283</v>
      </c>
      <c r="I36" s="140">
        <v>1286</v>
      </c>
      <c r="J36" s="115">
        <v>8</v>
      </c>
      <c r="K36" s="116">
        <v>0.62208398133748055</v>
      </c>
    </row>
    <row r="37" spans="1:11" ht="14.1" customHeight="1" x14ac:dyDescent="0.2">
      <c r="A37" s="306">
        <v>42</v>
      </c>
      <c r="B37" s="307" t="s">
        <v>256</v>
      </c>
      <c r="C37" s="308"/>
      <c r="D37" s="113">
        <v>0.17447967667847669</v>
      </c>
      <c r="E37" s="115">
        <v>98</v>
      </c>
      <c r="F37" s="114">
        <v>97</v>
      </c>
      <c r="G37" s="114">
        <v>96</v>
      </c>
      <c r="H37" s="114">
        <v>99</v>
      </c>
      <c r="I37" s="140">
        <v>97</v>
      </c>
      <c r="J37" s="115">
        <v>1</v>
      </c>
      <c r="K37" s="116">
        <v>1.0309278350515463</v>
      </c>
    </row>
    <row r="38" spans="1:11" ht="14.1" customHeight="1" x14ac:dyDescent="0.2">
      <c r="A38" s="306">
        <v>43</v>
      </c>
      <c r="B38" s="307" t="s">
        <v>257</v>
      </c>
      <c r="C38" s="308"/>
      <c r="D38" s="113">
        <v>1.4207630815247387</v>
      </c>
      <c r="E38" s="115">
        <v>798</v>
      </c>
      <c r="F38" s="114">
        <v>785</v>
      </c>
      <c r="G38" s="114">
        <v>793</v>
      </c>
      <c r="H38" s="114">
        <v>763</v>
      </c>
      <c r="I38" s="140">
        <v>765</v>
      </c>
      <c r="J38" s="115">
        <v>33</v>
      </c>
      <c r="K38" s="116">
        <v>4.3137254901960782</v>
      </c>
    </row>
    <row r="39" spans="1:11" ht="14.1" customHeight="1" x14ac:dyDescent="0.2">
      <c r="A39" s="306">
        <v>51</v>
      </c>
      <c r="B39" s="307" t="s">
        <v>258</v>
      </c>
      <c r="C39" s="308"/>
      <c r="D39" s="113">
        <v>6.1050082788826181</v>
      </c>
      <c r="E39" s="115">
        <v>3429</v>
      </c>
      <c r="F39" s="114">
        <v>3462</v>
      </c>
      <c r="G39" s="114">
        <v>3443</v>
      </c>
      <c r="H39" s="114">
        <v>3303</v>
      </c>
      <c r="I39" s="140">
        <v>3268</v>
      </c>
      <c r="J39" s="115">
        <v>161</v>
      </c>
      <c r="K39" s="116">
        <v>4.9265605875152998</v>
      </c>
    </row>
    <row r="40" spans="1:11" ht="14.1" customHeight="1" x14ac:dyDescent="0.2">
      <c r="A40" s="306" t="s">
        <v>259</v>
      </c>
      <c r="B40" s="307" t="s">
        <v>260</v>
      </c>
      <c r="C40" s="308"/>
      <c r="D40" s="113">
        <v>5.42133281108124</v>
      </c>
      <c r="E40" s="115">
        <v>3045</v>
      </c>
      <c r="F40" s="114">
        <v>3075</v>
      </c>
      <c r="G40" s="114">
        <v>3045</v>
      </c>
      <c r="H40" s="114">
        <v>2896</v>
      </c>
      <c r="I40" s="140">
        <v>2860</v>
      </c>
      <c r="J40" s="115">
        <v>185</v>
      </c>
      <c r="K40" s="116">
        <v>6.4685314685314683</v>
      </c>
    </row>
    <row r="41" spans="1:11" ht="14.1" customHeight="1" x14ac:dyDescent="0.2">
      <c r="A41" s="306"/>
      <c r="B41" s="307" t="s">
        <v>261</v>
      </c>
      <c r="C41" s="308"/>
      <c r="D41" s="113">
        <v>4.4884006623106094</v>
      </c>
      <c r="E41" s="115">
        <v>2521</v>
      </c>
      <c r="F41" s="114">
        <v>2549</v>
      </c>
      <c r="G41" s="114">
        <v>2525</v>
      </c>
      <c r="H41" s="114">
        <v>2445</v>
      </c>
      <c r="I41" s="140">
        <v>2402</v>
      </c>
      <c r="J41" s="115">
        <v>119</v>
      </c>
      <c r="K41" s="116">
        <v>4.9542048293089094</v>
      </c>
    </row>
    <row r="42" spans="1:11" ht="14.1" customHeight="1" x14ac:dyDescent="0.2">
      <c r="A42" s="306">
        <v>52</v>
      </c>
      <c r="B42" s="307" t="s">
        <v>262</v>
      </c>
      <c r="C42" s="308"/>
      <c r="D42" s="113">
        <v>3.4112557195506259</v>
      </c>
      <c r="E42" s="115">
        <v>1916</v>
      </c>
      <c r="F42" s="114">
        <v>2001</v>
      </c>
      <c r="G42" s="114">
        <v>1983</v>
      </c>
      <c r="H42" s="114">
        <v>1993</v>
      </c>
      <c r="I42" s="140">
        <v>1930</v>
      </c>
      <c r="J42" s="115">
        <v>-14</v>
      </c>
      <c r="K42" s="116">
        <v>-0.72538860103626945</v>
      </c>
    </row>
    <row r="43" spans="1:11" ht="14.1" customHeight="1" x14ac:dyDescent="0.2">
      <c r="A43" s="306" t="s">
        <v>263</v>
      </c>
      <c r="B43" s="307" t="s">
        <v>264</v>
      </c>
      <c r="C43" s="308"/>
      <c r="D43" s="113">
        <v>2.8664518311464029</v>
      </c>
      <c r="E43" s="115">
        <v>1610</v>
      </c>
      <c r="F43" s="114">
        <v>1704</v>
      </c>
      <c r="G43" s="114">
        <v>1683</v>
      </c>
      <c r="H43" s="114">
        <v>1685</v>
      </c>
      <c r="I43" s="140">
        <v>1649</v>
      </c>
      <c r="J43" s="115">
        <v>-39</v>
      </c>
      <c r="K43" s="116">
        <v>-2.3650697392359006</v>
      </c>
    </row>
    <row r="44" spans="1:11" ht="14.1" customHeight="1" x14ac:dyDescent="0.2">
      <c r="A44" s="306">
        <v>53</v>
      </c>
      <c r="B44" s="307" t="s">
        <v>265</v>
      </c>
      <c r="C44" s="308"/>
      <c r="D44" s="113">
        <v>0.47180728897751351</v>
      </c>
      <c r="E44" s="115">
        <v>265</v>
      </c>
      <c r="F44" s="114">
        <v>275</v>
      </c>
      <c r="G44" s="114">
        <v>286</v>
      </c>
      <c r="H44" s="114">
        <v>284</v>
      </c>
      <c r="I44" s="140">
        <v>298</v>
      </c>
      <c r="J44" s="115">
        <v>-33</v>
      </c>
      <c r="K44" s="116">
        <v>-11.073825503355705</v>
      </c>
    </row>
    <row r="45" spans="1:11" ht="14.1" customHeight="1" x14ac:dyDescent="0.2">
      <c r="A45" s="306" t="s">
        <v>266</v>
      </c>
      <c r="B45" s="307" t="s">
        <v>267</v>
      </c>
      <c r="C45" s="308"/>
      <c r="D45" s="113">
        <v>0.43085797710399343</v>
      </c>
      <c r="E45" s="115">
        <v>242</v>
      </c>
      <c r="F45" s="114">
        <v>250</v>
      </c>
      <c r="G45" s="114">
        <v>262</v>
      </c>
      <c r="H45" s="114">
        <v>261</v>
      </c>
      <c r="I45" s="140">
        <v>275</v>
      </c>
      <c r="J45" s="115">
        <v>-33</v>
      </c>
      <c r="K45" s="116">
        <v>-12</v>
      </c>
    </row>
    <row r="46" spans="1:11" ht="14.1" customHeight="1" x14ac:dyDescent="0.2">
      <c r="A46" s="306">
        <v>54</v>
      </c>
      <c r="B46" s="307" t="s">
        <v>268</v>
      </c>
      <c r="C46" s="308"/>
      <c r="D46" s="113">
        <v>2.4818843805081277</v>
      </c>
      <c r="E46" s="115">
        <v>1394</v>
      </c>
      <c r="F46" s="114">
        <v>1378</v>
      </c>
      <c r="G46" s="114">
        <v>1369</v>
      </c>
      <c r="H46" s="114">
        <v>1341</v>
      </c>
      <c r="I46" s="140">
        <v>1351</v>
      </c>
      <c r="J46" s="115">
        <v>43</v>
      </c>
      <c r="K46" s="116">
        <v>3.1828275351591415</v>
      </c>
    </row>
    <row r="47" spans="1:11" ht="14.1" customHeight="1" x14ac:dyDescent="0.2">
      <c r="A47" s="306">
        <v>61</v>
      </c>
      <c r="B47" s="307" t="s">
        <v>269</v>
      </c>
      <c r="C47" s="308"/>
      <c r="D47" s="113">
        <v>3.2100699699111579</v>
      </c>
      <c r="E47" s="115">
        <v>1803</v>
      </c>
      <c r="F47" s="114">
        <v>1817</v>
      </c>
      <c r="G47" s="114">
        <v>1828</v>
      </c>
      <c r="H47" s="114">
        <v>1808</v>
      </c>
      <c r="I47" s="140">
        <v>1810</v>
      </c>
      <c r="J47" s="115">
        <v>-7</v>
      </c>
      <c r="K47" s="116">
        <v>-0.38674033149171272</v>
      </c>
    </row>
    <row r="48" spans="1:11" ht="14.1" customHeight="1" x14ac:dyDescent="0.2">
      <c r="A48" s="306">
        <v>62</v>
      </c>
      <c r="B48" s="307" t="s">
        <v>270</v>
      </c>
      <c r="C48" s="308"/>
      <c r="D48" s="113">
        <v>6.461089251695836</v>
      </c>
      <c r="E48" s="115">
        <v>3629</v>
      </c>
      <c r="F48" s="114">
        <v>3643</v>
      </c>
      <c r="G48" s="114">
        <v>3639</v>
      </c>
      <c r="H48" s="114">
        <v>3547</v>
      </c>
      <c r="I48" s="140">
        <v>3519</v>
      </c>
      <c r="J48" s="115">
        <v>110</v>
      </c>
      <c r="K48" s="116">
        <v>3.1258880363739698</v>
      </c>
    </row>
    <row r="49" spans="1:11" ht="14.1" customHeight="1" x14ac:dyDescent="0.2">
      <c r="A49" s="306">
        <v>63</v>
      </c>
      <c r="B49" s="307" t="s">
        <v>271</v>
      </c>
      <c r="C49" s="308"/>
      <c r="D49" s="113">
        <v>1.6700197624939912</v>
      </c>
      <c r="E49" s="115">
        <v>938</v>
      </c>
      <c r="F49" s="114">
        <v>937</v>
      </c>
      <c r="G49" s="114">
        <v>967</v>
      </c>
      <c r="H49" s="114">
        <v>969</v>
      </c>
      <c r="I49" s="140">
        <v>935</v>
      </c>
      <c r="J49" s="115">
        <v>3</v>
      </c>
      <c r="K49" s="116">
        <v>0.32085561497326204</v>
      </c>
    </row>
    <row r="50" spans="1:11" ht="14.1" customHeight="1" x14ac:dyDescent="0.2">
      <c r="A50" s="306" t="s">
        <v>272</v>
      </c>
      <c r="B50" s="307" t="s">
        <v>273</v>
      </c>
      <c r="C50" s="308"/>
      <c r="D50" s="113">
        <v>0.36320259226948209</v>
      </c>
      <c r="E50" s="115">
        <v>204</v>
      </c>
      <c r="F50" s="114">
        <v>203</v>
      </c>
      <c r="G50" s="114">
        <v>205</v>
      </c>
      <c r="H50" s="114">
        <v>191</v>
      </c>
      <c r="I50" s="140">
        <v>194</v>
      </c>
      <c r="J50" s="115">
        <v>10</v>
      </c>
      <c r="K50" s="116">
        <v>5.1546391752577323</v>
      </c>
    </row>
    <row r="51" spans="1:11" ht="14.1" customHeight="1" x14ac:dyDescent="0.2">
      <c r="A51" s="306" t="s">
        <v>274</v>
      </c>
      <c r="B51" s="307" t="s">
        <v>275</v>
      </c>
      <c r="C51" s="308"/>
      <c r="D51" s="113">
        <v>1.1376787081382307</v>
      </c>
      <c r="E51" s="115">
        <v>639</v>
      </c>
      <c r="F51" s="114">
        <v>633</v>
      </c>
      <c r="G51" s="114">
        <v>661</v>
      </c>
      <c r="H51" s="114">
        <v>677</v>
      </c>
      <c r="I51" s="140">
        <v>642</v>
      </c>
      <c r="J51" s="115">
        <v>-3</v>
      </c>
      <c r="K51" s="116">
        <v>-0.46728971962616822</v>
      </c>
    </row>
    <row r="52" spans="1:11" ht="14.1" customHeight="1" x14ac:dyDescent="0.2">
      <c r="A52" s="306">
        <v>71</v>
      </c>
      <c r="B52" s="307" t="s">
        <v>276</v>
      </c>
      <c r="C52" s="308"/>
      <c r="D52" s="113">
        <v>11.757793722292449</v>
      </c>
      <c r="E52" s="115">
        <v>6604</v>
      </c>
      <c r="F52" s="114">
        <v>6635</v>
      </c>
      <c r="G52" s="114">
        <v>6674</v>
      </c>
      <c r="H52" s="114">
        <v>6602</v>
      </c>
      <c r="I52" s="140">
        <v>6608</v>
      </c>
      <c r="J52" s="115">
        <v>-4</v>
      </c>
      <c r="K52" s="116">
        <v>-6.0532687651331719E-2</v>
      </c>
    </row>
    <row r="53" spans="1:11" ht="14.1" customHeight="1" x14ac:dyDescent="0.2">
      <c r="A53" s="306" t="s">
        <v>277</v>
      </c>
      <c r="B53" s="307" t="s">
        <v>278</v>
      </c>
      <c r="C53" s="308"/>
      <c r="D53" s="113">
        <v>4.8800897324051489</v>
      </c>
      <c r="E53" s="115">
        <v>2741</v>
      </c>
      <c r="F53" s="114">
        <v>2761</v>
      </c>
      <c r="G53" s="114">
        <v>2792</v>
      </c>
      <c r="H53" s="114">
        <v>2722</v>
      </c>
      <c r="I53" s="140">
        <v>2720</v>
      </c>
      <c r="J53" s="115">
        <v>21</v>
      </c>
      <c r="K53" s="116">
        <v>0.7720588235294118</v>
      </c>
    </row>
    <row r="54" spans="1:11" ht="14.1" customHeight="1" x14ac:dyDescent="0.2">
      <c r="A54" s="306" t="s">
        <v>279</v>
      </c>
      <c r="B54" s="307" t="s">
        <v>280</v>
      </c>
      <c r="C54" s="308"/>
      <c r="D54" s="113">
        <v>5.7507077109334661</v>
      </c>
      <c r="E54" s="115">
        <v>3230</v>
      </c>
      <c r="F54" s="114">
        <v>3237</v>
      </c>
      <c r="G54" s="114">
        <v>3248</v>
      </c>
      <c r="H54" s="114">
        <v>3270</v>
      </c>
      <c r="I54" s="140">
        <v>3280</v>
      </c>
      <c r="J54" s="115">
        <v>-50</v>
      </c>
      <c r="K54" s="116">
        <v>-1.524390243902439</v>
      </c>
    </row>
    <row r="55" spans="1:11" ht="14.1" customHeight="1" x14ac:dyDescent="0.2">
      <c r="A55" s="306">
        <v>72</v>
      </c>
      <c r="B55" s="307" t="s">
        <v>281</v>
      </c>
      <c r="C55" s="308"/>
      <c r="D55" s="113">
        <v>2.9269855965246498</v>
      </c>
      <c r="E55" s="115">
        <v>1644</v>
      </c>
      <c r="F55" s="114">
        <v>1653</v>
      </c>
      <c r="G55" s="114">
        <v>1643</v>
      </c>
      <c r="H55" s="114">
        <v>1609</v>
      </c>
      <c r="I55" s="140">
        <v>1634</v>
      </c>
      <c r="J55" s="115">
        <v>10</v>
      </c>
      <c r="K55" s="116">
        <v>0.61199510403916768</v>
      </c>
    </row>
    <row r="56" spans="1:11" ht="14.1" customHeight="1" x14ac:dyDescent="0.2">
      <c r="A56" s="306" t="s">
        <v>282</v>
      </c>
      <c r="B56" s="307" t="s">
        <v>283</v>
      </c>
      <c r="C56" s="308"/>
      <c r="D56" s="113">
        <v>1.2302597610696673</v>
      </c>
      <c r="E56" s="115">
        <v>691</v>
      </c>
      <c r="F56" s="114">
        <v>706</v>
      </c>
      <c r="G56" s="114">
        <v>707</v>
      </c>
      <c r="H56" s="114">
        <v>693</v>
      </c>
      <c r="I56" s="140">
        <v>705</v>
      </c>
      <c r="J56" s="115">
        <v>-14</v>
      </c>
      <c r="K56" s="116">
        <v>-1.9858156028368794</v>
      </c>
    </row>
    <row r="57" spans="1:11" ht="14.1" customHeight="1" x14ac:dyDescent="0.2">
      <c r="A57" s="306" t="s">
        <v>284</v>
      </c>
      <c r="B57" s="307" t="s">
        <v>285</v>
      </c>
      <c r="C57" s="308"/>
      <c r="D57" s="113">
        <v>1.2907935264479142</v>
      </c>
      <c r="E57" s="115">
        <v>725</v>
      </c>
      <c r="F57" s="114">
        <v>719</v>
      </c>
      <c r="G57" s="114">
        <v>712</v>
      </c>
      <c r="H57" s="114">
        <v>696</v>
      </c>
      <c r="I57" s="140">
        <v>700</v>
      </c>
      <c r="J57" s="115">
        <v>25</v>
      </c>
      <c r="K57" s="116">
        <v>3.5714285714285716</v>
      </c>
    </row>
    <row r="58" spans="1:11" ht="14.1" customHeight="1" x14ac:dyDescent="0.2">
      <c r="A58" s="306">
        <v>73</v>
      </c>
      <c r="B58" s="307" t="s">
        <v>286</v>
      </c>
      <c r="C58" s="308"/>
      <c r="D58" s="113">
        <v>2.2539925579076683</v>
      </c>
      <c r="E58" s="115">
        <v>1266</v>
      </c>
      <c r="F58" s="114">
        <v>1262</v>
      </c>
      <c r="G58" s="114">
        <v>1258</v>
      </c>
      <c r="H58" s="114">
        <v>1224</v>
      </c>
      <c r="I58" s="140">
        <v>1226</v>
      </c>
      <c r="J58" s="115">
        <v>40</v>
      </c>
      <c r="K58" s="116">
        <v>3.2626427406199023</v>
      </c>
    </row>
    <row r="59" spans="1:11" ht="14.1" customHeight="1" x14ac:dyDescent="0.2">
      <c r="A59" s="306" t="s">
        <v>287</v>
      </c>
      <c r="B59" s="307" t="s">
        <v>288</v>
      </c>
      <c r="C59" s="308"/>
      <c r="D59" s="113">
        <v>1.9940534477540193</v>
      </c>
      <c r="E59" s="115">
        <v>1120</v>
      </c>
      <c r="F59" s="114">
        <v>1111</v>
      </c>
      <c r="G59" s="114">
        <v>1107</v>
      </c>
      <c r="H59" s="114">
        <v>1078</v>
      </c>
      <c r="I59" s="140">
        <v>1079</v>
      </c>
      <c r="J59" s="115">
        <v>41</v>
      </c>
      <c r="K59" s="116">
        <v>3.799814643188137</v>
      </c>
    </row>
    <row r="60" spans="1:11" ht="14.1" customHeight="1" x14ac:dyDescent="0.2">
      <c r="A60" s="306">
        <v>81</v>
      </c>
      <c r="B60" s="307" t="s">
        <v>289</v>
      </c>
      <c r="C60" s="308"/>
      <c r="D60" s="113">
        <v>8.0082610785692658</v>
      </c>
      <c r="E60" s="115">
        <v>4498</v>
      </c>
      <c r="F60" s="114">
        <v>4473</v>
      </c>
      <c r="G60" s="114">
        <v>4412</v>
      </c>
      <c r="H60" s="114">
        <v>4340</v>
      </c>
      <c r="I60" s="140">
        <v>4199</v>
      </c>
      <c r="J60" s="115">
        <v>299</v>
      </c>
      <c r="K60" s="116">
        <v>7.1207430340557272</v>
      </c>
    </row>
    <row r="61" spans="1:11" ht="14.1" customHeight="1" x14ac:dyDescent="0.2">
      <c r="A61" s="306" t="s">
        <v>290</v>
      </c>
      <c r="B61" s="307" t="s">
        <v>291</v>
      </c>
      <c r="C61" s="308"/>
      <c r="D61" s="113">
        <v>2.3554756351594355</v>
      </c>
      <c r="E61" s="115">
        <v>1323</v>
      </c>
      <c r="F61" s="114">
        <v>1300</v>
      </c>
      <c r="G61" s="114">
        <v>1291</v>
      </c>
      <c r="H61" s="114">
        <v>1234</v>
      </c>
      <c r="I61" s="140">
        <v>1255</v>
      </c>
      <c r="J61" s="115">
        <v>68</v>
      </c>
      <c r="K61" s="116">
        <v>5.4183266932270913</v>
      </c>
    </row>
    <row r="62" spans="1:11" ht="14.1" customHeight="1" x14ac:dyDescent="0.2">
      <c r="A62" s="306" t="s">
        <v>292</v>
      </c>
      <c r="B62" s="307" t="s">
        <v>293</v>
      </c>
      <c r="C62" s="308"/>
      <c r="D62" s="113">
        <v>3.4059145049584276</v>
      </c>
      <c r="E62" s="115">
        <v>1913</v>
      </c>
      <c r="F62" s="114">
        <v>1916</v>
      </c>
      <c r="G62" s="114">
        <v>1899</v>
      </c>
      <c r="H62" s="114">
        <v>1876</v>
      </c>
      <c r="I62" s="140">
        <v>1709</v>
      </c>
      <c r="J62" s="115">
        <v>204</v>
      </c>
      <c r="K62" s="116">
        <v>11.936805149210064</v>
      </c>
    </row>
    <row r="63" spans="1:11" ht="14.1" customHeight="1" x14ac:dyDescent="0.2">
      <c r="A63" s="306"/>
      <c r="B63" s="307" t="s">
        <v>294</v>
      </c>
      <c r="C63" s="308"/>
      <c r="D63" s="113">
        <v>2.8735734506026671</v>
      </c>
      <c r="E63" s="115">
        <v>1614</v>
      </c>
      <c r="F63" s="114">
        <v>1610</v>
      </c>
      <c r="G63" s="114">
        <v>1608</v>
      </c>
      <c r="H63" s="114">
        <v>1588</v>
      </c>
      <c r="I63" s="140">
        <v>1423</v>
      </c>
      <c r="J63" s="115">
        <v>191</v>
      </c>
      <c r="K63" s="116">
        <v>13.42234715390021</v>
      </c>
    </row>
    <row r="64" spans="1:11" ht="14.1" customHeight="1" x14ac:dyDescent="0.2">
      <c r="A64" s="306" t="s">
        <v>295</v>
      </c>
      <c r="B64" s="307" t="s">
        <v>296</v>
      </c>
      <c r="C64" s="308"/>
      <c r="D64" s="113">
        <v>0.64984777538412231</v>
      </c>
      <c r="E64" s="115">
        <v>365</v>
      </c>
      <c r="F64" s="114">
        <v>368</v>
      </c>
      <c r="G64" s="114">
        <v>357</v>
      </c>
      <c r="H64" s="114">
        <v>362</v>
      </c>
      <c r="I64" s="140">
        <v>357</v>
      </c>
      <c r="J64" s="115">
        <v>8</v>
      </c>
      <c r="K64" s="116">
        <v>2.2408963585434174</v>
      </c>
    </row>
    <row r="65" spans="1:11" ht="14.1" customHeight="1" x14ac:dyDescent="0.2">
      <c r="A65" s="306" t="s">
        <v>297</v>
      </c>
      <c r="B65" s="307" t="s">
        <v>298</v>
      </c>
      <c r="C65" s="308"/>
      <c r="D65" s="113">
        <v>0.87417878825644957</v>
      </c>
      <c r="E65" s="115">
        <v>491</v>
      </c>
      <c r="F65" s="114">
        <v>483</v>
      </c>
      <c r="G65" s="114">
        <v>468</v>
      </c>
      <c r="H65" s="114">
        <v>465</v>
      </c>
      <c r="I65" s="140">
        <v>477</v>
      </c>
      <c r="J65" s="115">
        <v>14</v>
      </c>
      <c r="K65" s="116">
        <v>2.9350104821802936</v>
      </c>
    </row>
    <row r="66" spans="1:11" ht="14.1" customHeight="1" x14ac:dyDescent="0.2">
      <c r="A66" s="306">
        <v>82</v>
      </c>
      <c r="B66" s="307" t="s">
        <v>299</v>
      </c>
      <c r="C66" s="308"/>
      <c r="D66" s="113">
        <v>3.0765396051062011</v>
      </c>
      <c r="E66" s="115">
        <v>1728</v>
      </c>
      <c r="F66" s="114">
        <v>1699</v>
      </c>
      <c r="G66" s="114">
        <v>1708</v>
      </c>
      <c r="H66" s="114">
        <v>1666</v>
      </c>
      <c r="I66" s="140">
        <v>1642</v>
      </c>
      <c r="J66" s="115">
        <v>86</v>
      </c>
      <c r="K66" s="116">
        <v>5.2375152253349571</v>
      </c>
    </row>
    <row r="67" spans="1:11" ht="14.1" customHeight="1" x14ac:dyDescent="0.2">
      <c r="A67" s="306" t="s">
        <v>300</v>
      </c>
      <c r="B67" s="307" t="s">
        <v>301</v>
      </c>
      <c r="C67" s="308"/>
      <c r="D67" s="113">
        <v>1.947762921288301</v>
      </c>
      <c r="E67" s="115">
        <v>1094</v>
      </c>
      <c r="F67" s="114">
        <v>1063</v>
      </c>
      <c r="G67" s="114">
        <v>1069</v>
      </c>
      <c r="H67" s="114">
        <v>1044</v>
      </c>
      <c r="I67" s="140">
        <v>1015</v>
      </c>
      <c r="J67" s="115">
        <v>79</v>
      </c>
      <c r="K67" s="116">
        <v>7.7832512315270934</v>
      </c>
    </row>
    <row r="68" spans="1:11" ht="14.1" customHeight="1" x14ac:dyDescent="0.2">
      <c r="A68" s="306" t="s">
        <v>302</v>
      </c>
      <c r="B68" s="307" t="s">
        <v>303</v>
      </c>
      <c r="C68" s="308"/>
      <c r="D68" s="113">
        <v>0.53768226894795879</v>
      </c>
      <c r="E68" s="115">
        <v>302</v>
      </c>
      <c r="F68" s="114">
        <v>302</v>
      </c>
      <c r="G68" s="114">
        <v>308</v>
      </c>
      <c r="H68" s="114">
        <v>307</v>
      </c>
      <c r="I68" s="140">
        <v>316</v>
      </c>
      <c r="J68" s="115">
        <v>-14</v>
      </c>
      <c r="K68" s="116">
        <v>-4.4303797468354427</v>
      </c>
    </row>
    <row r="69" spans="1:11" ht="14.1" customHeight="1" x14ac:dyDescent="0.2">
      <c r="A69" s="306">
        <v>83</v>
      </c>
      <c r="B69" s="307" t="s">
        <v>304</v>
      </c>
      <c r="C69" s="308"/>
      <c r="D69" s="113">
        <v>6.7441736250823441</v>
      </c>
      <c r="E69" s="115">
        <v>3788</v>
      </c>
      <c r="F69" s="114">
        <v>3770</v>
      </c>
      <c r="G69" s="114">
        <v>3766</v>
      </c>
      <c r="H69" s="114">
        <v>3676</v>
      </c>
      <c r="I69" s="140">
        <v>3677</v>
      </c>
      <c r="J69" s="115">
        <v>111</v>
      </c>
      <c r="K69" s="116">
        <v>3.0187652977971173</v>
      </c>
    </row>
    <row r="70" spans="1:11" ht="14.1" customHeight="1" x14ac:dyDescent="0.2">
      <c r="A70" s="306" t="s">
        <v>305</v>
      </c>
      <c r="B70" s="307" t="s">
        <v>306</v>
      </c>
      <c r="C70" s="308"/>
      <c r="D70" s="113">
        <v>5.706197589331814</v>
      </c>
      <c r="E70" s="115">
        <v>3205</v>
      </c>
      <c r="F70" s="114">
        <v>3184</v>
      </c>
      <c r="G70" s="114">
        <v>3178</v>
      </c>
      <c r="H70" s="114">
        <v>3096</v>
      </c>
      <c r="I70" s="140">
        <v>3102</v>
      </c>
      <c r="J70" s="115">
        <v>103</v>
      </c>
      <c r="K70" s="116">
        <v>3.3204384268214056</v>
      </c>
    </row>
    <row r="71" spans="1:11" ht="14.1" customHeight="1" x14ac:dyDescent="0.2">
      <c r="A71" s="306"/>
      <c r="B71" s="307" t="s">
        <v>307</v>
      </c>
      <c r="C71" s="308"/>
      <c r="D71" s="113">
        <v>3.4717894849288728</v>
      </c>
      <c r="E71" s="115">
        <v>1950</v>
      </c>
      <c r="F71" s="114">
        <v>1939</v>
      </c>
      <c r="G71" s="114">
        <v>1950</v>
      </c>
      <c r="H71" s="114">
        <v>1853</v>
      </c>
      <c r="I71" s="140">
        <v>1851</v>
      </c>
      <c r="J71" s="115">
        <v>99</v>
      </c>
      <c r="K71" s="116">
        <v>5.3484602917341979</v>
      </c>
    </row>
    <row r="72" spans="1:11" ht="14.1" customHeight="1" x14ac:dyDescent="0.2">
      <c r="A72" s="306">
        <v>84</v>
      </c>
      <c r="B72" s="307" t="s">
        <v>308</v>
      </c>
      <c r="C72" s="308"/>
      <c r="D72" s="113">
        <v>1.105631420585041</v>
      </c>
      <c r="E72" s="115">
        <v>621</v>
      </c>
      <c r="F72" s="114">
        <v>637</v>
      </c>
      <c r="G72" s="114">
        <v>640</v>
      </c>
      <c r="H72" s="114">
        <v>666</v>
      </c>
      <c r="I72" s="140">
        <v>668</v>
      </c>
      <c r="J72" s="115">
        <v>-47</v>
      </c>
      <c r="K72" s="116">
        <v>-7.0359281437125745</v>
      </c>
    </row>
    <row r="73" spans="1:11" ht="14.1" customHeight="1" x14ac:dyDescent="0.2">
      <c r="A73" s="306" t="s">
        <v>309</v>
      </c>
      <c r="B73" s="307" t="s">
        <v>310</v>
      </c>
      <c r="C73" s="308"/>
      <c r="D73" s="113">
        <v>0.35430056794915166</v>
      </c>
      <c r="E73" s="115">
        <v>199</v>
      </c>
      <c r="F73" s="114">
        <v>210</v>
      </c>
      <c r="G73" s="114">
        <v>209</v>
      </c>
      <c r="H73" s="114">
        <v>244</v>
      </c>
      <c r="I73" s="140">
        <v>244</v>
      </c>
      <c r="J73" s="115">
        <v>-45</v>
      </c>
      <c r="K73" s="116">
        <v>-18.442622950819672</v>
      </c>
    </row>
    <row r="74" spans="1:11" ht="14.1" customHeight="1" x14ac:dyDescent="0.2">
      <c r="A74" s="306" t="s">
        <v>311</v>
      </c>
      <c r="B74" s="307" t="s">
        <v>312</v>
      </c>
      <c r="C74" s="308"/>
      <c r="D74" s="113">
        <v>0.31335125607563158</v>
      </c>
      <c r="E74" s="115">
        <v>176</v>
      </c>
      <c r="F74" s="114">
        <v>181</v>
      </c>
      <c r="G74" s="114">
        <v>181</v>
      </c>
      <c r="H74" s="114">
        <v>174</v>
      </c>
      <c r="I74" s="140">
        <v>180</v>
      </c>
      <c r="J74" s="115">
        <v>-4</v>
      </c>
      <c r="K74" s="116">
        <v>-2.2222222222222223</v>
      </c>
    </row>
    <row r="75" spans="1:11" ht="14.1" customHeight="1" x14ac:dyDescent="0.2">
      <c r="A75" s="306" t="s">
        <v>313</v>
      </c>
      <c r="B75" s="307" t="s">
        <v>314</v>
      </c>
      <c r="C75" s="308"/>
      <c r="D75" s="113">
        <v>4.6290526465718303E-2</v>
      </c>
      <c r="E75" s="115">
        <v>26</v>
      </c>
      <c r="F75" s="114">
        <v>26</v>
      </c>
      <c r="G75" s="114">
        <v>27</v>
      </c>
      <c r="H75" s="114">
        <v>30</v>
      </c>
      <c r="I75" s="140">
        <v>29</v>
      </c>
      <c r="J75" s="115">
        <v>-3</v>
      </c>
      <c r="K75" s="116">
        <v>-10.344827586206897</v>
      </c>
    </row>
    <row r="76" spans="1:11" ht="14.1" customHeight="1" x14ac:dyDescent="0.2">
      <c r="A76" s="306">
        <v>91</v>
      </c>
      <c r="B76" s="307" t="s">
        <v>315</v>
      </c>
      <c r="C76" s="308"/>
      <c r="D76" s="113">
        <v>0.83322947638292943</v>
      </c>
      <c r="E76" s="115">
        <v>468</v>
      </c>
      <c r="F76" s="114">
        <v>464</v>
      </c>
      <c r="G76" s="114">
        <v>442</v>
      </c>
      <c r="H76" s="114">
        <v>433</v>
      </c>
      <c r="I76" s="140">
        <v>429</v>
      </c>
      <c r="J76" s="115">
        <v>39</v>
      </c>
      <c r="K76" s="116">
        <v>9.0909090909090917</v>
      </c>
    </row>
    <row r="77" spans="1:11" ht="14.1" customHeight="1" x14ac:dyDescent="0.2">
      <c r="A77" s="306">
        <v>92</v>
      </c>
      <c r="B77" s="307" t="s">
        <v>316</v>
      </c>
      <c r="C77" s="308"/>
      <c r="D77" s="113">
        <v>0.77625652073281459</v>
      </c>
      <c r="E77" s="115">
        <v>436</v>
      </c>
      <c r="F77" s="114">
        <v>419</v>
      </c>
      <c r="G77" s="114">
        <v>410</v>
      </c>
      <c r="H77" s="114">
        <v>419</v>
      </c>
      <c r="I77" s="140">
        <v>417</v>
      </c>
      <c r="J77" s="115">
        <v>19</v>
      </c>
      <c r="K77" s="116">
        <v>4.5563549160671464</v>
      </c>
    </row>
    <row r="78" spans="1:11" ht="14.1" customHeight="1" x14ac:dyDescent="0.2">
      <c r="A78" s="306">
        <v>93</v>
      </c>
      <c r="B78" s="307" t="s">
        <v>317</v>
      </c>
      <c r="C78" s="308"/>
      <c r="D78" s="113">
        <v>0.24569587124112022</v>
      </c>
      <c r="E78" s="115">
        <v>138</v>
      </c>
      <c r="F78" s="114">
        <v>139</v>
      </c>
      <c r="G78" s="114">
        <v>141</v>
      </c>
      <c r="H78" s="114">
        <v>148</v>
      </c>
      <c r="I78" s="140">
        <v>150</v>
      </c>
      <c r="J78" s="115">
        <v>-12</v>
      </c>
      <c r="K78" s="116">
        <v>-8</v>
      </c>
    </row>
    <row r="79" spans="1:11" ht="14.1" customHeight="1" x14ac:dyDescent="0.2">
      <c r="A79" s="306">
        <v>94</v>
      </c>
      <c r="B79" s="307" t="s">
        <v>318</v>
      </c>
      <c r="C79" s="308"/>
      <c r="D79" s="113" t="s">
        <v>513</v>
      </c>
      <c r="E79" s="115" t="s">
        <v>513</v>
      </c>
      <c r="F79" s="114" t="s">
        <v>513</v>
      </c>
      <c r="G79" s="114" t="s">
        <v>513</v>
      </c>
      <c r="H79" s="114" t="s">
        <v>513</v>
      </c>
      <c r="I79" s="140" t="s">
        <v>513</v>
      </c>
      <c r="J79" s="115" t="s">
        <v>513</v>
      </c>
      <c r="K79" s="116" t="s">
        <v>513</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0.89910445635337477</v>
      </c>
      <c r="E81" s="143">
        <v>505</v>
      </c>
      <c r="F81" s="144">
        <v>503</v>
      </c>
      <c r="G81" s="144">
        <v>492</v>
      </c>
      <c r="H81" s="144">
        <v>487</v>
      </c>
      <c r="I81" s="145">
        <v>487</v>
      </c>
      <c r="J81" s="143">
        <v>18</v>
      </c>
      <c r="K81" s="146">
        <v>3.6960985626283369</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15281</v>
      </c>
      <c r="E12" s="114">
        <v>15608</v>
      </c>
      <c r="F12" s="114">
        <v>15369</v>
      </c>
      <c r="G12" s="114">
        <v>15487</v>
      </c>
      <c r="H12" s="140">
        <v>15365</v>
      </c>
      <c r="I12" s="115">
        <v>-84</v>
      </c>
      <c r="J12" s="116">
        <v>-0.54669703872437359</v>
      </c>
      <c r="K12"/>
      <c r="L12"/>
      <c r="M12"/>
      <c r="N12"/>
      <c r="O12"/>
      <c r="P12"/>
    </row>
    <row r="13" spans="1:16" s="110" customFormat="1" ht="14.45" customHeight="1" x14ac:dyDescent="0.2">
      <c r="A13" s="120" t="s">
        <v>105</v>
      </c>
      <c r="B13" s="119" t="s">
        <v>106</v>
      </c>
      <c r="C13" s="113">
        <v>38.315555264707804</v>
      </c>
      <c r="D13" s="115">
        <v>5855</v>
      </c>
      <c r="E13" s="114">
        <v>5933</v>
      </c>
      <c r="F13" s="114">
        <v>5828</v>
      </c>
      <c r="G13" s="114">
        <v>5884</v>
      </c>
      <c r="H13" s="140">
        <v>5835</v>
      </c>
      <c r="I13" s="115">
        <v>20</v>
      </c>
      <c r="J13" s="116">
        <v>0.34275921165381318</v>
      </c>
      <c r="K13"/>
      <c r="L13"/>
      <c r="M13"/>
      <c r="N13"/>
      <c r="O13"/>
      <c r="P13"/>
    </row>
    <row r="14" spans="1:16" s="110" customFormat="1" ht="14.45" customHeight="1" x14ac:dyDescent="0.2">
      <c r="A14" s="120"/>
      <c r="B14" s="119" t="s">
        <v>107</v>
      </c>
      <c r="C14" s="113">
        <v>61.684444735292196</v>
      </c>
      <c r="D14" s="115">
        <v>9426</v>
      </c>
      <c r="E14" s="114">
        <v>9675</v>
      </c>
      <c r="F14" s="114">
        <v>9541</v>
      </c>
      <c r="G14" s="114">
        <v>9603</v>
      </c>
      <c r="H14" s="140">
        <v>9530</v>
      </c>
      <c r="I14" s="115">
        <v>-104</v>
      </c>
      <c r="J14" s="116">
        <v>-1.0912906610703044</v>
      </c>
      <c r="K14"/>
      <c r="L14"/>
      <c r="M14"/>
      <c r="N14"/>
      <c r="O14"/>
      <c r="P14"/>
    </row>
    <row r="15" spans="1:16" s="110" customFormat="1" ht="14.45" customHeight="1" x14ac:dyDescent="0.2">
      <c r="A15" s="118" t="s">
        <v>105</v>
      </c>
      <c r="B15" s="121" t="s">
        <v>108</v>
      </c>
      <c r="C15" s="113">
        <v>17.132386623912048</v>
      </c>
      <c r="D15" s="115">
        <v>2618</v>
      </c>
      <c r="E15" s="114">
        <v>2746</v>
      </c>
      <c r="F15" s="114">
        <v>2631</v>
      </c>
      <c r="G15" s="114">
        <v>2729</v>
      </c>
      <c r="H15" s="140">
        <v>2655</v>
      </c>
      <c r="I15" s="115">
        <v>-37</v>
      </c>
      <c r="J15" s="116">
        <v>-1.3935969868173259</v>
      </c>
      <c r="K15"/>
      <c r="L15"/>
      <c r="M15"/>
      <c r="N15"/>
      <c r="O15"/>
      <c r="P15"/>
    </row>
    <row r="16" spans="1:16" s="110" customFormat="1" ht="14.45" customHeight="1" x14ac:dyDescent="0.2">
      <c r="A16" s="118"/>
      <c r="B16" s="121" t="s">
        <v>109</v>
      </c>
      <c r="C16" s="113">
        <v>48.000785288920881</v>
      </c>
      <c r="D16" s="115">
        <v>7335</v>
      </c>
      <c r="E16" s="114">
        <v>7500</v>
      </c>
      <c r="F16" s="114">
        <v>7450</v>
      </c>
      <c r="G16" s="114">
        <v>7491</v>
      </c>
      <c r="H16" s="140">
        <v>7477</v>
      </c>
      <c r="I16" s="115">
        <v>-142</v>
      </c>
      <c r="J16" s="116">
        <v>-1.8991574160759663</v>
      </c>
      <c r="K16"/>
      <c r="L16"/>
      <c r="M16"/>
      <c r="N16"/>
      <c r="O16"/>
      <c r="P16"/>
    </row>
    <row r="17" spans="1:16" s="110" customFormat="1" ht="14.45" customHeight="1" x14ac:dyDescent="0.2">
      <c r="A17" s="118"/>
      <c r="B17" s="121" t="s">
        <v>110</v>
      </c>
      <c r="C17" s="113">
        <v>18.657155945291539</v>
      </c>
      <c r="D17" s="115">
        <v>2851</v>
      </c>
      <c r="E17" s="114">
        <v>2881</v>
      </c>
      <c r="F17" s="114">
        <v>2841</v>
      </c>
      <c r="G17" s="114">
        <v>2840</v>
      </c>
      <c r="H17" s="140">
        <v>2825</v>
      </c>
      <c r="I17" s="115">
        <v>26</v>
      </c>
      <c r="J17" s="116">
        <v>0.92035398230088494</v>
      </c>
      <c r="K17"/>
      <c r="L17"/>
      <c r="M17"/>
      <c r="N17"/>
      <c r="O17"/>
      <c r="P17"/>
    </row>
    <row r="18" spans="1:16" s="110" customFormat="1" ht="14.45" customHeight="1" x14ac:dyDescent="0.2">
      <c r="A18" s="120"/>
      <c r="B18" s="121" t="s">
        <v>111</v>
      </c>
      <c r="C18" s="113">
        <v>16.209672141875533</v>
      </c>
      <c r="D18" s="115">
        <v>2477</v>
      </c>
      <c r="E18" s="114">
        <v>2481</v>
      </c>
      <c r="F18" s="114">
        <v>2447</v>
      </c>
      <c r="G18" s="114">
        <v>2427</v>
      </c>
      <c r="H18" s="140">
        <v>2408</v>
      </c>
      <c r="I18" s="115">
        <v>69</v>
      </c>
      <c r="J18" s="116">
        <v>2.8654485049833887</v>
      </c>
      <c r="K18"/>
      <c r="L18"/>
      <c r="M18"/>
      <c r="N18"/>
      <c r="O18"/>
      <c r="P18"/>
    </row>
    <row r="19" spans="1:16" s="110" customFormat="1" ht="14.45" customHeight="1" x14ac:dyDescent="0.2">
      <c r="A19" s="120"/>
      <c r="B19" s="121" t="s">
        <v>112</v>
      </c>
      <c r="C19" s="113">
        <v>1.4135200575878542</v>
      </c>
      <c r="D19" s="115">
        <v>216</v>
      </c>
      <c r="E19" s="114">
        <v>206</v>
      </c>
      <c r="F19" s="114">
        <v>247</v>
      </c>
      <c r="G19" s="114">
        <v>210</v>
      </c>
      <c r="H19" s="140">
        <v>191</v>
      </c>
      <c r="I19" s="115">
        <v>25</v>
      </c>
      <c r="J19" s="116">
        <v>13.089005235602095</v>
      </c>
      <c r="K19"/>
      <c r="L19"/>
      <c r="M19"/>
      <c r="N19"/>
      <c r="O19"/>
      <c r="P19"/>
    </row>
    <row r="20" spans="1:16" s="110" customFormat="1" ht="14.45" customHeight="1" x14ac:dyDescent="0.2">
      <c r="A20" s="120" t="s">
        <v>113</v>
      </c>
      <c r="B20" s="119" t="s">
        <v>116</v>
      </c>
      <c r="C20" s="113">
        <v>89.346246973365623</v>
      </c>
      <c r="D20" s="115">
        <v>13653</v>
      </c>
      <c r="E20" s="114">
        <v>13923</v>
      </c>
      <c r="F20" s="114">
        <v>13714</v>
      </c>
      <c r="G20" s="114">
        <v>13864</v>
      </c>
      <c r="H20" s="140">
        <v>13756</v>
      </c>
      <c r="I20" s="115">
        <v>-103</v>
      </c>
      <c r="J20" s="116">
        <v>-0.74876417563245135</v>
      </c>
      <c r="K20"/>
      <c r="L20"/>
      <c r="M20"/>
      <c r="N20"/>
      <c r="O20"/>
      <c r="P20"/>
    </row>
    <row r="21" spans="1:16" s="110" customFormat="1" ht="14.45" customHeight="1" x14ac:dyDescent="0.2">
      <c r="A21" s="123"/>
      <c r="B21" s="124" t="s">
        <v>117</v>
      </c>
      <c r="C21" s="125">
        <v>10.398534127347686</v>
      </c>
      <c r="D21" s="143">
        <v>1589</v>
      </c>
      <c r="E21" s="144">
        <v>1642</v>
      </c>
      <c r="F21" s="144">
        <v>1608</v>
      </c>
      <c r="G21" s="144">
        <v>1573</v>
      </c>
      <c r="H21" s="145">
        <v>1565</v>
      </c>
      <c r="I21" s="143">
        <v>24</v>
      </c>
      <c r="J21" s="146">
        <v>1.5335463258785942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15122</v>
      </c>
      <c r="E56" s="114">
        <v>15542</v>
      </c>
      <c r="F56" s="114">
        <v>15420</v>
      </c>
      <c r="G56" s="114">
        <v>15649</v>
      </c>
      <c r="H56" s="140">
        <v>15404</v>
      </c>
      <c r="I56" s="115">
        <v>-282</v>
      </c>
      <c r="J56" s="116">
        <v>-1.8306933264087251</v>
      </c>
      <c r="K56"/>
      <c r="L56"/>
      <c r="M56"/>
      <c r="N56"/>
      <c r="O56"/>
      <c r="P56"/>
    </row>
    <row r="57" spans="1:16" s="110" customFormat="1" ht="14.45" customHeight="1" x14ac:dyDescent="0.2">
      <c r="A57" s="120" t="s">
        <v>105</v>
      </c>
      <c r="B57" s="119" t="s">
        <v>106</v>
      </c>
      <c r="C57" s="113">
        <v>38.791165189789709</v>
      </c>
      <c r="D57" s="115">
        <v>5866</v>
      </c>
      <c r="E57" s="114">
        <v>5987</v>
      </c>
      <c r="F57" s="114">
        <v>5929</v>
      </c>
      <c r="G57" s="114">
        <v>6019</v>
      </c>
      <c r="H57" s="140">
        <v>5849</v>
      </c>
      <c r="I57" s="115">
        <v>17</v>
      </c>
      <c r="J57" s="116">
        <v>0.29064797401265174</v>
      </c>
    </row>
    <row r="58" spans="1:16" s="110" customFormat="1" ht="14.45" customHeight="1" x14ac:dyDescent="0.2">
      <c r="A58" s="120"/>
      <c r="B58" s="119" t="s">
        <v>107</v>
      </c>
      <c r="C58" s="113">
        <v>61.208834810210291</v>
      </c>
      <c r="D58" s="115">
        <v>9256</v>
      </c>
      <c r="E58" s="114">
        <v>9555</v>
      </c>
      <c r="F58" s="114">
        <v>9491</v>
      </c>
      <c r="G58" s="114">
        <v>9630</v>
      </c>
      <c r="H58" s="140">
        <v>9555</v>
      </c>
      <c r="I58" s="115">
        <v>-299</v>
      </c>
      <c r="J58" s="116">
        <v>-3.129251700680272</v>
      </c>
    </row>
    <row r="59" spans="1:16" s="110" customFormat="1" ht="14.45" customHeight="1" x14ac:dyDescent="0.2">
      <c r="A59" s="118" t="s">
        <v>105</v>
      </c>
      <c r="B59" s="121" t="s">
        <v>108</v>
      </c>
      <c r="C59" s="113">
        <v>14.554953048538554</v>
      </c>
      <c r="D59" s="115">
        <v>2201</v>
      </c>
      <c r="E59" s="114">
        <v>2354</v>
      </c>
      <c r="F59" s="114">
        <v>2307</v>
      </c>
      <c r="G59" s="114">
        <v>2413</v>
      </c>
      <c r="H59" s="140">
        <v>2287</v>
      </c>
      <c r="I59" s="115">
        <v>-86</v>
      </c>
      <c r="J59" s="116">
        <v>-3.7603847835592479</v>
      </c>
    </row>
    <row r="60" spans="1:16" s="110" customFormat="1" ht="14.45" customHeight="1" x14ac:dyDescent="0.2">
      <c r="A60" s="118"/>
      <c r="B60" s="121" t="s">
        <v>109</v>
      </c>
      <c r="C60" s="113">
        <v>49.424679275228144</v>
      </c>
      <c r="D60" s="115">
        <v>7474</v>
      </c>
      <c r="E60" s="114">
        <v>7675</v>
      </c>
      <c r="F60" s="114">
        <v>7611</v>
      </c>
      <c r="G60" s="114">
        <v>7707</v>
      </c>
      <c r="H60" s="140">
        <v>7669</v>
      </c>
      <c r="I60" s="115">
        <v>-195</v>
      </c>
      <c r="J60" s="116">
        <v>-2.5427043943147738</v>
      </c>
    </row>
    <row r="61" spans="1:16" s="110" customFormat="1" ht="14.45" customHeight="1" x14ac:dyDescent="0.2">
      <c r="A61" s="118"/>
      <c r="B61" s="121" t="s">
        <v>110</v>
      </c>
      <c r="C61" s="113">
        <v>18.767358814971566</v>
      </c>
      <c r="D61" s="115">
        <v>2838</v>
      </c>
      <c r="E61" s="114">
        <v>2887</v>
      </c>
      <c r="F61" s="114">
        <v>2884</v>
      </c>
      <c r="G61" s="114">
        <v>2914</v>
      </c>
      <c r="H61" s="140">
        <v>2876</v>
      </c>
      <c r="I61" s="115">
        <v>-38</v>
      </c>
      <c r="J61" s="116">
        <v>-1.321279554937413</v>
      </c>
    </row>
    <row r="62" spans="1:16" s="110" customFormat="1" ht="14.45" customHeight="1" x14ac:dyDescent="0.2">
      <c r="A62" s="120"/>
      <c r="B62" s="121" t="s">
        <v>111</v>
      </c>
      <c r="C62" s="113">
        <v>17.253008861261737</v>
      </c>
      <c r="D62" s="115">
        <v>2609</v>
      </c>
      <c r="E62" s="114">
        <v>2626</v>
      </c>
      <c r="F62" s="114">
        <v>2618</v>
      </c>
      <c r="G62" s="114">
        <v>2615</v>
      </c>
      <c r="H62" s="140">
        <v>2572</v>
      </c>
      <c r="I62" s="115">
        <v>37</v>
      </c>
      <c r="J62" s="116">
        <v>1.4385692068429239</v>
      </c>
    </row>
    <row r="63" spans="1:16" s="110" customFormat="1" ht="14.45" customHeight="1" x14ac:dyDescent="0.2">
      <c r="A63" s="120"/>
      <c r="B63" s="121" t="s">
        <v>112</v>
      </c>
      <c r="C63" s="113">
        <v>1.554027245073403</v>
      </c>
      <c r="D63" s="115">
        <v>235</v>
      </c>
      <c r="E63" s="114">
        <v>209</v>
      </c>
      <c r="F63" s="114">
        <v>242</v>
      </c>
      <c r="G63" s="114">
        <v>214</v>
      </c>
      <c r="H63" s="140">
        <v>192</v>
      </c>
      <c r="I63" s="115">
        <v>43</v>
      </c>
      <c r="J63" s="116">
        <v>22.395833333333332</v>
      </c>
    </row>
    <row r="64" spans="1:16" s="110" customFormat="1" ht="14.45" customHeight="1" x14ac:dyDescent="0.2">
      <c r="A64" s="120" t="s">
        <v>113</v>
      </c>
      <c r="B64" s="119" t="s">
        <v>116</v>
      </c>
      <c r="C64" s="113">
        <v>89.33342150509192</v>
      </c>
      <c r="D64" s="115">
        <v>13509</v>
      </c>
      <c r="E64" s="114">
        <v>13857</v>
      </c>
      <c r="F64" s="114">
        <v>13760</v>
      </c>
      <c r="G64" s="114">
        <v>13999</v>
      </c>
      <c r="H64" s="140">
        <v>13817</v>
      </c>
      <c r="I64" s="115">
        <v>-308</v>
      </c>
      <c r="J64" s="116">
        <v>-2.2291380183831513</v>
      </c>
    </row>
    <row r="65" spans="1:10" s="110" customFormat="1" ht="14.45" customHeight="1" x14ac:dyDescent="0.2">
      <c r="A65" s="123"/>
      <c r="B65" s="124" t="s">
        <v>117</v>
      </c>
      <c r="C65" s="125">
        <v>10.4681920380902</v>
      </c>
      <c r="D65" s="143">
        <v>1583</v>
      </c>
      <c r="E65" s="144">
        <v>1652</v>
      </c>
      <c r="F65" s="144">
        <v>1626</v>
      </c>
      <c r="G65" s="144">
        <v>1616</v>
      </c>
      <c r="H65" s="145">
        <v>1555</v>
      </c>
      <c r="I65" s="143">
        <v>28</v>
      </c>
      <c r="J65" s="146">
        <v>1.8006430868167203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15281</v>
      </c>
      <c r="G11" s="114">
        <v>15608</v>
      </c>
      <c r="H11" s="114">
        <v>15369</v>
      </c>
      <c r="I11" s="114">
        <v>15487</v>
      </c>
      <c r="J11" s="140">
        <v>15365</v>
      </c>
      <c r="K11" s="114">
        <v>-84</v>
      </c>
      <c r="L11" s="116">
        <v>-0.54669703872437359</v>
      </c>
    </row>
    <row r="12" spans="1:17" s="110" customFormat="1" ht="24" customHeight="1" x14ac:dyDescent="0.2">
      <c r="A12" s="604" t="s">
        <v>185</v>
      </c>
      <c r="B12" s="605"/>
      <c r="C12" s="605"/>
      <c r="D12" s="606"/>
      <c r="E12" s="113">
        <v>38.315555264707804</v>
      </c>
      <c r="F12" s="115">
        <v>5855</v>
      </c>
      <c r="G12" s="114">
        <v>5933</v>
      </c>
      <c r="H12" s="114">
        <v>5828</v>
      </c>
      <c r="I12" s="114">
        <v>5884</v>
      </c>
      <c r="J12" s="140">
        <v>5835</v>
      </c>
      <c r="K12" s="114">
        <v>20</v>
      </c>
      <c r="L12" s="116">
        <v>0.34275921165381318</v>
      </c>
    </row>
    <row r="13" spans="1:17" s="110" customFormat="1" ht="15" customHeight="1" x14ac:dyDescent="0.2">
      <c r="A13" s="120"/>
      <c r="B13" s="612" t="s">
        <v>107</v>
      </c>
      <c r="C13" s="612"/>
      <c r="E13" s="113">
        <v>61.684444735292196</v>
      </c>
      <c r="F13" s="115">
        <v>9426</v>
      </c>
      <c r="G13" s="114">
        <v>9675</v>
      </c>
      <c r="H13" s="114">
        <v>9541</v>
      </c>
      <c r="I13" s="114">
        <v>9603</v>
      </c>
      <c r="J13" s="140">
        <v>9530</v>
      </c>
      <c r="K13" s="114">
        <v>-104</v>
      </c>
      <c r="L13" s="116">
        <v>-1.0912906610703044</v>
      </c>
    </row>
    <row r="14" spans="1:17" s="110" customFormat="1" ht="22.5" customHeight="1" x14ac:dyDescent="0.2">
      <c r="A14" s="604" t="s">
        <v>186</v>
      </c>
      <c r="B14" s="605"/>
      <c r="C14" s="605"/>
      <c r="D14" s="606"/>
      <c r="E14" s="113">
        <v>17.132386623912048</v>
      </c>
      <c r="F14" s="115">
        <v>2618</v>
      </c>
      <c r="G14" s="114">
        <v>2746</v>
      </c>
      <c r="H14" s="114">
        <v>2631</v>
      </c>
      <c r="I14" s="114">
        <v>2729</v>
      </c>
      <c r="J14" s="140">
        <v>2655</v>
      </c>
      <c r="K14" s="114">
        <v>-37</v>
      </c>
      <c r="L14" s="116">
        <v>-1.3935969868173259</v>
      </c>
    </row>
    <row r="15" spans="1:17" s="110" customFormat="1" ht="15" customHeight="1" x14ac:dyDescent="0.2">
      <c r="A15" s="120"/>
      <c r="B15" s="119"/>
      <c r="C15" s="258" t="s">
        <v>106</v>
      </c>
      <c r="E15" s="113">
        <v>50.534759358288767</v>
      </c>
      <c r="F15" s="115">
        <v>1323</v>
      </c>
      <c r="G15" s="114">
        <v>1356</v>
      </c>
      <c r="H15" s="114">
        <v>1302</v>
      </c>
      <c r="I15" s="114">
        <v>1363</v>
      </c>
      <c r="J15" s="140">
        <v>1325</v>
      </c>
      <c r="K15" s="114">
        <v>-2</v>
      </c>
      <c r="L15" s="116">
        <v>-0.15094339622641509</v>
      </c>
    </row>
    <row r="16" spans="1:17" s="110" customFormat="1" ht="15" customHeight="1" x14ac:dyDescent="0.2">
      <c r="A16" s="120"/>
      <c r="B16" s="119"/>
      <c r="C16" s="258" t="s">
        <v>107</v>
      </c>
      <c r="E16" s="113">
        <v>49.465240641711233</v>
      </c>
      <c r="F16" s="115">
        <v>1295</v>
      </c>
      <c r="G16" s="114">
        <v>1390</v>
      </c>
      <c r="H16" s="114">
        <v>1329</v>
      </c>
      <c r="I16" s="114">
        <v>1366</v>
      </c>
      <c r="J16" s="140">
        <v>1330</v>
      </c>
      <c r="K16" s="114">
        <v>-35</v>
      </c>
      <c r="L16" s="116">
        <v>-2.6315789473684212</v>
      </c>
    </row>
    <row r="17" spans="1:12" s="110" customFormat="1" ht="15" customHeight="1" x14ac:dyDescent="0.2">
      <c r="A17" s="120"/>
      <c r="B17" s="121" t="s">
        <v>109</v>
      </c>
      <c r="C17" s="258"/>
      <c r="E17" s="113">
        <v>48.000785288920881</v>
      </c>
      <c r="F17" s="115">
        <v>7335</v>
      </c>
      <c r="G17" s="114">
        <v>7500</v>
      </c>
      <c r="H17" s="114">
        <v>7450</v>
      </c>
      <c r="I17" s="114">
        <v>7491</v>
      </c>
      <c r="J17" s="140">
        <v>7477</v>
      </c>
      <c r="K17" s="114">
        <v>-142</v>
      </c>
      <c r="L17" s="116">
        <v>-1.8991574160759663</v>
      </c>
    </row>
    <row r="18" spans="1:12" s="110" customFormat="1" ht="15" customHeight="1" x14ac:dyDescent="0.2">
      <c r="A18" s="120"/>
      <c r="B18" s="119"/>
      <c r="C18" s="258" t="s">
        <v>106</v>
      </c>
      <c r="E18" s="113">
        <v>33.428766189502383</v>
      </c>
      <c r="F18" s="115">
        <v>2452</v>
      </c>
      <c r="G18" s="114">
        <v>2491</v>
      </c>
      <c r="H18" s="114">
        <v>2463</v>
      </c>
      <c r="I18" s="114">
        <v>2466</v>
      </c>
      <c r="J18" s="140">
        <v>2465</v>
      </c>
      <c r="K18" s="114">
        <v>-13</v>
      </c>
      <c r="L18" s="116">
        <v>-0.52738336713995948</v>
      </c>
    </row>
    <row r="19" spans="1:12" s="110" customFormat="1" ht="15" customHeight="1" x14ac:dyDescent="0.2">
      <c r="A19" s="120"/>
      <c r="B19" s="119"/>
      <c r="C19" s="258" t="s">
        <v>107</v>
      </c>
      <c r="E19" s="113">
        <v>66.571233810497617</v>
      </c>
      <c r="F19" s="115">
        <v>4883</v>
      </c>
      <c r="G19" s="114">
        <v>5009</v>
      </c>
      <c r="H19" s="114">
        <v>4987</v>
      </c>
      <c r="I19" s="114">
        <v>5025</v>
      </c>
      <c r="J19" s="140">
        <v>5012</v>
      </c>
      <c r="K19" s="114">
        <v>-129</v>
      </c>
      <c r="L19" s="116">
        <v>-2.5738228252194735</v>
      </c>
    </row>
    <row r="20" spans="1:12" s="110" customFormat="1" ht="15" customHeight="1" x14ac:dyDescent="0.2">
      <c r="A20" s="120"/>
      <c r="B20" s="121" t="s">
        <v>110</v>
      </c>
      <c r="C20" s="258"/>
      <c r="E20" s="113">
        <v>18.657155945291539</v>
      </c>
      <c r="F20" s="115">
        <v>2851</v>
      </c>
      <c r="G20" s="114">
        <v>2881</v>
      </c>
      <c r="H20" s="114">
        <v>2841</v>
      </c>
      <c r="I20" s="114">
        <v>2840</v>
      </c>
      <c r="J20" s="140">
        <v>2825</v>
      </c>
      <c r="K20" s="114">
        <v>26</v>
      </c>
      <c r="L20" s="116">
        <v>0.92035398230088494</v>
      </c>
    </row>
    <row r="21" spans="1:12" s="110" customFormat="1" ht="15" customHeight="1" x14ac:dyDescent="0.2">
      <c r="A21" s="120"/>
      <c r="B21" s="119"/>
      <c r="C21" s="258" t="s">
        <v>106</v>
      </c>
      <c r="E21" s="113">
        <v>30.7962118554893</v>
      </c>
      <c r="F21" s="115">
        <v>878</v>
      </c>
      <c r="G21" s="114">
        <v>890</v>
      </c>
      <c r="H21" s="114">
        <v>881</v>
      </c>
      <c r="I21" s="114">
        <v>878</v>
      </c>
      <c r="J21" s="140">
        <v>884</v>
      </c>
      <c r="K21" s="114">
        <v>-6</v>
      </c>
      <c r="L21" s="116">
        <v>-0.67873303167420818</v>
      </c>
    </row>
    <row r="22" spans="1:12" s="110" customFormat="1" ht="15" customHeight="1" x14ac:dyDescent="0.2">
      <c r="A22" s="120"/>
      <c r="B22" s="119"/>
      <c r="C22" s="258" t="s">
        <v>107</v>
      </c>
      <c r="E22" s="113">
        <v>69.203788144510696</v>
      </c>
      <c r="F22" s="115">
        <v>1973</v>
      </c>
      <c r="G22" s="114">
        <v>1991</v>
      </c>
      <c r="H22" s="114">
        <v>1960</v>
      </c>
      <c r="I22" s="114">
        <v>1962</v>
      </c>
      <c r="J22" s="140">
        <v>1941</v>
      </c>
      <c r="K22" s="114">
        <v>32</v>
      </c>
      <c r="L22" s="116">
        <v>1.6486347243688819</v>
      </c>
    </row>
    <row r="23" spans="1:12" s="110" customFormat="1" ht="15" customHeight="1" x14ac:dyDescent="0.2">
      <c r="A23" s="120"/>
      <c r="B23" s="121" t="s">
        <v>111</v>
      </c>
      <c r="C23" s="258"/>
      <c r="E23" s="113">
        <v>16.209672141875533</v>
      </c>
      <c r="F23" s="115">
        <v>2477</v>
      </c>
      <c r="G23" s="114">
        <v>2481</v>
      </c>
      <c r="H23" s="114">
        <v>2447</v>
      </c>
      <c r="I23" s="114">
        <v>2427</v>
      </c>
      <c r="J23" s="140">
        <v>2408</v>
      </c>
      <c r="K23" s="114">
        <v>69</v>
      </c>
      <c r="L23" s="116">
        <v>2.8654485049833887</v>
      </c>
    </row>
    <row r="24" spans="1:12" s="110" customFormat="1" ht="15" customHeight="1" x14ac:dyDescent="0.2">
      <c r="A24" s="120"/>
      <c r="B24" s="119"/>
      <c r="C24" s="258" t="s">
        <v>106</v>
      </c>
      <c r="E24" s="113">
        <v>48.526443278159064</v>
      </c>
      <c r="F24" s="115">
        <v>1202</v>
      </c>
      <c r="G24" s="114">
        <v>1196</v>
      </c>
      <c r="H24" s="114">
        <v>1182</v>
      </c>
      <c r="I24" s="114">
        <v>1177</v>
      </c>
      <c r="J24" s="140">
        <v>1161</v>
      </c>
      <c r="K24" s="114">
        <v>41</v>
      </c>
      <c r="L24" s="116">
        <v>3.5314384151593452</v>
      </c>
    </row>
    <row r="25" spans="1:12" s="110" customFormat="1" ht="15" customHeight="1" x14ac:dyDescent="0.2">
      <c r="A25" s="120"/>
      <c r="B25" s="119"/>
      <c r="C25" s="258" t="s">
        <v>107</v>
      </c>
      <c r="E25" s="113">
        <v>51.473556721840936</v>
      </c>
      <c r="F25" s="115">
        <v>1275</v>
      </c>
      <c r="G25" s="114">
        <v>1285</v>
      </c>
      <c r="H25" s="114">
        <v>1265</v>
      </c>
      <c r="I25" s="114">
        <v>1250</v>
      </c>
      <c r="J25" s="140">
        <v>1247</v>
      </c>
      <c r="K25" s="114">
        <v>28</v>
      </c>
      <c r="L25" s="116">
        <v>2.2453889334402568</v>
      </c>
    </row>
    <row r="26" spans="1:12" s="110" customFormat="1" ht="15" customHeight="1" x14ac:dyDescent="0.2">
      <c r="A26" s="120"/>
      <c r="C26" s="121" t="s">
        <v>187</v>
      </c>
      <c r="D26" s="110" t="s">
        <v>188</v>
      </c>
      <c r="E26" s="113">
        <v>1.4135200575878542</v>
      </c>
      <c r="F26" s="115">
        <v>216</v>
      </c>
      <c r="G26" s="114">
        <v>206</v>
      </c>
      <c r="H26" s="114">
        <v>247</v>
      </c>
      <c r="I26" s="114">
        <v>210</v>
      </c>
      <c r="J26" s="140">
        <v>191</v>
      </c>
      <c r="K26" s="114">
        <v>25</v>
      </c>
      <c r="L26" s="116">
        <v>13.089005235602095</v>
      </c>
    </row>
    <row r="27" spans="1:12" s="110" customFormat="1" ht="15" customHeight="1" x14ac:dyDescent="0.2">
      <c r="A27" s="120"/>
      <c r="B27" s="119"/>
      <c r="D27" s="259" t="s">
        <v>106</v>
      </c>
      <c r="E27" s="113">
        <v>43.981481481481481</v>
      </c>
      <c r="F27" s="115">
        <v>95</v>
      </c>
      <c r="G27" s="114">
        <v>76</v>
      </c>
      <c r="H27" s="114">
        <v>107</v>
      </c>
      <c r="I27" s="114">
        <v>87</v>
      </c>
      <c r="J27" s="140">
        <v>84</v>
      </c>
      <c r="K27" s="114">
        <v>11</v>
      </c>
      <c r="L27" s="116">
        <v>13.095238095238095</v>
      </c>
    </row>
    <row r="28" spans="1:12" s="110" customFormat="1" ht="15" customHeight="1" x14ac:dyDescent="0.2">
      <c r="A28" s="120"/>
      <c r="B28" s="119"/>
      <c r="D28" s="259" t="s">
        <v>107</v>
      </c>
      <c r="E28" s="113">
        <v>56.018518518518519</v>
      </c>
      <c r="F28" s="115">
        <v>121</v>
      </c>
      <c r="G28" s="114">
        <v>130</v>
      </c>
      <c r="H28" s="114">
        <v>140</v>
      </c>
      <c r="I28" s="114">
        <v>123</v>
      </c>
      <c r="J28" s="140">
        <v>107</v>
      </c>
      <c r="K28" s="114">
        <v>14</v>
      </c>
      <c r="L28" s="116">
        <v>13.084112149532711</v>
      </c>
    </row>
    <row r="29" spans="1:12" s="110" customFormat="1" ht="24" customHeight="1" x14ac:dyDescent="0.2">
      <c r="A29" s="604" t="s">
        <v>189</v>
      </c>
      <c r="B29" s="605"/>
      <c r="C29" s="605"/>
      <c r="D29" s="606"/>
      <c r="E29" s="113">
        <v>89.346246973365623</v>
      </c>
      <c r="F29" s="115">
        <v>13653</v>
      </c>
      <c r="G29" s="114">
        <v>13923</v>
      </c>
      <c r="H29" s="114">
        <v>13714</v>
      </c>
      <c r="I29" s="114">
        <v>13864</v>
      </c>
      <c r="J29" s="140">
        <v>13756</v>
      </c>
      <c r="K29" s="114">
        <v>-103</v>
      </c>
      <c r="L29" s="116">
        <v>-0.74876417563245135</v>
      </c>
    </row>
    <row r="30" spans="1:12" s="110" customFormat="1" ht="15" customHeight="1" x14ac:dyDescent="0.2">
      <c r="A30" s="120"/>
      <c r="B30" s="119"/>
      <c r="C30" s="258" t="s">
        <v>106</v>
      </c>
      <c r="E30" s="113">
        <v>37.867135428111041</v>
      </c>
      <c r="F30" s="115">
        <v>5170</v>
      </c>
      <c r="G30" s="114">
        <v>5225</v>
      </c>
      <c r="H30" s="114">
        <v>5147</v>
      </c>
      <c r="I30" s="114">
        <v>5220</v>
      </c>
      <c r="J30" s="140">
        <v>5181</v>
      </c>
      <c r="K30" s="114">
        <v>-11</v>
      </c>
      <c r="L30" s="116">
        <v>-0.21231422505307856</v>
      </c>
    </row>
    <row r="31" spans="1:12" s="110" customFormat="1" ht="15" customHeight="1" x14ac:dyDescent="0.2">
      <c r="A31" s="120"/>
      <c r="B31" s="119"/>
      <c r="C31" s="258" t="s">
        <v>107</v>
      </c>
      <c r="E31" s="113">
        <v>62.132864571888959</v>
      </c>
      <c r="F31" s="115">
        <v>8483</v>
      </c>
      <c r="G31" s="114">
        <v>8698</v>
      </c>
      <c r="H31" s="114">
        <v>8567</v>
      </c>
      <c r="I31" s="114">
        <v>8644</v>
      </c>
      <c r="J31" s="140">
        <v>8575</v>
      </c>
      <c r="K31" s="114">
        <v>-92</v>
      </c>
      <c r="L31" s="116">
        <v>-1.0728862973760933</v>
      </c>
    </row>
    <row r="32" spans="1:12" s="110" customFormat="1" ht="15" customHeight="1" x14ac:dyDescent="0.2">
      <c r="A32" s="120"/>
      <c r="B32" s="119" t="s">
        <v>117</v>
      </c>
      <c r="C32" s="258"/>
      <c r="E32" s="113">
        <v>10.398534127347686</v>
      </c>
      <c r="F32" s="114">
        <v>1589</v>
      </c>
      <c r="G32" s="114">
        <v>1642</v>
      </c>
      <c r="H32" s="114">
        <v>1608</v>
      </c>
      <c r="I32" s="114">
        <v>1573</v>
      </c>
      <c r="J32" s="140">
        <v>1565</v>
      </c>
      <c r="K32" s="114">
        <v>24</v>
      </c>
      <c r="L32" s="116">
        <v>1.5335463258785942</v>
      </c>
    </row>
    <row r="33" spans="1:12" s="110" customFormat="1" ht="15" customHeight="1" x14ac:dyDescent="0.2">
      <c r="A33" s="120"/>
      <c r="B33" s="119"/>
      <c r="C33" s="258" t="s">
        <v>106</v>
      </c>
      <c r="E33" s="113">
        <v>42.857142857142854</v>
      </c>
      <c r="F33" s="114">
        <v>681</v>
      </c>
      <c r="G33" s="114">
        <v>701</v>
      </c>
      <c r="H33" s="114">
        <v>674</v>
      </c>
      <c r="I33" s="114">
        <v>658</v>
      </c>
      <c r="J33" s="140">
        <v>649</v>
      </c>
      <c r="K33" s="114">
        <v>32</v>
      </c>
      <c r="L33" s="116">
        <v>4.9306625577812015</v>
      </c>
    </row>
    <row r="34" spans="1:12" s="110" customFormat="1" ht="15" customHeight="1" x14ac:dyDescent="0.2">
      <c r="A34" s="120"/>
      <c r="B34" s="119"/>
      <c r="C34" s="258" t="s">
        <v>107</v>
      </c>
      <c r="E34" s="113">
        <v>57.142857142857146</v>
      </c>
      <c r="F34" s="114">
        <v>908</v>
      </c>
      <c r="G34" s="114">
        <v>941</v>
      </c>
      <c r="H34" s="114">
        <v>934</v>
      </c>
      <c r="I34" s="114">
        <v>915</v>
      </c>
      <c r="J34" s="140">
        <v>916</v>
      </c>
      <c r="K34" s="114">
        <v>-8</v>
      </c>
      <c r="L34" s="116">
        <v>-0.8733624454148472</v>
      </c>
    </row>
    <row r="35" spans="1:12" s="110" customFormat="1" ht="24" customHeight="1" x14ac:dyDescent="0.2">
      <c r="A35" s="604" t="s">
        <v>192</v>
      </c>
      <c r="B35" s="605"/>
      <c r="C35" s="605"/>
      <c r="D35" s="606"/>
      <c r="E35" s="113">
        <v>15.110267652640534</v>
      </c>
      <c r="F35" s="114">
        <v>2309</v>
      </c>
      <c r="G35" s="114">
        <v>2384</v>
      </c>
      <c r="H35" s="114">
        <v>2345</v>
      </c>
      <c r="I35" s="114">
        <v>2466</v>
      </c>
      <c r="J35" s="114">
        <v>2356</v>
      </c>
      <c r="K35" s="318">
        <v>-47</v>
      </c>
      <c r="L35" s="319">
        <v>-1.9949066213921902</v>
      </c>
    </row>
    <row r="36" spans="1:12" s="110" customFormat="1" ht="15" customHeight="1" x14ac:dyDescent="0.2">
      <c r="A36" s="120"/>
      <c r="B36" s="119"/>
      <c r="C36" s="258" t="s">
        <v>106</v>
      </c>
      <c r="E36" s="113">
        <v>40.017323516673883</v>
      </c>
      <c r="F36" s="114">
        <v>924</v>
      </c>
      <c r="G36" s="114">
        <v>951</v>
      </c>
      <c r="H36" s="114">
        <v>941</v>
      </c>
      <c r="I36" s="114">
        <v>1004</v>
      </c>
      <c r="J36" s="114">
        <v>953</v>
      </c>
      <c r="K36" s="318">
        <v>-29</v>
      </c>
      <c r="L36" s="116">
        <v>-3.0430220356768101</v>
      </c>
    </row>
    <row r="37" spans="1:12" s="110" customFormat="1" ht="15" customHeight="1" x14ac:dyDescent="0.2">
      <c r="A37" s="120"/>
      <c r="B37" s="119"/>
      <c r="C37" s="258" t="s">
        <v>107</v>
      </c>
      <c r="E37" s="113">
        <v>59.982676483326117</v>
      </c>
      <c r="F37" s="114">
        <v>1385</v>
      </c>
      <c r="G37" s="114">
        <v>1433</v>
      </c>
      <c r="H37" s="114">
        <v>1404</v>
      </c>
      <c r="I37" s="114">
        <v>1462</v>
      </c>
      <c r="J37" s="140">
        <v>1403</v>
      </c>
      <c r="K37" s="114">
        <v>-18</v>
      </c>
      <c r="L37" s="116">
        <v>-1.2829650748396293</v>
      </c>
    </row>
    <row r="38" spans="1:12" s="110" customFormat="1" ht="15" customHeight="1" x14ac:dyDescent="0.2">
      <c r="A38" s="120"/>
      <c r="B38" s="119" t="s">
        <v>328</v>
      </c>
      <c r="C38" s="258"/>
      <c r="E38" s="113">
        <v>59.263137229238922</v>
      </c>
      <c r="F38" s="114">
        <v>9056</v>
      </c>
      <c r="G38" s="114">
        <v>9244</v>
      </c>
      <c r="H38" s="114">
        <v>9095</v>
      </c>
      <c r="I38" s="114">
        <v>9106</v>
      </c>
      <c r="J38" s="140">
        <v>9042</v>
      </c>
      <c r="K38" s="114">
        <v>14</v>
      </c>
      <c r="L38" s="116">
        <v>0.15483300154833002</v>
      </c>
    </row>
    <row r="39" spans="1:12" s="110" customFormat="1" ht="15" customHeight="1" x14ac:dyDescent="0.2">
      <c r="A39" s="120"/>
      <c r="B39" s="119"/>
      <c r="C39" s="258" t="s">
        <v>106</v>
      </c>
      <c r="E39" s="113">
        <v>37.400618374558306</v>
      </c>
      <c r="F39" s="115">
        <v>3387</v>
      </c>
      <c r="G39" s="114">
        <v>3423</v>
      </c>
      <c r="H39" s="114">
        <v>3343</v>
      </c>
      <c r="I39" s="114">
        <v>3360</v>
      </c>
      <c r="J39" s="140">
        <v>3346</v>
      </c>
      <c r="K39" s="114">
        <v>41</v>
      </c>
      <c r="L39" s="116">
        <v>1.2253436939629407</v>
      </c>
    </row>
    <row r="40" spans="1:12" s="110" customFormat="1" ht="15" customHeight="1" x14ac:dyDescent="0.2">
      <c r="A40" s="120"/>
      <c r="B40" s="119"/>
      <c r="C40" s="258" t="s">
        <v>107</v>
      </c>
      <c r="E40" s="113">
        <v>62.599381625441694</v>
      </c>
      <c r="F40" s="115">
        <v>5669</v>
      </c>
      <c r="G40" s="114">
        <v>5821</v>
      </c>
      <c r="H40" s="114">
        <v>5752</v>
      </c>
      <c r="I40" s="114">
        <v>5746</v>
      </c>
      <c r="J40" s="140">
        <v>5696</v>
      </c>
      <c r="K40" s="114">
        <v>-27</v>
      </c>
      <c r="L40" s="116">
        <v>-0.47401685393258425</v>
      </c>
    </row>
    <row r="41" spans="1:12" s="110" customFormat="1" ht="15" customHeight="1" x14ac:dyDescent="0.2">
      <c r="A41" s="120"/>
      <c r="B41" s="320" t="s">
        <v>516</v>
      </c>
      <c r="C41" s="258"/>
      <c r="E41" s="113">
        <v>6.5244421176624563</v>
      </c>
      <c r="F41" s="115">
        <v>997</v>
      </c>
      <c r="G41" s="114">
        <v>1011</v>
      </c>
      <c r="H41" s="114">
        <v>966</v>
      </c>
      <c r="I41" s="114">
        <v>974</v>
      </c>
      <c r="J41" s="140">
        <v>942</v>
      </c>
      <c r="K41" s="114">
        <v>55</v>
      </c>
      <c r="L41" s="116">
        <v>5.8386411889596603</v>
      </c>
    </row>
    <row r="42" spans="1:12" s="110" customFormat="1" ht="15" customHeight="1" x14ac:dyDescent="0.2">
      <c r="A42" s="120"/>
      <c r="B42" s="119"/>
      <c r="C42" s="268" t="s">
        <v>106</v>
      </c>
      <c r="D42" s="182"/>
      <c r="E42" s="113">
        <v>43.630892678034101</v>
      </c>
      <c r="F42" s="115">
        <v>435</v>
      </c>
      <c r="G42" s="114">
        <v>436</v>
      </c>
      <c r="H42" s="114">
        <v>425</v>
      </c>
      <c r="I42" s="114">
        <v>424</v>
      </c>
      <c r="J42" s="140">
        <v>395</v>
      </c>
      <c r="K42" s="114">
        <v>40</v>
      </c>
      <c r="L42" s="116">
        <v>10.126582278481013</v>
      </c>
    </row>
    <row r="43" spans="1:12" s="110" customFormat="1" ht="15" customHeight="1" x14ac:dyDescent="0.2">
      <c r="A43" s="120"/>
      <c r="B43" s="119"/>
      <c r="C43" s="268" t="s">
        <v>107</v>
      </c>
      <c r="D43" s="182"/>
      <c r="E43" s="113">
        <v>56.369107321965899</v>
      </c>
      <c r="F43" s="115">
        <v>562</v>
      </c>
      <c r="G43" s="114">
        <v>575</v>
      </c>
      <c r="H43" s="114">
        <v>541</v>
      </c>
      <c r="I43" s="114">
        <v>550</v>
      </c>
      <c r="J43" s="140">
        <v>547</v>
      </c>
      <c r="K43" s="114">
        <v>15</v>
      </c>
      <c r="L43" s="116">
        <v>2.7422303473491771</v>
      </c>
    </row>
    <row r="44" spans="1:12" s="110" customFormat="1" ht="15" customHeight="1" x14ac:dyDescent="0.2">
      <c r="A44" s="120"/>
      <c r="B44" s="119" t="s">
        <v>205</v>
      </c>
      <c r="C44" s="268"/>
      <c r="D44" s="182"/>
      <c r="E44" s="113">
        <v>19.102153000458085</v>
      </c>
      <c r="F44" s="115">
        <v>2919</v>
      </c>
      <c r="G44" s="114">
        <v>2969</v>
      </c>
      <c r="H44" s="114">
        <v>2963</v>
      </c>
      <c r="I44" s="114">
        <v>2941</v>
      </c>
      <c r="J44" s="140">
        <v>3025</v>
      </c>
      <c r="K44" s="114">
        <v>-106</v>
      </c>
      <c r="L44" s="116">
        <v>-3.5041322314049586</v>
      </c>
    </row>
    <row r="45" spans="1:12" s="110" customFormat="1" ht="15" customHeight="1" x14ac:dyDescent="0.2">
      <c r="A45" s="120"/>
      <c r="B45" s="119"/>
      <c r="C45" s="268" t="s">
        <v>106</v>
      </c>
      <c r="D45" s="182"/>
      <c r="E45" s="113">
        <v>37.99246317231929</v>
      </c>
      <c r="F45" s="115">
        <v>1109</v>
      </c>
      <c r="G45" s="114">
        <v>1123</v>
      </c>
      <c r="H45" s="114">
        <v>1119</v>
      </c>
      <c r="I45" s="114">
        <v>1096</v>
      </c>
      <c r="J45" s="140">
        <v>1141</v>
      </c>
      <c r="K45" s="114">
        <v>-32</v>
      </c>
      <c r="L45" s="116">
        <v>-2.8045574057843998</v>
      </c>
    </row>
    <row r="46" spans="1:12" s="110" customFormat="1" ht="15" customHeight="1" x14ac:dyDescent="0.2">
      <c r="A46" s="123"/>
      <c r="B46" s="124"/>
      <c r="C46" s="260" t="s">
        <v>107</v>
      </c>
      <c r="D46" s="261"/>
      <c r="E46" s="125">
        <v>62.00753682768071</v>
      </c>
      <c r="F46" s="143">
        <v>1810</v>
      </c>
      <c r="G46" s="144">
        <v>1846</v>
      </c>
      <c r="H46" s="144">
        <v>1844</v>
      </c>
      <c r="I46" s="144">
        <v>1845</v>
      </c>
      <c r="J46" s="145">
        <v>1884</v>
      </c>
      <c r="K46" s="144">
        <v>-74</v>
      </c>
      <c r="L46" s="146">
        <v>-3.9278131634819533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15281</v>
      </c>
      <c r="E11" s="114">
        <v>15608</v>
      </c>
      <c r="F11" s="114">
        <v>15369</v>
      </c>
      <c r="G11" s="114">
        <v>15487</v>
      </c>
      <c r="H11" s="140">
        <v>15365</v>
      </c>
      <c r="I11" s="115">
        <v>-84</v>
      </c>
      <c r="J11" s="116">
        <v>-0.54669703872437359</v>
      </c>
    </row>
    <row r="12" spans="1:15" s="110" customFormat="1" ht="24.95" customHeight="1" x14ac:dyDescent="0.2">
      <c r="A12" s="193" t="s">
        <v>132</v>
      </c>
      <c r="B12" s="194" t="s">
        <v>133</v>
      </c>
      <c r="C12" s="113">
        <v>0.70676002879392708</v>
      </c>
      <c r="D12" s="115">
        <v>108</v>
      </c>
      <c r="E12" s="114">
        <v>107</v>
      </c>
      <c r="F12" s="114">
        <v>105</v>
      </c>
      <c r="G12" s="114">
        <v>114</v>
      </c>
      <c r="H12" s="140">
        <v>114</v>
      </c>
      <c r="I12" s="115">
        <v>-6</v>
      </c>
      <c r="J12" s="116">
        <v>-5.2631578947368425</v>
      </c>
    </row>
    <row r="13" spans="1:15" s="110" customFormat="1" ht="24.95" customHeight="1" x14ac:dyDescent="0.2">
      <c r="A13" s="193" t="s">
        <v>134</v>
      </c>
      <c r="B13" s="199" t="s">
        <v>214</v>
      </c>
      <c r="C13" s="113">
        <v>0.51698187291407627</v>
      </c>
      <c r="D13" s="115">
        <v>79</v>
      </c>
      <c r="E13" s="114">
        <v>97</v>
      </c>
      <c r="F13" s="114">
        <v>95</v>
      </c>
      <c r="G13" s="114">
        <v>93</v>
      </c>
      <c r="H13" s="140">
        <v>94</v>
      </c>
      <c r="I13" s="115">
        <v>-15</v>
      </c>
      <c r="J13" s="116">
        <v>-15.957446808510639</v>
      </c>
    </row>
    <row r="14" spans="1:15" s="287" customFormat="1" ht="24.95" customHeight="1" x14ac:dyDescent="0.2">
      <c r="A14" s="193" t="s">
        <v>215</v>
      </c>
      <c r="B14" s="199" t="s">
        <v>137</v>
      </c>
      <c r="C14" s="113">
        <v>8.0295792160198936</v>
      </c>
      <c r="D14" s="115">
        <v>1227</v>
      </c>
      <c r="E14" s="114">
        <v>1245</v>
      </c>
      <c r="F14" s="114">
        <v>1269</v>
      </c>
      <c r="G14" s="114">
        <v>1278</v>
      </c>
      <c r="H14" s="140">
        <v>1288</v>
      </c>
      <c r="I14" s="115">
        <v>-61</v>
      </c>
      <c r="J14" s="116">
        <v>-4.7360248447204967</v>
      </c>
      <c r="K14" s="110"/>
      <c r="L14" s="110"/>
      <c r="M14" s="110"/>
      <c r="N14" s="110"/>
      <c r="O14" s="110"/>
    </row>
    <row r="15" spans="1:15" s="110" customFormat="1" ht="24.95" customHeight="1" x14ac:dyDescent="0.2">
      <c r="A15" s="193" t="s">
        <v>216</v>
      </c>
      <c r="B15" s="199" t="s">
        <v>217</v>
      </c>
      <c r="C15" s="113">
        <v>3.501079772266213</v>
      </c>
      <c r="D15" s="115">
        <v>535</v>
      </c>
      <c r="E15" s="114">
        <v>531</v>
      </c>
      <c r="F15" s="114">
        <v>539</v>
      </c>
      <c r="G15" s="114">
        <v>531</v>
      </c>
      <c r="H15" s="140">
        <v>533</v>
      </c>
      <c r="I15" s="115">
        <v>2</v>
      </c>
      <c r="J15" s="116">
        <v>0.37523452157598497</v>
      </c>
    </row>
    <row r="16" spans="1:15" s="287" customFormat="1" ht="24.95" customHeight="1" x14ac:dyDescent="0.2">
      <c r="A16" s="193" t="s">
        <v>218</v>
      </c>
      <c r="B16" s="199" t="s">
        <v>141</v>
      </c>
      <c r="C16" s="113">
        <v>3.0822590144624042</v>
      </c>
      <c r="D16" s="115">
        <v>471</v>
      </c>
      <c r="E16" s="114">
        <v>485</v>
      </c>
      <c r="F16" s="114">
        <v>493</v>
      </c>
      <c r="G16" s="114">
        <v>509</v>
      </c>
      <c r="H16" s="140">
        <v>519</v>
      </c>
      <c r="I16" s="115">
        <v>-48</v>
      </c>
      <c r="J16" s="116">
        <v>-9.2485549132947984</v>
      </c>
      <c r="K16" s="110"/>
      <c r="L16" s="110"/>
      <c r="M16" s="110"/>
      <c r="N16" s="110"/>
      <c r="O16" s="110"/>
    </row>
    <row r="17" spans="1:15" s="110" customFormat="1" ht="24.95" customHeight="1" x14ac:dyDescent="0.2">
      <c r="A17" s="193" t="s">
        <v>142</v>
      </c>
      <c r="B17" s="199" t="s">
        <v>220</v>
      </c>
      <c r="C17" s="113">
        <v>1.4462404292912767</v>
      </c>
      <c r="D17" s="115">
        <v>221</v>
      </c>
      <c r="E17" s="114">
        <v>229</v>
      </c>
      <c r="F17" s="114">
        <v>237</v>
      </c>
      <c r="G17" s="114">
        <v>238</v>
      </c>
      <c r="H17" s="140">
        <v>236</v>
      </c>
      <c r="I17" s="115">
        <v>-15</v>
      </c>
      <c r="J17" s="116">
        <v>-6.3559322033898304</v>
      </c>
    </row>
    <row r="18" spans="1:15" s="287" customFormat="1" ht="24.95" customHeight="1" x14ac:dyDescent="0.2">
      <c r="A18" s="201" t="s">
        <v>144</v>
      </c>
      <c r="B18" s="202" t="s">
        <v>145</v>
      </c>
      <c r="C18" s="113">
        <v>4.9931287219422815</v>
      </c>
      <c r="D18" s="115">
        <v>763</v>
      </c>
      <c r="E18" s="114">
        <v>720</v>
      </c>
      <c r="F18" s="114">
        <v>727</v>
      </c>
      <c r="G18" s="114">
        <v>720</v>
      </c>
      <c r="H18" s="140">
        <v>746</v>
      </c>
      <c r="I18" s="115">
        <v>17</v>
      </c>
      <c r="J18" s="116">
        <v>2.2788203753351208</v>
      </c>
      <c r="K18" s="110"/>
      <c r="L18" s="110"/>
      <c r="M18" s="110"/>
      <c r="N18" s="110"/>
      <c r="O18" s="110"/>
    </row>
    <row r="19" spans="1:15" s="110" customFormat="1" ht="24.95" customHeight="1" x14ac:dyDescent="0.2">
      <c r="A19" s="193" t="s">
        <v>146</v>
      </c>
      <c r="B19" s="199" t="s">
        <v>147</v>
      </c>
      <c r="C19" s="113">
        <v>18.840390026830704</v>
      </c>
      <c r="D19" s="115">
        <v>2879</v>
      </c>
      <c r="E19" s="114">
        <v>2971</v>
      </c>
      <c r="F19" s="114">
        <v>2918</v>
      </c>
      <c r="G19" s="114">
        <v>2879</v>
      </c>
      <c r="H19" s="140">
        <v>2908</v>
      </c>
      <c r="I19" s="115">
        <v>-29</v>
      </c>
      <c r="J19" s="116">
        <v>-0.99724896836313615</v>
      </c>
    </row>
    <row r="20" spans="1:15" s="287" customFormat="1" ht="24.95" customHeight="1" x14ac:dyDescent="0.2">
      <c r="A20" s="193" t="s">
        <v>148</v>
      </c>
      <c r="B20" s="199" t="s">
        <v>149</v>
      </c>
      <c r="C20" s="113">
        <v>3.4618153262221059</v>
      </c>
      <c r="D20" s="115">
        <v>529</v>
      </c>
      <c r="E20" s="114">
        <v>551</v>
      </c>
      <c r="F20" s="114">
        <v>546</v>
      </c>
      <c r="G20" s="114">
        <v>544</v>
      </c>
      <c r="H20" s="140">
        <v>547</v>
      </c>
      <c r="I20" s="115">
        <v>-18</v>
      </c>
      <c r="J20" s="116">
        <v>-3.290676416819013</v>
      </c>
      <c r="K20" s="110"/>
      <c r="L20" s="110"/>
      <c r="M20" s="110"/>
      <c r="N20" s="110"/>
      <c r="O20" s="110"/>
    </row>
    <row r="21" spans="1:15" s="110" customFormat="1" ht="24.95" customHeight="1" x14ac:dyDescent="0.2">
      <c r="A21" s="201" t="s">
        <v>150</v>
      </c>
      <c r="B21" s="202" t="s">
        <v>151</v>
      </c>
      <c r="C21" s="113">
        <v>11.81205418493554</v>
      </c>
      <c r="D21" s="115">
        <v>1805</v>
      </c>
      <c r="E21" s="114">
        <v>2002</v>
      </c>
      <c r="F21" s="114">
        <v>1989</v>
      </c>
      <c r="G21" s="114">
        <v>2058</v>
      </c>
      <c r="H21" s="140">
        <v>1982</v>
      </c>
      <c r="I21" s="115">
        <v>-177</v>
      </c>
      <c r="J21" s="116">
        <v>-8.9303733602421804</v>
      </c>
    </row>
    <row r="22" spans="1:15" s="110" customFormat="1" ht="24.95" customHeight="1" x14ac:dyDescent="0.2">
      <c r="A22" s="201" t="s">
        <v>152</v>
      </c>
      <c r="B22" s="199" t="s">
        <v>153</v>
      </c>
      <c r="C22" s="113">
        <v>1.2564622734114259</v>
      </c>
      <c r="D22" s="115">
        <v>192</v>
      </c>
      <c r="E22" s="114">
        <v>201</v>
      </c>
      <c r="F22" s="114">
        <v>194</v>
      </c>
      <c r="G22" s="114">
        <v>192</v>
      </c>
      <c r="H22" s="140">
        <v>188</v>
      </c>
      <c r="I22" s="115">
        <v>4</v>
      </c>
      <c r="J22" s="116">
        <v>2.1276595744680851</v>
      </c>
    </row>
    <row r="23" spans="1:15" s="110" customFormat="1" ht="24.95" customHeight="1" x14ac:dyDescent="0.2">
      <c r="A23" s="193" t="s">
        <v>154</v>
      </c>
      <c r="B23" s="199" t="s">
        <v>155</v>
      </c>
      <c r="C23" s="113">
        <v>1.3153589424775864</v>
      </c>
      <c r="D23" s="115">
        <v>201</v>
      </c>
      <c r="E23" s="114">
        <v>190</v>
      </c>
      <c r="F23" s="114">
        <v>179</v>
      </c>
      <c r="G23" s="114">
        <v>190</v>
      </c>
      <c r="H23" s="140">
        <v>194</v>
      </c>
      <c r="I23" s="115">
        <v>7</v>
      </c>
      <c r="J23" s="116">
        <v>3.6082474226804124</v>
      </c>
    </row>
    <row r="24" spans="1:15" s="110" customFormat="1" ht="24.95" customHeight="1" x14ac:dyDescent="0.2">
      <c r="A24" s="193" t="s">
        <v>156</v>
      </c>
      <c r="B24" s="199" t="s">
        <v>221</v>
      </c>
      <c r="C24" s="113">
        <v>17.976572213860351</v>
      </c>
      <c r="D24" s="115">
        <v>2747</v>
      </c>
      <c r="E24" s="114">
        <v>2675</v>
      </c>
      <c r="F24" s="114">
        <v>2615</v>
      </c>
      <c r="G24" s="114">
        <v>2643</v>
      </c>
      <c r="H24" s="140">
        <v>2663</v>
      </c>
      <c r="I24" s="115">
        <v>84</v>
      </c>
      <c r="J24" s="116">
        <v>3.1543372136687946</v>
      </c>
    </row>
    <row r="25" spans="1:15" s="110" customFormat="1" ht="24.95" customHeight="1" x14ac:dyDescent="0.2">
      <c r="A25" s="193" t="s">
        <v>222</v>
      </c>
      <c r="B25" s="204" t="s">
        <v>159</v>
      </c>
      <c r="C25" s="113">
        <v>7.5911262351940314</v>
      </c>
      <c r="D25" s="115">
        <v>1160</v>
      </c>
      <c r="E25" s="114">
        <v>1210</v>
      </c>
      <c r="F25" s="114">
        <v>1137</v>
      </c>
      <c r="G25" s="114">
        <v>1133</v>
      </c>
      <c r="H25" s="140">
        <v>1136</v>
      </c>
      <c r="I25" s="115">
        <v>24</v>
      </c>
      <c r="J25" s="116">
        <v>2.112676056338028</v>
      </c>
    </row>
    <row r="26" spans="1:15" s="110" customFormat="1" ht="24.95" customHeight="1" x14ac:dyDescent="0.2">
      <c r="A26" s="201">
        <v>782.78300000000002</v>
      </c>
      <c r="B26" s="203" t="s">
        <v>160</v>
      </c>
      <c r="C26" s="113">
        <v>0.21595445324258883</v>
      </c>
      <c r="D26" s="115">
        <v>33</v>
      </c>
      <c r="E26" s="114">
        <v>35</v>
      </c>
      <c r="F26" s="114">
        <v>36</v>
      </c>
      <c r="G26" s="114">
        <v>34</v>
      </c>
      <c r="H26" s="140">
        <v>41</v>
      </c>
      <c r="I26" s="115">
        <v>-8</v>
      </c>
      <c r="J26" s="116">
        <v>-19.512195121951219</v>
      </c>
    </row>
    <row r="27" spans="1:15" s="110" customFormat="1" ht="24.95" customHeight="1" x14ac:dyDescent="0.2">
      <c r="A27" s="193" t="s">
        <v>161</v>
      </c>
      <c r="B27" s="199" t="s">
        <v>162</v>
      </c>
      <c r="C27" s="113">
        <v>1.3742556115437472</v>
      </c>
      <c r="D27" s="115">
        <v>210</v>
      </c>
      <c r="E27" s="114">
        <v>204</v>
      </c>
      <c r="F27" s="114">
        <v>211</v>
      </c>
      <c r="G27" s="114">
        <v>222</v>
      </c>
      <c r="H27" s="140">
        <v>217</v>
      </c>
      <c r="I27" s="115">
        <v>-7</v>
      </c>
      <c r="J27" s="116">
        <v>-3.225806451612903</v>
      </c>
    </row>
    <row r="28" spans="1:15" s="110" customFormat="1" ht="24.95" customHeight="1" x14ac:dyDescent="0.2">
      <c r="A28" s="193" t="s">
        <v>163</v>
      </c>
      <c r="B28" s="199" t="s">
        <v>164</v>
      </c>
      <c r="C28" s="113">
        <v>1.3938878345658006</v>
      </c>
      <c r="D28" s="115">
        <v>213</v>
      </c>
      <c r="E28" s="114">
        <v>208</v>
      </c>
      <c r="F28" s="114">
        <v>210</v>
      </c>
      <c r="G28" s="114">
        <v>239</v>
      </c>
      <c r="H28" s="140">
        <v>241</v>
      </c>
      <c r="I28" s="115">
        <v>-28</v>
      </c>
      <c r="J28" s="116">
        <v>-11.618257261410788</v>
      </c>
    </row>
    <row r="29" spans="1:15" s="110" customFormat="1" ht="24.95" customHeight="1" x14ac:dyDescent="0.2">
      <c r="A29" s="193">
        <v>86</v>
      </c>
      <c r="B29" s="199" t="s">
        <v>165</v>
      </c>
      <c r="C29" s="113">
        <v>4.6004842615012107</v>
      </c>
      <c r="D29" s="115">
        <v>703</v>
      </c>
      <c r="E29" s="114">
        <v>736</v>
      </c>
      <c r="F29" s="114">
        <v>727</v>
      </c>
      <c r="G29" s="114">
        <v>727</v>
      </c>
      <c r="H29" s="140">
        <v>731</v>
      </c>
      <c r="I29" s="115">
        <v>-28</v>
      </c>
      <c r="J29" s="116">
        <v>-3.8303693570451438</v>
      </c>
    </row>
    <row r="30" spans="1:15" s="110" customFormat="1" ht="24.95" customHeight="1" x14ac:dyDescent="0.2">
      <c r="A30" s="193">
        <v>87.88</v>
      </c>
      <c r="B30" s="204" t="s">
        <v>166</v>
      </c>
      <c r="C30" s="113">
        <v>4.9865846476015969</v>
      </c>
      <c r="D30" s="115">
        <v>762</v>
      </c>
      <c r="E30" s="114">
        <v>759</v>
      </c>
      <c r="F30" s="114">
        <v>739</v>
      </c>
      <c r="G30" s="114">
        <v>721</v>
      </c>
      <c r="H30" s="140">
        <v>626</v>
      </c>
      <c r="I30" s="115">
        <v>136</v>
      </c>
      <c r="J30" s="116">
        <v>21.725239616613418</v>
      </c>
    </row>
    <row r="31" spans="1:15" s="110" customFormat="1" ht="24.95" customHeight="1" x14ac:dyDescent="0.2">
      <c r="A31" s="193" t="s">
        <v>167</v>
      </c>
      <c r="B31" s="199" t="s">
        <v>168</v>
      </c>
      <c r="C31" s="113">
        <v>10.928604148943132</v>
      </c>
      <c r="D31" s="115">
        <v>1670</v>
      </c>
      <c r="E31" s="114">
        <v>1697</v>
      </c>
      <c r="F31" s="114">
        <v>1672</v>
      </c>
      <c r="G31" s="114">
        <v>1700</v>
      </c>
      <c r="H31" s="140">
        <v>1649</v>
      </c>
      <c r="I31" s="115">
        <v>21</v>
      </c>
      <c r="J31" s="116">
        <v>1.2734990903577925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0.70676002879392708</v>
      </c>
      <c r="D34" s="115">
        <v>108</v>
      </c>
      <c r="E34" s="114">
        <v>107</v>
      </c>
      <c r="F34" s="114">
        <v>105</v>
      </c>
      <c r="G34" s="114">
        <v>114</v>
      </c>
      <c r="H34" s="140">
        <v>114</v>
      </c>
      <c r="I34" s="115">
        <v>-6</v>
      </c>
      <c r="J34" s="116">
        <v>-5.2631578947368425</v>
      </c>
    </row>
    <row r="35" spans="1:10" s="110" customFormat="1" ht="24.95" customHeight="1" x14ac:dyDescent="0.2">
      <c r="A35" s="292" t="s">
        <v>171</v>
      </c>
      <c r="B35" s="293" t="s">
        <v>172</v>
      </c>
      <c r="C35" s="113">
        <v>13.539689810876251</v>
      </c>
      <c r="D35" s="115">
        <v>2069</v>
      </c>
      <c r="E35" s="114">
        <v>2062</v>
      </c>
      <c r="F35" s="114">
        <v>2091</v>
      </c>
      <c r="G35" s="114">
        <v>2091</v>
      </c>
      <c r="H35" s="140">
        <v>2128</v>
      </c>
      <c r="I35" s="115">
        <v>-59</v>
      </c>
      <c r="J35" s="116">
        <v>-2.7725563909774436</v>
      </c>
    </row>
    <row r="36" spans="1:10" s="110" customFormat="1" ht="24.95" customHeight="1" x14ac:dyDescent="0.2">
      <c r="A36" s="294" t="s">
        <v>173</v>
      </c>
      <c r="B36" s="295" t="s">
        <v>174</v>
      </c>
      <c r="C36" s="125">
        <v>85.753550160329823</v>
      </c>
      <c r="D36" s="143">
        <v>13104</v>
      </c>
      <c r="E36" s="144">
        <v>13439</v>
      </c>
      <c r="F36" s="144">
        <v>13173</v>
      </c>
      <c r="G36" s="144">
        <v>13282</v>
      </c>
      <c r="H36" s="145">
        <v>13123</v>
      </c>
      <c r="I36" s="143">
        <v>-19</v>
      </c>
      <c r="J36" s="146">
        <v>-0.14478396708069802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15281</v>
      </c>
      <c r="F11" s="264">
        <v>15608</v>
      </c>
      <c r="G11" s="264">
        <v>15369</v>
      </c>
      <c r="H11" s="264">
        <v>15487</v>
      </c>
      <c r="I11" s="265">
        <v>15365</v>
      </c>
      <c r="J11" s="263">
        <v>-84</v>
      </c>
      <c r="K11" s="266">
        <v>-0.54669703872437359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44.630587003468356</v>
      </c>
      <c r="E13" s="115">
        <v>6820</v>
      </c>
      <c r="F13" s="114">
        <v>6811</v>
      </c>
      <c r="G13" s="114">
        <v>6715</v>
      </c>
      <c r="H13" s="114">
        <v>6804</v>
      </c>
      <c r="I13" s="140">
        <v>6736</v>
      </c>
      <c r="J13" s="115">
        <v>84</v>
      </c>
      <c r="K13" s="116">
        <v>1.2470308788598574</v>
      </c>
    </row>
    <row r="14" spans="1:15" ht="15.95" customHeight="1" x14ac:dyDescent="0.2">
      <c r="A14" s="306" t="s">
        <v>230</v>
      </c>
      <c r="B14" s="307"/>
      <c r="C14" s="308"/>
      <c r="D14" s="113">
        <v>40.671422027354232</v>
      </c>
      <c r="E14" s="115">
        <v>6215</v>
      </c>
      <c r="F14" s="114">
        <v>6517</v>
      </c>
      <c r="G14" s="114">
        <v>6407</v>
      </c>
      <c r="H14" s="114">
        <v>6382</v>
      </c>
      <c r="I14" s="140">
        <v>6337</v>
      </c>
      <c r="J14" s="115">
        <v>-122</v>
      </c>
      <c r="K14" s="116">
        <v>-1.9252011993056652</v>
      </c>
    </row>
    <row r="15" spans="1:15" ht="15.95" customHeight="1" x14ac:dyDescent="0.2">
      <c r="A15" s="306" t="s">
        <v>231</v>
      </c>
      <c r="B15" s="307"/>
      <c r="C15" s="308"/>
      <c r="D15" s="113">
        <v>7.6631110529415611</v>
      </c>
      <c r="E15" s="115">
        <v>1171</v>
      </c>
      <c r="F15" s="114">
        <v>1178</v>
      </c>
      <c r="G15" s="114">
        <v>1157</v>
      </c>
      <c r="H15" s="114">
        <v>1164</v>
      </c>
      <c r="I15" s="140">
        <v>1179</v>
      </c>
      <c r="J15" s="115">
        <v>-8</v>
      </c>
      <c r="K15" s="116">
        <v>-0.67854113655640369</v>
      </c>
    </row>
    <row r="16" spans="1:15" ht="15.95" customHeight="1" x14ac:dyDescent="0.2">
      <c r="A16" s="306" t="s">
        <v>232</v>
      </c>
      <c r="B16" s="307"/>
      <c r="C16" s="308"/>
      <c r="D16" s="113">
        <v>2.4605719520973759</v>
      </c>
      <c r="E16" s="115">
        <v>376</v>
      </c>
      <c r="F16" s="114">
        <v>385</v>
      </c>
      <c r="G16" s="114">
        <v>380</v>
      </c>
      <c r="H16" s="114">
        <v>403</v>
      </c>
      <c r="I16" s="140">
        <v>408</v>
      </c>
      <c r="J16" s="115">
        <v>-32</v>
      </c>
      <c r="K16" s="116">
        <v>-7.8431372549019605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0.70676002879392708</v>
      </c>
      <c r="E18" s="115">
        <v>108</v>
      </c>
      <c r="F18" s="114">
        <v>106</v>
      </c>
      <c r="G18" s="114">
        <v>109</v>
      </c>
      <c r="H18" s="114">
        <v>113</v>
      </c>
      <c r="I18" s="140">
        <v>107</v>
      </c>
      <c r="J18" s="115">
        <v>1</v>
      </c>
      <c r="K18" s="116">
        <v>0.93457943925233644</v>
      </c>
    </row>
    <row r="19" spans="1:11" ht="14.1" customHeight="1" x14ac:dyDescent="0.2">
      <c r="A19" s="306" t="s">
        <v>235</v>
      </c>
      <c r="B19" s="307" t="s">
        <v>236</v>
      </c>
      <c r="C19" s="308"/>
      <c r="D19" s="113">
        <v>0.30757149401217199</v>
      </c>
      <c r="E19" s="115">
        <v>47</v>
      </c>
      <c r="F19" s="114">
        <v>48</v>
      </c>
      <c r="G19" s="114">
        <v>51</v>
      </c>
      <c r="H19" s="114">
        <v>50</v>
      </c>
      <c r="I19" s="140">
        <v>49</v>
      </c>
      <c r="J19" s="115">
        <v>-2</v>
      </c>
      <c r="K19" s="116">
        <v>-4.0816326530612246</v>
      </c>
    </row>
    <row r="20" spans="1:11" ht="14.1" customHeight="1" x14ac:dyDescent="0.2">
      <c r="A20" s="306">
        <v>12</v>
      </c>
      <c r="B20" s="307" t="s">
        <v>237</v>
      </c>
      <c r="C20" s="308"/>
      <c r="D20" s="113">
        <v>0.96197892808062302</v>
      </c>
      <c r="E20" s="115">
        <v>147</v>
      </c>
      <c r="F20" s="114">
        <v>129</v>
      </c>
      <c r="G20" s="114">
        <v>129</v>
      </c>
      <c r="H20" s="114">
        <v>137</v>
      </c>
      <c r="I20" s="140">
        <v>134</v>
      </c>
      <c r="J20" s="115">
        <v>13</v>
      </c>
      <c r="K20" s="116">
        <v>9.7014925373134329</v>
      </c>
    </row>
    <row r="21" spans="1:11" ht="14.1" customHeight="1" x14ac:dyDescent="0.2">
      <c r="A21" s="306">
        <v>21</v>
      </c>
      <c r="B21" s="307" t="s">
        <v>238</v>
      </c>
      <c r="C21" s="308"/>
      <c r="D21" s="113">
        <v>0.26176297362738038</v>
      </c>
      <c r="E21" s="115">
        <v>40</v>
      </c>
      <c r="F21" s="114">
        <v>31</v>
      </c>
      <c r="G21" s="114">
        <v>38</v>
      </c>
      <c r="H21" s="114">
        <v>38</v>
      </c>
      <c r="I21" s="140">
        <v>39</v>
      </c>
      <c r="J21" s="115">
        <v>1</v>
      </c>
      <c r="K21" s="116">
        <v>2.5641025641025643</v>
      </c>
    </row>
    <row r="22" spans="1:11" ht="14.1" customHeight="1" x14ac:dyDescent="0.2">
      <c r="A22" s="306">
        <v>22</v>
      </c>
      <c r="B22" s="307" t="s">
        <v>239</v>
      </c>
      <c r="C22" s="308"/>
      <c r="D22" s="113">
        <v>0.65440743406845103</v>
      </c>
      <c r="E22" s="115">
        <v>100</v>
      </c>
      <c r="F22" s="114">
        <v>106</v>
      </c>
      <c r="G22" s="114">
        <v>107</v>
      </c>
      <c r="H22" s="114">
        <v>102</v>
      </c>
      <c r="I22" s="140">
        <v>106</v>
      </c>
      <c r="J22" s="115">
        <v>-6</v>
      </c>
      <c r="K22" s="116">
        <v>-5.6603773584905657</v>
      </c>
    </row>
    <row r="23" spans="1:11" ht="14.1" customHeight="1" x14ac:dyDescent="0.2">
      <c r="A23" s="306">
        <v>23</v>
      </c>
      <c r="B23" s="307" t="s">
        <v>240</v>
      </c>
      <c r="C23" s="308"/>
      <c r="D23" s="113">
        <v>0.54315817027681434</v>
      </c>
      <c r="E23" s="115">
        <v>83</v>
      </c>
      <c r="F23" s="114">
        <v>87</v>
      </c>
      <c r="G23" s="114">
        <v>85</v>
      </c>
      <c r="H23" s="114">
        <v>87</v>
      </c>
      <c r="I23" s="140">
        <v>93</v>
      </c>
      <c r="J23" s="115">
        <v>-10</v>
      </c>
      <c r="K23" s="116">
        <v>-10.75268817204301</v>
      </c>
    </row>
    <row r="24" spans="1:11" ht="14.1" customHeight="1" x14ac:dyDescent="0.2">
      <c r="A24" s="306">
        <v>24</v>
      </c>
      <c r="B24" s="307" t="s">
        <v>241</v>
      </c>
      <c r="C24" s="308"/>
      <c r="D24" s="113">
        <v>0.79183299522282569</v>
      </c>
      <c r="E24" s="115">
        <v>121</v>
      </c>
      <c r="F24" s="114">
        <v>127</v>
      </c>
      <c r="G24" s="114">
        <v>137</v>
      </c>
      <c r="H24" s="114">
        <v>136</v>
      </c>
      <c r="I24" s="140">
        <v>135</v>
      </c>
      <c r="J24" s="115">
        <v>-14</v>
      </c>
      <c r="K24" s="116">
        <v>-10.37037037037037</v>
      </c>
    </row>
    <row r="25" spans="1:11" ht="14.1" customHeight="1" x14ac:dyDescent="0.2">
      <c r="A25" s="306">
        <v>25</v>
      </c>
      <c r="B25" s="307" t="s">
        <v>242</v>
      </c>
      <c r="C25" s="308"/>
      <c r="D25" s="113">
        <v>1.2564622734114259</v>
      </c>
      <c r="E25" s="115">
        <v>192</v>
      </c>
      <c r="F25" s="114">
        <v>214</v>
      </c>
      <c r="G25" s="114">
        <v>206</v>
      </c>
      <c r="H25" s="114">
        <v>205</v>
      </c>
      <c r="I25" s="140">
        <v>208</v>
      </c>
      <c r="J25" s="115">
        <v>-16</v>
      </c>
      <c r="K25" s="116">
        <v>-7.6923076923076925</v>
      </c>
    </row>
    <row r="26" spans="1:11" ht="14.1" customHeight="1" x14ac:dyDescent="0.2">
      <c r="A26" s="306">
        <v>26</v>
      </c>
      <c r="B26" s="307" t="s">
        <v>243</v>
      </c>
      <c r="C26" s="308"/>
      <c r="D26" s="113">
        <v>0.77220077220077221</v>
      </c>
      <c r="E26" s="115">
        <v>118</v>
      </c>
      <c r="F26" s="114">
        <v>134</v>
      </c>
      <c r="G26" s="114">
        <v>132</v>
      </c>
      <c r="H26" s="114">
        <v>132</v>
      </c>
      <c r="I26" s="140">
        <v>123</v>
      </c>
      <c r="J26" s="115">
        <v>-5</v>
      </c>
      <c r="K26" s="116">
        <v>-4.0650406504065044</v>
      </c>
    </row>
    <row r="27" spans="1:11" ht="14.1" customHeight="1" x14ac:dyDescent="0.2">
      <c r="A27" s="306">
        <v>27</v>
      </c>
      <c r="B27" s="307" t="s">
        <v>244</v>
      </c>
      <c r="C27" s="308"/>
      <c r="D27" s="113">
        <v>0.51698187291407627</v>
      </c>
      <c r="E27" s="115">
        <v>79</v>
      </c>
      <c r="F27" s="114">
        <v>75</v>
      </c>
      <c r="G27" s="114">
        <v>70</v>
      </c>
      <c r="H27" s="114">
        <v>70</v>
      </c>
      <c r="I27" s="140">
        <v>71</v>
      </c>
      <c r="J27" s="115">
        <v>8</v>
      </c>
      <c r="K27" s="116">
        <v>11.267605633802816</v>
      </c>
    </row>
    <row r="28" spans="1:11" ht="14.1" customHeight="1" x14ac:dyDescent="0.2">
      <c r="A28" s="306">
        <v>28</v>
      </c>
      <c r="B28" s="307" t="s">
        <v>245</v>
      </c>
      <c r="C28" s="308"/>
      <c r="D28" s="113">
        <v>0.37301223741901707</v>
      </c>
      <c r="E28" s="115">
        <v>57</v>
      </c>
      <c r="F28" s="114">
        <v>53</v>
      </c>
      <c r="G28" s="114">
        <v>59</v>
      </c>
      <c r="H28" s="114">
        <v>61</v>
      </c>
      <c r="I28" s="140">
        <v>65</v>
      </c>
      <c r="J28" s="115">
        <v>-8</v>
      </c>
      <c r="K28" s="116">
        <v>-12.307692307692308</v>
      </c>
    </row>
    <row r="29" spans="1:11" ht="14.1" customHeight="1" x14ac:dyDescent="0.2">
      <c r="A29" s="306">
        <v>29</v>
      </c>
      <c r="B29" s="307" t="s">
        <v>246</v>
      </c>
      <c r="C29" s="308"/>
      <c r="D29" s="113">
        <v>3.3571101367711536</v>
      </c>
      <c r="E29" s="115">
        <v>513</v>
      </c>
      <c r="F29" s="114">
        <v>552</v>
      </c>
      <c r="G29" s="114">
        <v>555</v>
      </c>
      <c r="H29" s="114">
        <v>559</v>
      </c>
      <c r="I29" s="140">
        <v>549</v>
      </c>
      <c r="J29" s="115">
        <v>-36</v>
      </c>
      <c r="K29" s="116">
        <v>-6.557377049180328</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2.6699823309992801</v>
      </c>
      <c r="E31" s="115">
        <v>408</v>
      </c>
      <c r="F31" s="114">
        <v>445</v>
      </c>
      <c r="G31" s="114">
        <v>448</v>
      </c>
      <c r="H31" s="114">
        <v>452</v>
      </c>
      <c r="I31" s="140">
        <v>448</v>
      </c>
      <c r="J31" s="115">
        <v>-40</v>
      </c>
      <c r="K31" s="116">
        <v>-8.9285714285714288</v>
      </c>
    </row>
    <row r="32" spans="1:11" ht="14.1" customHeight="1" x14ac:dyDescent="0.2">
      <c r="A32" s="306">
        <v>31</v>
      </c>
      <c r="B32" s="307" t="s">
        <v>251</v>
      </c>
      <c r="C32" s="308"/>
      <c r="D32" s="113">
        <v>0.10470518945095217</v>
      </c>
      <c r="E32" s="115">
        <v>16</v>
      </c>
      <c r="F32" s="114">
        <v>17</v>
      </c>
      <c r="G32" s="114">
        <v>18</v>
      </c>
      <c r="H32" s="114">
        <v>19</v>
      </c>
      <c r="I32" s="140">
        <v>21</v>
      </c>
      <c r="J32" s="115">
        <v>-5</v>
      </c>
      <c r="K32" s="116">
        <v>-23.80952380952381</v>
      </c>
    </row>
    <row r="33" spans="1:11" ht="14.1" customHeight="1" x14ac:dyDescent="0.2">
      <c r="A33" s="306">
        <v>32</v>
      </c>
      <c r="B33" s="307" t="s">
        <v>252</v>
      </c>
      <c r="C33" s="308"/>
      <c r="D33" s="113">
        <v>0.73948040049734964</v>
      </c>
      <c r="E33" s="115">
        <v>113</v>
      </c>
      <c r="F33" s="114">
        <v>115</v>
      </c>
      <c r="G33" s="114">
        <v>120</v>
      </c>
      <c r="H33" s="114">
        <v>127</v>
      </c>
      <c r="I33" s="140">
        <v>138</v>
      </c>
      <c r="J33" s="115">
        <v>-25</v>
      </c>
      <c r="K33" s="116">
        <v>-18.115942028985508</v>
      </c>
    </row>
    <row r="34" spans="1:11" ht="14.1" customHeight="1" x14ac:dyDescent="0.2">
      <c r="A34" s="306">
        <v>33</v>
      </c>
      <c r="B34" s="307" t="s">
        <v>253</v>
      </c>
      <c r="C34" s="308"/>
      <c r="D34" s="113">
        <v>0.50389372423270729</v>
      </c>
      <c r="E34" s="115">
        <v>77</v>
      </c>
      <c r="F34" s="114">
        <v>73</v>
      </c>
      <c r="G34" s="114">
        <v>67</v>
      </c>
      <c r="H34" s="114">
        <v>71</v>
      </c>
      <c r="I34" s="140">
        <v>63</v>
      </c>
      <c r="J34" s="115">
        <v>14</v>
      </c>
      <c r="K34" s="116">
        <v>22.222222222222221</v>
      </c>
    </row>
    <row r="35" spans="1:11" ht="14.1" customHeight="1" x14ac:dyDescent="0.2">
      <c r="A35" s="306">
        <v>34</v>
      </c>
      <c r="B35" s="307" t="s">
        <v>254</v>
      </c>
      <c r="C35" s="308"/>
      <c r="D35" s="113">
        <v>3.67122570512401</v>
      </c>
      <c r="E35" s="115">
        <v>561</v>
      </c>
      <c r="F35" s="114">
        <v>578</v>
      </c>
      <c r="G35" s="114">
        <v>580</v>
      </c>
      <c r="H35" s="114">
        <v>580</v>
      </c>
      <c r="I35" s="140">
        <v>581</v>
      </c>
      <c r="J35" s="115">
        <v>-20</v>
      </c>
      <c r="K35" s="116">
        <v>-3.4423407917383821</v>
      </c>
    </row>
    <row r="36" spans="1:11" ht="14.1" customHeight="1" x14ac:dyDescent="0.2">
      <c r="A36" s="306">
        <v>41</v>
      </c>
      <c r="B36" s="307" t="s">
        <v>255</v>
      </c>
      <c r="C36" s="308"/>
      <c r="D36" s="113">
        <v>7.1984817747529614E-2</v>
      </c>
      <c r="E36" s="115">
        <v>11</v>
      </c>
      <c r="F36" s="114">
        <v>8</v>
      </c>
      <c r="G36" s="114">
        <v>8</v>
      </c>
      <c r="H36" s="114">
        <v>7</v>
      </c>
      <c r="I36" s="140">
        <v>8</v>
      </c>
      <c r="J36" s="115">
        <v>3</v>
      </c>
      <c r="K36" s="116">
        <v>37.5</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0.42536483214449317</v>
      </c>
      <c r="E38" s="115">
        <v>65</v>
      </c>
      <c r="F38" s="114">
        <v>65</v>
      </c>
      <c r="G38" s="114">
        <v>58</v>
      </c>
      <c r="H38" s="114">
        <v>58</v>
      </c>
      <c r="I38" s="140">
        <v>60</v>
      </c>
      <c r="J38" s="115">
        <v>5</v>
      </c>
      <c r="K38" s="116">
        <v>8.3333333333333339</v>
      </c>
    </row>
    <row r="39" spans="1:11" ht="14.1" customHeight="1" x14ac:dyDescent="0.2">
      <c r="A39" s="306">
        <v>51</v>
      </c>
      <c r="B39" s="307" t="s">
        <v>258</v>
      </c>
      <c r="C39" s="308"/>
      <c r="D39" s="113">
        <v>14.076303906812381</v>
      </c>
      <c r="E39" s="115">
        <v>2151</v>
      </c>
      <c r="F39" s="114">
        <v>2112</v>
      </c>
      <c r="G39" s="114">
        <v>1978</v>
      </c>
      <c r="H39" s="114">
        <v>2054</v>
      </c>
      <c r="I39" s="140">
        <v>2046</v>
      </c>
      <c r="J39" s="115">
        <v>105</v>
      </c>
      <c r="K39" s="116">
        <v>5.1319648093841641</v>
      </c>
    </row>
    <row r="40" spans="1:11" ht="14.1" customHeight="1" x14ac:dyDescent="0.2">
      <c r="A40" s="306" t="s">
        <v>259</v>
      </c>
      <c r="B40" s="307" t="s">
        <v>260</v>
      </c>
      <c r="C40" s="308"/>
      <c r="D40" s="113">
        <v>13.834173156207054</v>
      </c>
      <c r="E40" s="115">
        <v>2114</v>
      </c>
      <c r="F40" s="114">
        <v>2074</v>
      </c>
      <c r="G40" s="114">
        <v>1941</v>
      </c>
      <c r="H40" s="114">
        <v>2013</v>
      </c>
      <c r="I40" s="140">
        <v>2009</v>
      </c>
      <c r="J40" s="115">
        <v>105</v>
      </c>
      <c r="K40" s="116">
        <v>5.2264808362369335</v>
      </c>
    </row>
    <row r="41" spans="1:11" ht="14.1" customHeight="1" x14ac:dyDescent="0.2">
      <c r="A41" s="306"/>
      <c r="B41" s="307" t="s">
        <v>261</v>
      </c>
      <c r="C41" s="308"/>
      <c r="D41" s="113">
        <v>3.5141679209475818</v>
      </c>
      <c r="E41" s="115">
        <v>537</v>
      </c>
      <c r="F41" s="114">
        <v>574</v>
      </c>
      <c r="G41" s="114">
        <v>501</v>
      </c>
      <c r="H41" s="114">
        <v>524</v>
      </c>
      <c r="I41" s="140">
        <v>513</v>
      </c>
      <c r="J41" s="115">
        <v>24</v>
      </c>
      <c r="K41" s="116">
        <v>4.6783625730994149</v>
      </c>
    </row>
    <row r="42" spans="1:11" ht="14.1" customHeight="1" x14ac:dyDescent="0.2">
      <c r="A42" s="306">
        <v>52</v>
      </c>
      <c r="B42" s="307" t="s">
        <v>262</v>
      </c>
      <c r="C42" s="308"/>
      <c r="D42" s="113">
        <v>4.8818794581506442</v>
      </c>
      <c r="E42" s="115">
        <v>746</v>
      </c>
      <c r="F42" s="114">
        <v>748</v>
      </c>
      <c r="G42" s="114">
        <v>732</v>
      </c>
      <c r="H42" s="114">
        <v>734</v>
      </c>
      <c r="I42" s="140">
        <v>744</v>
      </c>
      <c r="J42" s="115">
        <v>2</v>
      </c>
      <c r="K42" s="116">
        <v>0.26881720430107525</v>
      </c>
    </row>
    <row r="43" spans="1:11" ht="14.1" customHeight="1" x14ac:dyDescent="0.2">
      <c r="A43" s="306" t="s">
        <v>263</v>
      </c>
      <c r="B43" s="307" t="s">
        <v>264</v>
      </c>
      <c r="C43" s="308"/>
      <c r="D43" s="113">
        <v>4.6004842615012107</v>
      </c>
      <c r="E43" s="115">
        <v>703</v>
      </c>
      <c r="F43" s="114">
        <v>709</v>
      </c>
      <c r="G43" s="114">
        <v>692</v>
      </c>
      <c r="H43" s="114">
        <v>694</v>
      </c>
      <c r="I43" s="140">
        <v>699</v>
      </c>
      <c r="J43" s="115">
        <v>4</v>
      </c>
      <c r="K43" s="116">
        <v>0.57224606580829762</v>
      </c>
    </row>
    <row r="44" spans="1:11" ht="14.1" customHeight="1" x14ac:dyDescent="0.2">
      <c r="A44" s="306">
        <v>53</v>
      </c>
      <c r="B44" s="307" t="s">
        <v>265</v>
      </c>
      <c r="C44" s="308"/>
      <c r="D44" s="113">
        <v>1.4004319089064852</v>
      </c>
      <c r="E44" s="115">
        <v>214</v>
      </c>
      <c r="F44" s="114">
        <v>227</v>
      </c>
      <c r="G44" s="114">
        <v>231</v>
      </c>
      <c r="H44" s="114">
        <v>236</v>
      </c>
      <c r="I44" s="140">
        <v>247</v>
      </c>
      <c r="J44" s="115">
        <v>-33</v>
      </c>
      <c r="K44" s="116">
        <v>-13.360323886639677</v>
      </c>
    </row>
    <row r="45" spans="1:11" ht="14.1" customHeight="1" x14ac:dyDescent="0.2">
      <c r="A45" s="306" t="s">
        <v>266</v>
      </c>
      <c r="B45" s="307" t="s">
        <v>267</v>
      </c>
      <c r="C45" s="308"/>
      <c r="D45" s="113">
        <v>1.3677115372030626</v>
      </c>
      <c r="E45" s="115">
        <v>209</v>
      </c>
      <c r="F45" s="114">
        <v>222</v>
      </c>
      <c r="G45" s="114">
        <v>225</v>
      </c>
      <c r="H45" s="114">
        <v>231</v>
      </c>
      <c r="I45" s="140">
        <v>243</v>
      </c>
      <c r="J45" s="115">
        <v>-34</v>
      </c>
      <c r="K45" s="116">
        <v>-13.991769547325102</v>
      </c>
    </row>
    <row r="46" spans="1:11" ht="14.1" customHeight="1" x14ac:dyDescent="0.2">
      <c r="A46" s="306">
        <v>54</v>
      </c>
      <c r="B46" s="307" t="s">
        <v>268</v>
      </c>
      <c r="C46" s="308"/>
      <c r="D46" s="113">
        <v>12.309403834827563</v>
      </c>
      <c r="E46" s="115">
        <v>1881</v>
      </c>
      <c r="F46" s="114">
        <v>1856</v>
      </c>
      <c r="G46" s="114">
        <v>1878</v>
      </c>
      <c r="H46" s="114">
        <v>1824</v>
      </c>
      <c r="I46" s="140">
        <v>1869</v>
      </c>
      <c r="J46" s="115">
        <v>12</v>
      </c>
      <c r="K46" s="116">
        <v>0.6420545746388443</v>
      </c>
    </row>
    <row r="47" spans="1:11" ht="14.1" customHeight="1" x14ac:dyDescent="0.2">
      <c r="A47" s="306">
        <v>61</v>
      </c>
      <c r="B47" s="307" t="s">
        <v>269</v>
      </c>
      <c r="C47" s="308"/>
      <c r="D47" s="113">
        <v>0.74602447483803414</v>
      </c>
      <c r="E47" s="115">
        <v>114</v>
      </c>
      <c r="F47" s="114">
        <v>115</v>
      </c>
      <c r="G47" s="114">
        <v>107</v>
      </c>
      <c r="H47" s="114">
        <v>111</v>
      </c>
      <c r="I47" s="140">
        <v>109</v>
      </c>
      <c r="J47" s="115">
        <v>5</v>
      </c>
      <c r="K47" s="116">
        <v>4.5871559633027523</v>
      </c>
    </row>
    <row r="48" spans="1:11" ht="14.1" customHeight="1" x14ac:dyDescent="0.2">
      <c r="A48" s="306">
        <v>62</v>
      </c>
      <c r="B48" s="307" t="s">
        <v>270</v>
      </c>
      <c r="C48" s="308"/>
      <c r="D48" s="113">
        <v>8.7821477651986122</v>
      </c>
      <c r="E48" s="115">
        <v>1342</v>
      </c>
      <c r="F48" s="114">
        <v>1440</v>
      </c>
      <c r="G48" s="114">
        <v>1398</v>
      </c>
      <c r="H48" s="114">
        <v>1378</v>
      </c>
      <c r="I48" s="140">
        <v>1357</v>
      </c>
      <c r="J48" s="115">
        <v>-15</v>
      </c>
      <c r="K48" s="116">
        <v>-1.105379513633014</v>
      </c>
    </row>
    <row r="49" spans="1:11" ht="14.1" customHeight="1" x14ac:dyDescent="0.2">
      <c r="A49" s="306">
        <v>63</v>
      </c>
      <c r="B49" s="307" t="s">
        <v>271</v>
      </c>
      <c r="C49" s="308"/>
      <c r="D49" s="113">
        <v>8.9850140697598331</v>
      </c>
      <c r="E49" s="115">
        <v>1373</v>
      </c>
      <c r="F49" s="114">
        <v>1539</v>
      </c>
      <c r="G49" s="114">
        <v>1522</v>
      </c>
      <c r="H49" s="114">
        <v>1565</v>
      </c>
      <c r="I49" s="140">
        <v>1503</v>
      </c>
      <c r="J49" s="115">
        <v>-130</v>
      </c>
      <c r="K49" s="116">
        <v>-8.6493679308050559</v>
      </c>
    </row>
    <row r="50" spans="1:11" ht="14.1" customHeight="1" x14ac:dyDescent="0.2">
      <c r="A50" s="306" t="s">
        <v>272</v>
      </c>
      <c r="B50" s="307" t="s">
        <v>273</v>
      </c>
      <c r="C50" s="308"/>
      <c r="D50" s="113">
        <v>0.43190890648517766</v>
      </c>
      <c r="E50" s="115">
        <v>66</v>
      </c>
      <c r="F50" s="114">
        <v>77</v>
      </c>
      <c r="G50" s="114">
        <v>79</v>
      </c>
      <c r="H50" s="114">
        <v>76</v>
      </c>
      <c r="I50" s="140">
        <v>76</v>
      </c>
      <c r="J50" s="115">
        <v>-10</v>
      </c>
      <c r="K50" s="116">
        <v>-13.157894736842104</v>
      </c>
    </row>
    <row r="51" spans="1:11" ht="14.1" customHeight="1" x14ac:dyDescent="0.2">
      <c r="A51" s="306" t="s">
        <v>274</v>
      </c>
      <c r="B51" s="307" t="s">
        <v>275</v>
      </c>
      <c r="C51" s="308"/>
      <c r="D51" s="113">
        <v>8.3567829330541201</v>
      </c>
      <c r="E51" s="115">
        <v>1277</v>
      </c>
      <c r="F51" s="114">
        <v>1419</v>
      </c>
      <c r="G51" s="114">
        <v>1410</v>
      </c>
      <c r="H51" s="114">
        <v>1458</v>
      </c>
      <c r="I51" s="140">
        <v>1398</v>
      </c>
      <c r="J51" s="115">
        <v>-121</v>
      </c>
      <c r="K51" s="116">
        <v>-8.6552217453505005</v>
      </c>
    </row>
    <row r="52" spans="1:11" ht="14.1" customHeight="1" x14ac:dyDescent="0.2">
      <c r="A52" s="306">
        <v>71</v>
      </c>
      <c r="B52" s="307" t="s">
        <v>276</v>
      </c>
      <c r="C52" s="308"/>
      <c r="D52" s="113">
        <v>13.631306851645835</v>
      </c>
      <c r="E52" s="115">
        <v>2083</v>
      </c>
      <c r="F52" s="114">
        <v>2106</v>
      </c>
      <c r="G52" s="114">
        <v>2098</v>
      </c>
      <c r="H52" s="114">
        <v>2080</v>
      </c>
      <c r="I52" s="140">
        <v>2099</v>
      </c>
      <c r="J52" s="115">
        <v>-16</v>
      </c>
      <c r="K52" s="116">
        <v>-0.76226774654597429</v>
      </c>
    </row>
    <row r="53" spans="1:11" ht="14.1" customHeight="1" x14ac:dyDescent="0.2">
      <c r="A53" s="306" t="s">
        <v>277</v>
      </c>
      <c r="B53" s="307" t="s">
        <v>278</v>
      </c>
      <c r="C53" s="308"/>
      <c r="D53" s="113">
        <v>1.1190367122570513</v>
      </c>
      <c r="E53" s="115">
        <v>171</v>
      </c>
      <c r="F53" s="114">
        <v>172</v>
      </c>
      <c r="G53" s="114">
        <v>169</v>
      </c>
      <c r="H53" s="114">
        <v>169</v>
      </c>
      <c r="I53" s="140">
        <v>175</v>
      </c>
      <c r="J53" s="115">
        <v>-4</v>
      </c>
      <c r="K53" s="116">
        <v>-2.2857142857142856</v>
      </c>
    </row>
    <row r="54" spans="1:11" ht="14.1" customHeight="1" x14ac:dyDescent="0.2">
      <c r="A54" s="306" t="s">
        <v>279</v>
      </c>
      <c r="B54" s="307" t="s">
        <v>280</v>
      </c>
      <c r="C54" s="308"/>
      <c r="D54" s="113">
        <v>11.903671225705123</v>
      </c>
      <c r="E54" s="115">
        <v>1819</v>
      </c>
      <c r="F54" s="114">
        <v>1843</v>
      </c>
      <c r="G54" s="114">
        <v>1837</v>
      </c>
      <c r="H54" s="114">
        <v>1815</v>
      </c>
      <c r="I54" s="140">
        <v>1823</v>
      </c>
      <c r="J54" s="115">
        <v>-4</v>
      </c>
      <c r="K54" s="116">
        <v>-0.21941854086670323</v>
      </c>
    </row>
    <row r="55" spans="1:11" ht="14.1" customHeight="1" x14ac:dyDescent="0.2">
      <c r="A55" s="306">
        <v>72</v>
      </c>
      <c r="B55" s="307" t="s">
        <v>281</v>
      </c>
      <c r="C55" s="308"/>
      <c r="D55" s="113">
        <v>1.3873437602251162</v>
      </c>
      <c r="E55" s="115">
        <v>212</v>
      </c>
      <c r="F55" s="114">
        <v>204</v>
      </c>
      <c r="G55" s="114">
        <v>203</v>
      </c>
      <c r="H55" s="114">
        <v>211</v>
      </c>
      <c r="I55" s="140">
        <v>212</v>
      </c>
      <c r="J55" s="115">
        <v>0</v>
      </c>
      <c r="K55" s="116">
        <v>0</v>
      </c>
    </row>
    <row r="56" spans="1:11" ht="14.1" customHeight="1" x14ac:dyDescent="0.2">
      <c r="A56" s="306" t="s">
        <v>282</v>
      </c>
      <c r="B56" s="307" t="s">
        <v>283</v>
      </c>
      <c r="C56" s="308"/>
      <c r="D56" s="113">
        <v>0.18977815587985081</v>
      </c>
      <c r="E56" s="115">
        <v>29</v>
      </c>
      <c r="F56" s="114">
        <v>27</v>
      </c>
      <c r="G56" s="114">
        <v>25</v>
      </c>
      <c r="H56" s="114">
        <v>28</v>
      </c>
      <c r="I56" s="140">
        <v>27</v>
      </c>
      <c r="J56" s="115">
        <v>2</v>
      </c>
      <c r="K56" s="116">
        <v>7.4074074074074074</v>
      </c>
    </row>
    <row r="57" spans="1:11" ht="14.1" customHeight="1" x14ac:dyDescent="0.2">
      <c r="A57" s="306" t="s">
        <v>284</v>
      </c>
      <c r="B57" s="307" t="s">
        <v>285</v>
      </c>
      <c r="C57" s="308"/>
      <c r="D57" s="113">
        <v>0.91617040769583147</v>
      </c>
      <c r="E57" s="115">
        <v>140</v>
      </c>
      <c r="F57" s="114">
        <v>136</v>
      </c>
      <c r="G57" s="114">
        <v>136</v>
      </c>
      <c r="H57" s="114">
        <v>139</v>
      </c>
      <c r="I57" s="140">
        <v>138</v>
      </c>
      <c r="J57" s="115">
        <v>2</v>
      </c>
      <c r="K57" s="116">
        <v>1.4492753623188406</v>
      </c>
    </row>
    <row r="58" spans="1:11" ht="14.1" customHeight="1" x14ac:dyDescent="0.2">
      <c r="A58" s="306">
        <v>73</v>
      </c>
      <c r="B58" s="307" t="s">
        <v>286</v>
      </c>
      <c r="C58" s="308"/>
      <c r="D58" s="113">
        <v>0.70676002879392708</v>
      </c>
      <c r="E58" s="115">
        <v>108</v>
      </c>
      <c r="F58" s="114">
        <v>113</v>
      </c>
      <c r="G58" s="114">
        <v>112</v>
      </c>
      <c r="H58" s="114">
        <v>117</v>
      </c>
      <c r="I58" s="140">
        <v>116</v>
      </c>
      <c r="J58" s="115">
        <v>-8</v>
      </c>
      <c r="K58" s="116">
        <v>-6.8965517241379306</v>
      </c>
    </row>
    <row r="59" spans="1:11" ht="14.1" customHeight="1" x14ac:dyDescent="0.2">
      <c r="A59" s="306" t="s">
        <v>287</v>
      </c>
      <c r="B59" s="307" t="s">
        <v>288</v>
      </c>
      <c r="C59" s="308"/>
      <c r="D59" s="113">
        <v>0.49734964989202279</v>
      </c>
      <c r="E59" s="115">
        <v>76</v>
      </c>
      <c r="F59" s="114">
        <v>82</v>
      </c>
      <c r="G59" s="114">
        <v>82</v>
      </c>
      <c r="H59" s="114">
        <v>85</v>
      </c>
      <c r="I59" s="140">
        <v>82</v>
      </c>
      <c r="J59" s="115">
        <v>-6</v>
      </c>
      <c r="K59" s="116">
        <v>-7.3170731707317076</v>
      </c>
    </row>
    <row r="60" spans="1:11" ht="14.1" customHeight="1" x14ac:dyDescent="0.2">
      <c r="A60" s="306">
        <v>81</v>
      </c>
      <c r="B60" s="307" t="s">
        <v>289</v>
      </c>
      <c r="C60" s="308"/>
      <c r="D60" s="113">
        <v>3.8217394149597541</v>
      </c>
      <c r="E60" s="115">
        <v>584</v>
      </c>
      <c r="F60" s="114">
        <v>586</v>
      </c>
      <c r="G60" s="114">
        <v>578</v>
      </c>
      <c r="H60" s="114">
        <v>570</v>
      </c>
      <c r="I60" s="140">
        <v>480</v>
      </c>
      <c r="J60" s="115">
        <v>104</v>
      </c>
      <c r="K60" s="116">
        <v>21.666666666666668</v>
      </c>
    </row>
    <row r="61" spans="1:11" ht="14.1" customHeight="1" x14ac:dyDescent="0.2">
      <c r="A61" s="306" t="s">
        <v>290</v>
      </c>
      <c r="B61" s="307" t="s">
        <v>291</v>
      </c>
      <c r="C61" s="308"/>
      <c r="D61" s="113">
        <v>1.1190367122570513</v>
      </c>
      <c r="E61" s="115">
        <v>171</v>
      </c>
      <c r="F61" s="114">
        <v>177</v>
      </c>
      <c r="G61" s="114">
        <v>177</v>
      </c>
      <c r="H61" s="114">
        <v>187</v>
      </c>
      <c r="I61" s="140">
        <v>195</v>
      </c>
      <c r="J61" s="115">
        <v>-24</v>
      </c>
      <c r="K61" s="116">
        <v>-12.307692307692308</v>
      </c>
    </row>
    <row r="62" spans="1:11" ht="14.1" customHeight="1" x14ac:dyDescent="0.2">
      <c r="A62" s="306" t="s">
        <v>292</v>
      </c>
      <c r="B62" s="307" t="s">
        <v>293</v>
      </c>
      <c r="C62" s="308"/>
      <c r="D62" s="113">
        <v>1.9108697074798771</v>
      </c>
      <c r="E62" s="115">
        <v>292</v>
      </c>
      <c r="F62" s="114">
        <v>278</v>
      </c>
      <c r="G62" s="114">
        <v>265</v>
      </c>
      <c r="H62" s="114">
        <v>257</v>
      </c>
      <c r="I62" s="140">
        <v>164</v>
      </c>
      <c r="J62" s="115">
        <v>128</v>
      </c>
      <c r="K62" s="116">
        <v>78.048780487804876</v>
      </c>
    </row>
    <row r="63" spans="1:11" ht="14.1" customHeight="1" x14ac:dyDescent="0.2">
      <c r="A63" s="306"/>
      <c r="B63" s="307" t="s">
        <v>294</v>
      </c>
      <c r="C63" s="308"/>
      <c r="D63" s="113">
        <v>1.8388848897323473</v>
      </c>
      <c r="E63" s="115">
        <v>281</v>
      </c>
      <c r="F63" s="114">
        <v>266</v>
      </c>
      <c r="G63" s="114">
        <v>255</v>
      </c>
      <c r="H63" s="114">
        <v>251</v>
      </c>
      <c r="I63" s="140">
        <v>157</v>
      </c>
      <c r="J63" s="115">
        <v>124</v>
      </c>
      <c r="K63" s="116">
        <v>78.980891719745216</v>
      </c>
    </row>
    <row r="64" spans="1:11" ht="14.1" customHeight="1" x14ac:dyDescent="0.2">
      <c r="A64" s="306" t="s">
        <v>295</v>
      </c>
      <c r="B64" s="307" t="s">
        <v>296</v>
      </c>
      <c r="C64" s="308"/>
      <c r="D64" s="113">
        <v>5.2352594725476084E-2</v>
      </c>
      <c r="E64" s="115">
        <v>8</v>
      </c>
      <c r="F64" s="114">
        <v>6</v>
      </c>
      <c r="G64" s="114">
        <v>6</v>
      </c>
      <c r="H64" s="114">
        <v>7</v>
      </c>
      <c r="I64" s="140">
        <v>7</v>
      </c>
      <c r="J64" s="115">
        <v>1</v>
      </c>
      <c r="K64" s="116">
        <v>14.285714285714286</v>
      </c>
    </row>
    <row r="65" spans="1:11" ht="14.1" customHeight="1" x14ac:dyDescent="0.2">
      <c r="A65" s="306" t="s">
        <v>297</v>
      </c>
      <c r="B65" s="307" t="s">
        <v>298</v>
      </c>
      <c r="C65" s="308"/>
      <c r="D65" s="113">
        <v>0.47117335252928472</v>
      </c>
      <c r="E65" s="115">
        <v>72</v>
      </c>
      <c r="F65" s="114">
        <v>77</v>
      </c>
      <c r="G65" s="114">
        <v>76</v>
      </c>
      <c r="H65" s="114">
        <v>71</v>
      </c>
      <c r="I65" s="140">
        <v>65</v>
      </c>
      <c r="J65" s="115">
        <v>7</v>
      </c>
      <c r="K65" s="116">
        <v>10.76923076923077</v>
      </c>
    </row>
    <row r="66" spans="1:11" ht="14.1" customHeight="1" x14ac:dyDescent="0.2">
      <c r="A66" s="306">
        <v>82</v>
      </c>
      <c r="B66" s="307" t="s">
        <v>299</v>
      </c>
      <c r="C66" s="308"/>
      <c r="D66" s="113">
        <v>2.0286630456121983</v>
      </c>
      <c r="E66" s="115">
        <v>310</v>
      </c>
      <c r="F66" s="114">
        <v>311</v>
      </c>
      <c r="G66" s="114">
        <v>302</v>
      </c>
      <c r="H66" s="114">
        <v>285</v>
      </c>
      <c r="I66" s="140">
        <v>283</v>
      </c>
      <c r="J66" s="115">
        <v>27</v>
      </c>
      <c r="K66" s="116">
        <v>9.5406360424028271</v>
      </c>
    </row>
    <row r="67" spans="1:11" ht="14.1" customHeight="1" x14ac:dyDescent="0.2">
      <c r="A67" s="306" t="s">
        <v>300</v>
      </c>
      <c r="B67" s="307" t="s">
        <v>301</v>
      </c>
      <c r="C67" s="308"/>
      <c r="D67" s="113">
        <v>0.90962633335514687</v>
      </c>
      <c r="E67" s="115">
        <v>139</v>
      </c>
      <c r="F67" s="114">
        <v>140</v>
      </c>
      <c r="G67" s="114">
        <v>138</v>
      </c>
      <c r="H67" s="114">
        <v>128</v>
      </c>
      <c r="I67" s="140">
        <v>131</v>
      </c>
      <c r="J67" s="115">
        <v>8</v>
      </c>
      <c r="K67" s="116">
        <v>6.106870229007634</v>
      </c>
    </row>
    <row r="68" spans="1:11" ht="14.1" customHeight="1" x14ac:dyDescent="0.2">
      <c r="A68" s="306" t="s">
        <v>302</v>
      </c>
      <c r="B68" s="307" t="s">
        <v>303</v>
      </c>
      <c r="C68" s="308"/>
      <c r="D68" s="113">
        <v>0.55624631895818333</v>
      </c>
      <c r="E68" s="115">
        <v>85</v>
      </c>
      <c r="F68" s="114">
        <v>87</v>
      </c>
      <c r="G68" s="114">
        <v>83</v>
      </c>
      <c r="H68" s="114">
        <v>84</v>
      </c>
      <c r="I68" s="140">
        <v>82</v>
      </c>
      <c r="J68" s="115">
        <v>3</v>
      </c>
      <c r="K68" s="116">
        <v>3.6585365853658538</v>
      </c>
    </row>
    <row r="69" spans="1:11" ht="14.1" customHeight="1" x14ac:dyDescent="0.2">
      <c r="A69" s="306">
        <v>83</v>
      </c>
      <c r="B69" s="307" t="s">
        <v>304</v>
      </c>
      <c r="C69" s="308"/>
      <c r="D69" s="113">
        <v>1.7145474772593416</v>
      </c>
      <c r="E69" s="115">
        <v>262</v>
      </c>
      <c r="F69" s="114">
        <v>267</v>
      </c>
      <c r="G69" s="114">
        <v>264</v>
      </c>
      <c r="H69" s="114">
        <v>288</v>
      </c>
      <c r="I69" s="140">
        <v>285</v>
      </c>
      <c r="J69" s="115">
        <v>-23</v>
      </c>
      <c r="K69" s="116">
        <v>-8.0701754385964914</v>
      </c>
    </row>
    <row r="70" spans="1:11" ht="14.1" customHeight="1" x14ac:dyDescent="0.2">
      <c r="A70" s="306" t="s">
        <v>305</v>
      </c>
      <c r="B70" s="307" t="s">
        <v>306</v>
      </c>
      <c r="C70" s="308"/>
      <c r="D70" s="113">
        <v>0.86381781297035531</v>
      </c>
      <c r="E70" s="115">
        <v>132</v>
      </c>
      <c r="F70" s="114">
        <v>133</v>
      </c>
      <c r="G70" s="114">
        <v>138</v>
      </c>
      <c r="H70" s="114">
        <v>153</v>
      </c>
      <c r="I70" s="140">
        <v>153</v>
      </c>
      <c r="J70" s="115">
        <v>-21</v>
      </c>
      <c r="K70" s="116">
        <v>-13.725490196078431</v>
      </c>
    </row>
    <row r="71" spans="1:11" ht="14.1" customHeight="1" x14ac:dyDescent="0.2">
      <c r="A71" s="306"/>
      <c r="B71" s="307" t="s">
        <v>307</v>
      </c>
      <c r="C71" s="308"/>
      <c r="D71" s="113">
        <v>0.39918853478175514</v>
      </c>
      <c r="E71" s="115">
        <v>61</v>
      </c>
      <c r="F71" s="114">
        <v>64</v>
      </c>
      <c r="G71" s="114">
        <v>67</v>
      </c>
      <c r="H71" s="114">
        <v>75</v>
      </c>
      <c r="I71" s="140">
        <v>75</v>
      </c>
      <c r="J71" s="115">
        <v>-14</v>
      </c>
      <c r="K71" s="116">
        <v>-18.666666666666668</v>
      </c>
    </row>
    <row r="72" spans="1:11" ht="14.1" customHeight="1" x14ac:dyDescent="0.2">
      <c r="A72" s="306">
        <v>84</v>
      </c>
      <c r="B72" s="307" t="s">
        <v>308</v>
      </c>
      <c r="C72" s="308"/>
      <c r="D72" s="113">
        <v>1.1255807865977359</v>
      </c>
      <c r="E72" s="115">
        <v>172</v>
      </c>
      <c r="F72" s="114">
        <v>159</v>
      </c>
      <c r="G72" s="114">
        <v>147</v>
      </c>
      <c r="H72" s="114">
        <v>166</v>
      </c>
      <c r="I72" s="140">
        <v>171</v>
      </c>
      <c r="J72" s="115">
        <v>1</v>
      </c>
      <c r="K72" s="116">
        <v>0.58479532163742687</v>
      </c>
    </row>
    <row r="73" spans="1:11" ht="14.1" customHeight="1" x14ac:dyDescent="0.2">
      <c r="A73" s="306" t="s">
        <v>309</v>
      </c>
      <c r="B73" s="307" t="s">
        <v>310</v>
      </c>
      <c r="C73" s="308"/>
      <c r="D73" s="113">
        <v>0.14396963549505923</v>
      </c>
      <c r="E73" s="115">
        <v>22</v>
      </c>
      <c r="F73" s="114">
        <v>20</v>
      </c>
      <c r="G73" s="114">
        <v>17</v>
      </c>
      <c r="H73" s="114">
        <v>36</v>
      </c>
      <c r="I73" s="140">
        <v>34</v>
      </c>
      <c r="J73" s="115">
        <v>-12</v>
      </c>
      <c r="K73" s="116">
        <v>-35.294117647058826</v>
      </c>
    </row>
    <row r="74" spans="1:11" ht="14.1" customHeight="1" x14ac:dyDescent="0.2">
      <c r="A74" s="306" t="s">
        <v>311</v>
      </c>
      <c r="B74" s="307" t="s">
        <v>312</v>
      </c>
      <c r="C74" s="308"/>
      <c r="D74" s="113">
        <v>6.5440743406845095E-2</v>
      </c>
      <c r="E74" s="115">
        <v>10</v>
      </c>
      <c r="F74" s="114">
        <v>10</v>
      </c>
      <c r="G74" s="114">
        <v>11</v>
      </c>
      <c r="H74" s="114">
        <v>12</v>
      </c>
      <c r="I74" s="140">
        <v>11</v>
      </c>
      <c r="J74" s="115">
        <v>-1</v>
      </c>
      <c r="K74" s="116">
        <v>-9.0909090909090917</v>
      </c>
    </row>
    <row r="75" spans="1:11" ht="14.1" customHeight="1" x14ac:dyDescent="0.2">
      <c r="A75" s="306" t="s">
        <v>313</v>
      </c>
      <c r="B75" s="307" t="s">
        <v>314</v>
      </c>
      <c r="C75" s="308"/>
      <c r="D75" s="113">
        <v>1.963222302205353E-2</v>
      </c>
      <c r="E75" s="115">
        <v>3</v>
      </c>
      <c r="F75" s="114">
        <v>3</v>
      </c>
      <c r="G75" s="114">
        <v>3</v>
      </c>
      <c r="H75" s="114">
        <v>3</v>
      </c>
      <c r="I75" s="140">
        <v>3</v>
      </c>
      <c r="J75" s="115">
        <v>0</v>
      </c>
      <c r="K75" s="116">
        <v>0</v>
      </c>
    </row>
    <row r="76" spans="1:11" ht="14.1" customHeight="1" x14ac:dyDescent="0.2">
      <c r="A76" s="306">
        <v>91</v>
      </c>
      <c r="B76" s="307" t="s">
        <v>315</v>
      </c>
      <c r="C76" s="308"/>
      <c r="D76" s="113">
        <v>0.20286630456121982</v>
      </c>
      <c r="E76" s="115">
        <v>31</v>
      </c>
      <c r="F76" s="114">
        <v>32</v>
      </c>
      <c r="G76" s="114">
        <v>32</v>
      </c>
      <c r="H76" s="114">
        <v>30</v>
      </c>
      <c r="I76" s="140">
        <v>32</v>
      </c>
      <c r="J76" s="115">
        <v>-1</v>
      </c>
      <c r="K76" s="116">
        <v>-3.125</v>
      </c>
    </row>
    <row r="77" spans="1:11" ht="14.1" customHeight="1" x14ac:dyDescent="0.2">
      <c r="A77" s="306">
        <v>92</v>
      </c>
      <c r="B77" s="307" t="s">
        <v>316</v>
      </c>
      <c r="C77" s="308"/>
      <c r="D77" s="113">
        <v>3.2458608729795171</v>
      </c>
      <c r="E77" s="115">
        <v>496</v>
      </c>
      <c r="F77" s="114">
        <v>506</v>
      </c>
      <c r="G77" s="114">
        <v>505</v>
      </c>
      <c r="H77" s="114">
        <v>506</v>
      </c>
      <c r="I77" s="140">
        <v>515</v>
      </c>
      <c r="J77" s="115">
        <v>-19</v>
      </c>
      <c r="K77" s="116">
        <v>-3.6893203883495147</v>
      </c>
    </row>
    <row r="78" spans="1:11" ht="14.1" customHeight="1" x14ac:dyDescent="0.2">
      <c r="A78" s="306">
        <v>93</v>
      </c>
      <c r="B78" s="307" t="s">
        <v>317</v>
      </c>
      <c r="C78" s="308"/>
      <c r="D78" s="113">
        <v>0.10470518945095217</v>
      </c>
      <c r="E78" s="115">
        <v>16</v>
      </c>
      <c r="F78" s="114">
        <v>15</v>
      </c>
      <c r="G78" s="114">
        <v>16</v>
      </c>
      <c r="H78" s="114">
        <v>17</v>
      </c>
      <c r="I78" s="140">
        <v>20</v>
      </c>
      <c r="J78" s="115">
        <v>-4</v>
      </c>
      <c r="K78" s="116">
        <v>-20</v>
      </c>
    </row>
    <row r="79" spans="1:11" ht="14.1" customHeight="1" x14ac:dyDescent="0.2">
      <c r="A79" s="306">
        <v>94</v>
      </c>
      <c r="B79" s="307" t="s">
        <v>318</v>
      </c>
      <c r="C79" s="308"/>
      <c r="D79" s="113">
        <v>0.51043779857339178</v>
      </c>
      <c r="E79" s="115">
        <v>78</v>
      </c>
      <c r="F79" s="114">
        <v>78</v>
      </c>
      <c r="G79" s="114">
        <v>70</v>
      </c>
      <c r="H79" s="114">
        <v>72</v>
      </c>
      <c r="I79" s="140">
        <v>64</v>
      </c>
      <c r="J79" s="115">
        <v>14</v>
      </c>
      <c r="K79" s="116">
        <v>21.875</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4.5743079641384723</v>
      </c>
      <c r="E81" s="143">
        <v>699</v>
      </c>
      <c r="F81" s="144">
        <v>717</v>
      </c>
      <c r="G81" s="144">
        <v>710</v>
      </c>
      <c r="H81" s="144">
        <v>734</v>
      </c>
      <c r="I81" s="145">
        <v>705</v>
      </c>
      <c r="J81" s="143">
        <v>-6</v>
      </c>
      <c r="K81" s="146">
        <v>-0.85106382978723405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3681</v>
      </c>
      <c r="G12" s="536">
        <v>2948</v>
      </c>
      <c r="H12" s="536">
        <v>4872</v>
      </c>
      <c r="I12" s="536">
        <v>3113</v>
      </c>
      <c r="J12" s="537">
        <v>3883</v>
      </c>
      <c r="K12" s="538">
        <v>-202</v>
      </c>
      <c r="L12" s="349">
        <v>-5.202163275817667</v>
      </c>
    </row>
    <row r="13" spans="1:17" s="110" customFormat="1" ht="15" customHeight="1" x14ac:dyDescent="0.2">
      <c r="A13" s="350" t="s">
        <v>344</v>
      </c>
      <c r="B13" s="351" t="s">
        <v>345</v>
      </c>
      <c r="C13" s="347"/>
      <c r="D13" s="347"/>
      <c r="E13" s="348"/>
      <c r="F13" s="536">
        <v>1995</v>
      </c>
      <c r="G13" s="536">
        <v>1529</v>
      </c>
      <c r="H13" s="536">
        <v>2656</v>
      </c>
      <c r="I13" s="536">
        <v>1824</v>
      </c>
      <c r="J13" s="537">
        <v>2160</v>
      </c>
      <c r="K13" s="538">
        <v>-165</v>
      </c>
      <c r="L13" s="349">
        <v>-7.6388888888888893</v>
      </c>
    </row>
    <row r="14" spans="1:17" s="110" customFormat="1" ht="22.5" customHeight="1" x14ac:dyDescent="0.2">
      <c r="A14" s="350"/>
      <c r="B14" s="351" t="s">
        <v>346</v>
      </c>
      <c r="C14" s="347"/>
      <c r="D14" s="347"/>
      <c r="E14" s="348"/>
      <c r="F14" s="536">
        <v>1686</v>
      </c>
      <c r="G14" s="536">
        <v>1419</v>
      </c>
      <c r="H14" s="536">
        <v>2216</v>
      </c>
      <c r="I14" s="536">
        <v>1289</v>
      </c>
      <c r="J14" s="537">
        <v>1723</v>
      </c>
      <c r="K14" s="538">
        <v>-37</v>
      </c>
      <c r="L14" s="349">
        <v>-2.1474172954149737</v>
      </c>
    </row>
    <row r="15" spans="1:17" s="110" customFormat="1" ht="15" customHeight="1" x14ac:dyDescent="0.2">
      <c r="A15" s="350" t="s">
        <v>347</v>
      </c>
      <c r="B15" s="351" t="s">
        <v>108</v>
      </c>
      <c r="C15" s="347"/>
      <c r="D15" s="347"/>
      <c r="E15" s="348"/>
      <c r="F15" s="536">
        <v>900</v>
      </c>
      <c r="G15" s="536">
        <v>789</v>
      </c>
      <c r="H15" s="536">
        <v>2168</v>
      </c>
      <c r="I15" s="536">
        <v>642</v>
      </c>
      <c r="J15" s="537">
        <v>866</v>
      </c>
      <c r="K15" s="538">
        <v>34</v>
      </c>
      <c r="L15" s="349">
        <v>3.9260969976905313</v>
      </c>
    </row>
    <row r="16" spans="1:17" s="110" customFormat="1" ht="15" customHeight="1" x14ac:dyDescent="0.2">
      <c r="A16" s="350"/>
      <c r="B16" s="351" t="s">
        <v>109</v>
      </c>
      <c r="C16" s="347"/>
      <c r="D16" s="347"/>
      <c r="E16" s="348"/>
      <c r="F16" s="536">
        <v>2415</v>
      </c>
      <c r="G16" s="536">
        <v>1920</v>
      </c>
      <c r="H16" s="536">
        <v>2399</v>
      </c>
      <c r="I16" s="536">
        <v>2138</v>
      </c>
      <c r="J16" s="537">
        <v>2592</v>
      </c>
      <c r="K16" s="538">
        <v>-177</v>
      </c>
      <c r="L16" s="349">
        <v>-6.8287037037037033</v>
      </c>
    </row>
    <row r="17" spans="1:12" s="110" customFormat="1" ht="15" customHeight="1" x14ac:dyDescent="0.2">
      <c r="A17" s="350"/>
      <c r="B17" s="351" t="s">
        <v>110</v>
      </c>
      <c r="C17" s="347"/>
      <c r="D17" s="347"/>
      <c r="E17" s="348"/>
      <c r="F17" s="536">
        <v>341</v>
      </c>
      <c r="G17" s="536">
        <v>209</v>
      </c>
      <c r="H17" s="536">
        <v>274</v>
      </c>
      <c r="I17" s="536">
        <v>304</v>
      </c>
      <c r="J17" s="537">
        <v>383</v>
      </c>
      <c r="K17" s="538">
        <v>-42</v>
      </c>
      <c r="L17" s="349">
        <v>-10.966057441253264</v>
      </c>
    </row>
    <row r="18" spans="1:12" s="110" customFormat="1" ht="15" customHeight="1" x14ac:dyDescent="0.2">
      <c r="A18" s="350"/>
      <c r="B18" s="351" t="s">
        <v>111</v>
      </c>
      <c r="C18" s="347"/>
      <c r="D18" s="347"/>
      <c r="E18" s="348"/>
      <c r="F18" s="536">
        <v>25</v>
      </c>
      <c r="G18" s="536">
        <v>30</v>
      </c>
      <c r="H18" s="536">
        <v>31</v>
      </c>
      <c r="I18" s="536">
        <v>29</v>
      </c>
      <c r="J18" s="537">
        <v>42</v>
      </c>
      <c r="K18" s="538">
        <v>-17</v>
      </c>
      <c r="L18" s="349">
        <v>-40.476190476190474</v>
      </c>
    </row>
    <row r="19" spans="1:12" s="110" customFormat="1" ht="15" customHeight="1" x14ac:dyDescent="0.2">
      <c r="A19" s="118" t="s">
        <v>113</v>
      </c>
      <c r="B19" s="119" t="s">
        <v>181</v>
      </c>
      <c r="C19" s="347"/>
      <c r="D19" s="347"/>
      <c r="E19" s="348"/>
      <c r="F19" s="536">
        <v>2398</v>
      </c>
      <c r="G19" s="536">
        <v>1753</v>
      </c>
      <c r="H19" s="536">
        <v>3619</v>
      </c>
      <c r="I19" s="536">
        <v>2053</v>
      </c>
      <c r="J19" s="537">
        <v>2585</v>
      </c>
      <c r="K19" s="538">
        <v>-187</v>
      </c>
      <c r="L19" s="349">
        <v>-7.2340425531914896</v>
      </c>
    </row>
    <row r="20" spans="1:12" s="110" customFormat="1" ht="15" customHeight="1" x14ac:dyDescent="0.2">
      <c r="A20" s="118"/>
      <c r="B20" s="119" t="s">
        <v>182</v>
      </c>
      <c r="C20" s="347"/>
      <c r="D20" s="347"/>
      <c r="E20" s="348"/>
      <c r="F20" s="536">
        <v>1283</v>
      </c>
      <c r="G20" s="536">
        <v>1195</v>
      </c>
      <c r="H20" s="536">
        <v>1253</v>
      </c>
      <c r="I20" s="536">
        <v>1060</v>
      </c>
      <c r="J20" s="537">
        <v>1298</v>
      </c>
      <c r="K20" s="538">
        <v>-15</v>
      </c>
      <c r="L20" s="349">
        <v>-1.1556240369799693</v>
      </c>
    </row>
    <row r="21" spans="1:12" s="110" customFormat="1" ht="15" customHeight="1" x14ac:dyDescent="0.2">
      <c r="A21" s="118" t="s">
        <v>113</v>
      </c>
      <c r="B21" s="119" t="s">
        <v>116</v>
      </c>
      <c r="C21" s="347"/>
      <c r="D21" s="347"/>
      <c r="E21" s="348"/>
      <c r="F21" s="536">
        <v>2719</v>
      </c>
      <c r="G21" s="536">
        <v>2126</v>
      </c>
      <c r="H21" s="536">
        <v>3782</v>
      </c>
      <c r="I21" s="536">
        <v>2171</v>
      </c>
      <c r="J21" s="537">
        <v>2939</v>
      </c>
      <c r="K21" s="538">
        <v>-220</v>
      </c>
      <c r="L21" s="349">
        <v>-7.4855392990813199</v>
      </c>
    </row>
    <row r="22" spans="1:12" s="110" customFormat="1" ht="15" customHeight="1" x14ac:dyDescent="0.2">
      <c r="A22" s="118"/>
      <c r="B22" s="119" t="s">
        <v>117</v>
      </c>
      <c r="C22" s="347"/>
      <c r="D22" s="347"/>
      <c r="E22" s="348"/>
      <c r="F22" s="536">
        <v>961</v>
      </c>
      <c r="G22" s="536">
        <v>819</v>
      </c>
      <c r="H22" s="536">
        <v>1086</v>
      </c>
      <c r="I22" s="536">
        <v>941</v>
      </c>
      <c r="J22" s="537">
        <v>943</v>
      </c>
      <c r="K22" s="538">
        <v>18</v>
      </c>
      <c r="L22" s="349">
        <v>1.9088016967126193</v>
      </c>
    </row>
    <row r="23" spans="1:12" s="110" customFormat="1" ht="15" customHeight="1" x14ac:dyDescent="0.2">
      <c r="A23" s="352" t="s">
        <v>347</v>
      </c>
      <c r="B23" s="353" t="s">
        <v>193</v>
      </c>
      <c r="C23" s="354"/>
      <c r="D23" s="354"/>
      <c r="E23" s="355"/>
      <c r="F23" s="539">
        <v>84</v>
      </c>
      <c r="G23" s="539">
        <v>141</v>
      </c>
      <c r="H23" s="539">
        <v>940</v>
      </c>
      <c r="I23" s="539">
        <v>38</v>
      </c>
      <c r="J23" s="540">
        <v>71</v>
      </c>
      <c r="K23" s="541">
        <v>13</v>
      </c>
      <c r="L23" s="356">
        <v>18.309859154929576</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29.3</v>
      </c>
      <c r="G25" s="542">
        <v>31.9</v>
      </c>
      <c r="H25" s="542">
        <v>33.799999999999997</v>
      </c>
      <c r="I25" s="542">
        <v>33.1</v>
      </c>
      <c r="J25" s="542">
        <v>28.9</v>
      </c>
      <c r="K25" s="543" t="s">
        <v>349</v>
      </c>
      <c r="L25" s="364">
        <v>0.40000000000000213</v>
      </c>
    </row>
    <row r="26" spans="1:12" s="110" customFormat="1" ht="15" customHeight="1" x14ac:dyDescent="0.2">
      <c r="A26" s="365" t="s">
        <v>105</v>
      </c>
      <c r="B26" s="366" t="s">
        <v>345</v>
      </c>
      <c r="C26" s="362"/>
      <c r="D26" s="362"/>
      <c r="E26" s="363"/>
      <c r="F26" s="542">
        <v>27.9</v>
      </c>
      <c r="G26" s="542">
        <v>31.3</v>
      </c>
      <c r="H26" s="542">
        <v>32.299999999999997</v>
      </c>
      <c r="I26" s="542">
        <v>30.8</v>
      </c>
      <c r="J26" s="544">
        <v>25.2</v>
      </c>
      <c r="K26" s="543" t="s">
        <v>349</v>
      </c>
      <c r="L26" s="364">
        <v>2.6999999999999993</v>
      </c>
    </row>
    <row r="27" spans="1:12" s="110" customFormat="1" ht="15" customHeight="1" x14ac:dyDescent="0.2">
      <c r="A27" s="365"/>
      <c r="B27" s="366" t="s">
        <v>346</v>
      </c>
      <c r="C27" s="362"/>
      <c r="D27" s="362"/>
      <c r="E27" s="363"/>
      <c r="F27" s="542">
        <v>31</v>
      </c>
      <c r="G27" s="542">
        <v>32.6</v>
      </c>
      <c r="H27" s="542">
        <v>35.5</v>
      </c>
      <c r="I27" s="542">
        <v>36.299999999999997</v>
      </c>
      <c r="J27" s="542">
        <v>33.5</v>
      </c>
      <c r="K27" s="543" t="s">
        <v>349</v>
      </c>
      <c r="L27" s="364">
        <v>-2.5</v>
      </c>
    </row>
    <row r="28" spans="1:12" s="110" customFormat="1" ht="15" customHeight="1" x14ac:dyDescent="0.2">
      <c r="A28" s="365" t="s">
        <v>113</v>
      </c>
      <c r="B28" s="366" t="s">
        <v>108</v>
      </c>
      <c r="C28" s="362"/>
      <c r="D28" s="362"/>
      <c r="E28" s="363"/>
      <c r="F28" s="542">
        <v>41.5</v>
      </c>
      <c r="G28" s="542">
        <v>41.4</v>
      </c>
      <c r="H28" s="542">
        <v>42.9</v>
      </c>
      <c r="I28" s="542">
        <v>49.7</v>
      </c>
      <c r="J28" s="542">
        <v>40.9</v>
      </c>
      <c r="K28" s="543" t="s">
        <v>349</v>
      </c>
      <c r="L28" s="364">
        <v>0.60000000000000142</v>
      </c>
    </row>
    <row r="29" spans="1:12" s="110" customFormat="1" ht="11.25" x14ac:dyDescent="0.2">
      <c r="A29" s="365"/>
      <c r="B29" s="366" t="s">
        <v>109</v>
      </c>
      <c r="C29" s="362"/>
      <c r="D29" s="362"/>
      <c r="E29" s="363"/>
      <c r="F29" s="542">
        <v>26.5</v>
      </c>
      <c r="G29" s="542">
        <v>29.1</v>
      </c>
      <c r="H29" s="542">
        <v>31.1</v>
      </c>
      <c r="I29" s="542">
        <v>28.8</v>
      </c>
      <c r="J29" s="544">
        <v>26.3</v>
      </c>
      <c r="K29" s="543" t="s">
        <v>349</v>
      </c>
      <c r="L29" s="364">
        <v>0.19999999999999929</v>
      </c>
    </row>
    <row r="30" spans="1:12" s="110" customFormat="1" ht="15" customHeight="1" x14ac:dyDescent="0.2">
      <c r="A30" s="365"/>
      <c r="B30" s="366" t="s">
        <v>110</v>
      </c>
      <c r="C30" s="362"/>
      <c r="D30" s="362"/>
      <c r="E30" s="363"/>
      <c r="F30" s="542">
        <v>20.8</v>
      </c>
      <c r="G30" s="542">
        <v>30.3</v>
      </c>
      <c r="H30" s="542">
        <v>22</v>
      </c>
      <c r="I30" s="542">
        <v>31.8</v>
      </c>
      <c r="J30" s="542">
        <v>21.1</v>
      </c>
      <c r="K30" s="543" t="s">
        <v>349</v>
      </c>
      <c r="L30" s="364">
        <v>-0.30000000000000071</v>
      </c>
    </row>
    <row r="31" spans="1:12" s="110" customFormat="1" ht="15" customHeight="1" x14ac:dyDescent="0.2">
      <c r="A31" s="365"/>
      <c r="B31" s="366" t="s">
        <v>111</v>
      </c>
      <c r="C31" s="362"/>
      <c r="D31" s="362"/>
      <c r="E31" s="363"/>
      <c r="F31" s="542">
        <v>20</v>
      </c>
      <c r="G31" s="542">
        <v>26.7</v>
      </c>
      <c r="H31" s="542">
        <v>38.700000000000003</v>
      </c>
      <c r="I31" s="542">
        <v>20.7</v>
      </c>
      <c r="J31" s="542">
        <v>35.700000000000003</v>
      </c>
      <c r="K31" s="543" t="s">
        <v>349</v>
      </c>
      <c r="L31" s="364">
        <v>-15.700000000000003</v>
      </c>
    </row>
    <row r="32" spans="1:12" s="110" customFormat="1" ht="15" customHeight="1" x14ac:dyDescent="0.2">
      <c r="A32" s="367" t="s">
        <v>113</v>
      </c>
      <c r="B32" s="368" t="s">
        <v>181</v>
      </c>
      <c r="C32" s="362"/>
      <c r="D32" s="362"/>
      <c r="E32" s="363"/>
      <c r="F32" s="542">
        <v>27.2</v>
      </c>
      <c r="G32" s="542">
        <v>28</v>
      </c>
      <c r="H32" s="542">
        <v>30.9</v>
      </c>
      <c r="I32" s="542">
        <v>29.9</v>
      </c>
      <c r="J32" s="544">
        <v>25.3</v>
      </c>
      <c r="K32" s="543" t="s">
        <v>349</v>
      </c>
      <c r="L32" s="364">
        <v>1.8999999999999986</v>
      </c>
    </row>
    <row r="33" spans="1:12" s="110" customFormat="1" ht="15" customHeight="1" x14ac:dyDescent="0.2">
      <c r="A33" s="367"/>
      <c r="B33" s="368" t="s">
        <v>182</v>
      </c>
      <c r="C33" s="362"/>
      <c r="D33" s="362"/>
      <c r="E33" s="363"/>
      <c r="F33" s="542">
        <v>33</v>
      </c>
      <c r="G33" s="542">
        <v>37.200000000000003</v>
      </c>
      <c r="H33" s="542">
        <v>39.200000000000003</v>
      </c>
      <c r="I33" s="542">
        <v>39.1</v>
      </c>
      <c r="J33" s="542">
        <v>35.700000000000003</v>
      </c>
      <c r="K33" s="543" t="s">
        <v>349</v>
      </c>
      <c r="L33" s="364">
        <v>-2.7000000000000028</v>
      </c>
    </row>
    <row r="34" spans="1:12" s="369" customFormat="1" ht="15" customHeight="1" x14ac:dyDescent="0.2">
      <c r="A34" s="367" t="s">
        <v>113</v>
      </c>
      <c r="B34" s="368" t="s">
        <v>116</v>
      </c>
      <c r="C34" s="362"/>
      <c r="D34" s="362"/>
      <c r="E34" s="363"/>
      <c r="F34" s="542">
        <v>26.1</v>
      </c>
      <c r="G34" s="542">
        <v>29.7</v>
      </c>
      <c r="H34" s="542">
        <v>31.5</v>
      </c>
      <c r="I34" s="542">
        <v>31</v>
      </c>
      <c r="J34" s="542">
        <v>27.2</v>
      </c>
      <c r="K34" s="543" t="s">
        <v>349</v>
      </c>
      <c r="L34" s="364">
        <v>-1.0999999999999979</v>
      </c>
    </row>
    <row r="35" spans="1:12" s="369" customFormat="1" ht="11.25" x14ac:dyDescent="0.2">
      <c r="A35" s="370"/>
      <c r="B35" s="371" t="s">
        <v>117</v>
      </c>
      <c r="C35" s="372"/>
      <c r="D35" s="372"/>
      <c r="E35" s="373"/>
      <c r="F35" s="545">
        <v>38.299999999999997</v>
      </c>
      <c r="G35" s="545">
        <v>37.6</v>
      </c>
      <c r="H35" s="545">
        <v>40</v>
      </c>
      <c r="I35" s="545">
        <v>37.700000000000003</v>
      </c>
      <c r="J35" s="546">
        <v>33.9</v>
      </c>
      <c r="K35" s="547" t="s">
        <v>349</v>
      </c>
      <c r="L35" s="374">
        <v>4.3999999999999986</v>
      </c>
    </row>
    <row r="36" spans="1:12" s="369" customFormat="1" ht="15.95" customHeight="1" x14ac:dyDescent="0.2">
      <c r="A36" s="375" t="s">
        <v>350</v>
      </c>
      <c r="B36" s="376"/>
      <c r="C36" s="377"/>
      <c r="D36" s="376"/>
      <c r="E36" s="378"/>
      <c r="F36" s="548">
        <v>3557</v>
      </c>
      <c r="G36" s="548">
        <v>2740</v>
      </c>
      <c r="H36" s="548">
        <v>3579</v>
      </c>
      <c r="I36" s="548">
        <v>3048</v>
      </c>
      <c r="J36" s="548">
        <v>3773</v>
      </c>
      <c r="K36" s="549">
        <v>-216</v>
      </c>
      <c r="L36" s="380">
        <v>-5.7248873575404184</v>
      </c>
    </row>
    <row r="37" spans="1:12" s="369" customFormat="1" ht="15.95" customHeight="1" x14ac:dyDescent="0.2">
      <c r="A37" s="381"/>
      <c r="B37" s="382" t="s">
        <v>113</v>
      </c>
      <c r="C37" s="382" t="s">
        <v>351</v>
      </c>
      <c r="D37" s="382"/>
      <c r="E37" s="383"/>
      <c r="F37" s="548">
        <v>1042</v>
      </c>
      <c r="G37" s="548">
        <v>875</v>
      </c>
      <c r="H37" s="548">
        <v>1208</v>
      </c>
      <c r="I37" s="548">
        <v>1008</v>
      </c>
      <c r="J37" s="548">
        <v>1089</v>
      </c>
      <c r="K37" s="549">
        <v>-47</v>
      </c>
      <c r="L37" s="380">
        <v>-4.3158861340679522</v>
      </c>
    </row>
    <row r="38" spans="1:12" s="369" customFormat="1" ht="15.95" customHeight="1" x14ac:dyDescent="0.2">
      <c r="A38" s="381"/>
      <c r="B38" s="384" t="s">
        <v>105</v>
      </c>
      <c r="C38" s="384" t="s">
        <v>106</v>
      </c>
      <c r="D38" s="385"/>
      <c r="E38" s="383"/>
      <c r="F38" s="548">
        <v>1934</v>
      </c>
      <c r="G38" s="548">
        <v>1426</v>
      </c>
      <c r="H38" s="548">
        <v>1915</v>
      </c>
      <c r="I38" s="548">
        <v>1785</v>
      </c>
      <c r="J38" s="550">
        <v>2105</v>
      </c>
      <c r="K38" s="549">
        <v>-171</v>
      </c>
      <c r="L38" s="380">
        <v>-8.1235154394299283</v>
      </c>
    </row>
    <row r="39" spans="1:12" s="369" customFormat="1" ht="15.95" customHeight="1" x14ac:dyDescent="0.2">
      <c r="A39" s="381"/>
      <c r="B39" s="385"/>
      <c r="C39" s="382" t="s">
        <v>352</v>
      </c>
      <c r="D39" s="385"/>
      <c r="E39" s="383"/>
      <c r="F39" s="548">
        <v>539</v>
      </c>
      <c r="G39" s="548">
        <v>446</v>
      </c>
      <c r="H39" s="548">
        <v>618</v>
      </c>
      <c r="I39" s="548">
        <v>549</v>
      </c>
      <c r="J39" s="548">
        <v>531</v>
      </c>
      <c r="K39" s="549">
        <v>8</v>
      </c>
      <c r="L39" s="380">
        <v>1.5065913370998116</v>
      </c>
    </row>
    <row r="40" spans="1:12" s="369" customFormat="1" ht="15.95" customHeight="1" x14ac:dyDescent="0.2">
      <c r="A40" s="381"/>
      <c r="B40" s="384"/>
      <c r="C40" s="384" t="s">
        <v>107</v>
      </c>
      <c r="D40" s="385"/>
      <c r="E40" s="383"/>
      <c r="F40" s="548">
        <v>1623</v>
      </c>
      <c r="G40" s="548">
        <v>1314</v>
      </c>
      <c r="H40" s="548">
        <v>1664</v>
      </c>
      <c r="I40" s="548">
        <v>1263</v>
      </c>
      <c r="J40" s="548">
        <v>1668</v>
      </c>
      <c r="K40" s="549">
        <v>-45</v>
      </c>
      <c r="L40" s="380">
        <v>-2.6978417266187051</v>
      </c>
    </row>
    <row r="41" spans="1:12" s="369" customFormat="1" ht="24" customHeight="1" x14ac:dyDescent="0.2">
      <c r="A41" s="381"/>
      <c r="B41" s="385"/>
      <c r="C41" s="382" t="s">
        <v>352</v>
      </c>
      <c r="D41" s="385"/>
      <c r="E41" s="383"/>
      <c r="F41" s="548">
        <v>503</v>
      </c>
      <c r="G41" s="548">
        <v>429</v>
      </c>
      <c r="H41" s="548">
        <v>590</v>
      </c>
      <c r="I41" s="548">
        <v>459</v>
      </c>
      <c r="J41" s="550">
        <v>558</v>
      </c>
      <c r="K41" s="549">
        <v>-55</v>
      </c>
      <c r="L41" s="380">
        <v>-9.8566308243727594</v>
      </c>
    </row>
    <row r="42" spans="1:12" s="110" customFormat="1" ht="15" customHeight="1" x14ac:dyDescent="0.2">
      <c r="A42" s="381"/>
      <c r="B42" s="384" t="s">
        <v>113</v>
      </c>
      <c r="C42" s="384" t="s">
        <v>353</v>
      </c>
      <c r="D42" s="385"/>
      <c r="E42" s="383"/>
      <c r="F42" s="548">
        <v>795</v>
      </c>
      <c r="G42" s="548">
        <v>608</v>
      </c>
      <c r="H42" s="548">
        <v>996</v>
      </c>
      <c r="I42" s="548">
        <v>592</v>
      </c>
      <c r="J42" s="548">
        <v>772</v>
      </c>
      <c r="K42" s="549">
        <v>23</v>
      </c>
      <c r="L42" s="380">
        <v>2.9792746113989637</v>
      </c>
    </row>
    <row r="43" spans="1:12" s="110" customFormat="1" ht="15" customHeight="1" x14ac:dyDescent="0.2">
      <c r="A43" s="381"/>
      <c r="B43" s="385"/>
      <c r="C43" s="382" t="s">
        <v>352</v>
      </c>
      <c r="D43" s="385"/>
      <c r="E43" s="383"/>
      <c r="F43" s="548">
        <v>330</v>
      </c>
      <c r="G43" s="548">
        <v>252</v>
      </c>
      <c r="H43" s="548">
        <v>427</v>
      </c>
      <c r="I43" s="548">
        <v>294</v>
      </c>
      <c r="J43" s="548">
        <v>316</v>
      </c>
      <c r="K43" s="549">
        <v>14</v>
      </c>
      <c r="L43" s="380">
        <v>4.4303797468354427</v>
      </c>
    </row>
    <row r="44" spans="1:12" s="110" customFormat="1" ht="15" customHeight="1" x14ac:dyDescent="0.2">
      <c r="A44" s="381"/>
      <c r="B44" s="384"/>
      <c r="C44" s="366" t="s">
        <v>109</v>
      </c>
      <c r="D44" s="385"/>
      <c r="E44" s="383"/>
      <c r="F44" s="548">
        <v>2396</v>
      </c>
      <c r="G44" s="548">
        <v>1894</v>
      </c>
      <c r="H44" s="548">
        <v>2279</v>
      </c>
      <c r="I44" s="548">
        <v>2125</v>
      </c>
      <c r="J44" s="550">
        <v>2576</v>
      </c>
      <c r="K44" s="549">
        <v>-180</v>
      </c>
      <c r="L44" s="380">
        <v>-6.987577639751553</v>
      </c>
    </row>
    <row r="45" spans="1:12" s="110" customFormat="1" ht="15" customHeight="1" x14ac:dyDescent="0.2">
      <c r="A45" s="381"/>
      <c r="B45" s="385"/>
      <c r="C45" s="382" t="s">
        <v>352</v>
      </c>
      <c r="D45" s="385"/>
      <c r="E45" s="383"/>
      <c r="F45" s="548">
        <v>636</v>
      </c>
      <c r="G45" s="548">
        <v>552</v>
      </c>
      <c r="H45" s="548">
        <v>709</v>
      </c>
      <c r="I45" s="548">
        <v>612</v>
      </c>
      <c r="J45" s="548">
        <v>677</v>
      </c>
      <c r="K45" s="549">
        <v>-41</v>
      </c>
      <c r="L45" s="380">
        <v>-6.0561299852289512</v>
      </c>
    </row>
    <row r="46" spans="1:12" s="110" customFormat="1" ht="15" customHeight="1" x14ac:dyDescent="0.2">
      <c r="A46" s="381"/>
      <c r="B46" s="384"/>
      <c r="C46" s="366" t="s">
        <v>110</v>
      </c>
      <c r="D46" s="385"/>
      <c r="E46" s="383"/>
      <c r="F46" s="548">
        <v>341</v>
      </c>
      <c r="G46" s="548">
        <v>208</v>
      </c>
      <c r="H46" s="548">
        <v>273</v>
      </c>
      <c r="I46" s="548">
        <v>302</v>
      </c>
      <c r="J46" s="548">
        <v>383</v>
      </c>
      <c r="K46" s="549">
        <v>-42</v>
      </c>
      <c r="L46" s="380">
        <v>-10.966057441253264</v>
      </c>
    </row>
    <row r="47" spans="1:12" s="110" customFormat="1" ht="15" customHeight="1" x14ac:dyDescent="0.2">
      <c r="A47" s="381"/>
      <c r="B47" s="385"/>
      <c r="C47" s="382" t="s">
        <v>352</v>
      </c>
      <c r="D47" s="385"/>
      <c r="E47" s="383"/>
      <c r="F47" s="548">
        <v>71</v>
      </c>
      <c r="G47" s="548">
        <v>63</v>
      </c>
      <c r="H47" s="548">
        <v>60</v>
      </c>
      <c r="I47" s="548">
        <v>96</v>
      </c>
      <c r="J47" s="550">
        <v>81</v>
      </c>
      <c r="K47" s="549">
        <v>-10</v>
      </c>
      <c r="L47" s="380">
        <v>-12.345679012345679</v>
      </c>
    </row>
    <row r="48" spans="1:12" s="110" customFormat="1" ht="15" customHeight="1" x14ac:dyDescent="0.2">
      <c r="A48" s="381"/>
      <c r="B48" s="385"/>
      <c r="C48" s="366" t="s">
        <v>111</v>
      </c>
      <c r="D48" s="386"/>
      <c r="E48" s="387"/>
      <c r="F48" s="548">
        <v>25</v>
      </c>
      <c r="G48" s="548">
        <v>30</v>
      </c>
      <c r="H48" s="548">
        <v>31</v>
      </c>
      <c r="I48" s="548">
        <v>29</v>
      </c>
      <c r="J48" s="548">
        <v>42</v>
      </c>
      <c r="K48" s="549">
        <v>-17</v>
      </c>
      <c r="L48" s="380">
        <v>-40.476190476190474</v>
      </c>
    </row>
    <row r="49" spans="1:12" s="110" customFormat="1" ht="15" customHeight="1" x14ac:dyDescent="0.2">
      <c r="A49" s="381"/>
      <c r="B49" s="385"/>
      <c r="C49" s="382" t="s">
        <v>352</v>
      </c>
      <c r="D49" s="385"/>
      <c r="E49" s="383"/>
      <c r="F49" s="548">
        <v>5</v>
      </c>
      <c r="G49" s="548">
        <v>8</v>
      </c>
      <c r="H49" s="548">
        <v>12</v>
      </c>
      <c r="I49" s="548">
        <v>6</v>
      </c>
      <c r="J49" s="548">
        <v>15</v>
      </c>
      <c r="K49" s="549">
        <v>-10</v>
      </c>
      <c r="L49" s="380">
        <v>-66.666666666666671</v>
      </c>
    </row>
    <row r="50" spans="1:12" s="110" customFormat="1" ht="15" customHeight="1" x14ac:dyDescent="0.2">
      <c r="A50" s="381"/>
      <c r="B50" s="384" t="s">
        <v>113</v>
      </c>
      <c r="C50" s="382" t="s">
        <v>181</v>
      </c>
      <c r="D50" s="385"/>
      <c r="E50" s="383"/>
      <c r="F50" s="548">
        <v>2280</v>
      </c>
      <c r="G50" s="548">
        <v>1566</v>
      </c>
      <c r="H50" s="548">
        <v>2358</v>
      </c>
      <c r="I50" s="548">
        <v>1994</v>
      </c>
      <c r="J50" s="550">
        <v>2480</v>
      </c>
      <c r="K50" s="549">
        <v>-200</v>
      </c>
      <c r="L50" s="380">
        <v>-8.064516129032258</v>
      </c>
    </row>
    <row r="51" spans="1:12" s="110" customFormat="1" ht="15" customHeight="1" x14ac:dyDescent="0.2">
      <c r="A51" s="381"/>
      <c r="B51" s="385"/>
      <c r="C51" s="382" t="s">
        <v>352</v>
      </c>
      <c r="D51" s="385"/>
      <c r="E51" s="383"/>
      <c r="F51" s="548">
        <v>620</v>
      </c>
      <c r="G51" s="548">
        <v>438</v>
      </c>
      <c r="H51" s="548">
        <v>729</v>
      </c>
      <c r="I51" s="548">
        <v>596</v>
      </c>
      <c r="J51" s="548">
        <v>628</v>
      </c>
      <c r="K51" s="549">
        <v>-8</v>
      </c>
      <c r="L51" s="380">
        <v>-1.2738853503184713</v>
      </c>
    </row>
    <row r="52" spans="1:12" s="110" customFormat="1" ht="15" customHeight="1" x14ac:dyDescent="0.2">
      <c r="A52" s="381"/>
      <c r="B52" s="384"/>
      <c r="C52" s="382" t="s">
        <v>182</v>
      </c>
      <c r="D52" s="385"/>
      <c r="E52" s="383"/>
      <c r="F52" s="548">
        <v>1277</v>
      </c>
      <c r="G52" s="548">
        <v>1174</v>
      </c>
      <c r="H52" s="548">
        <v>1221</v>
      </c>
      <c r="I52" s="548">
        <v>1054</v>
      </c>
      <c r="J52" s="548">
        <v>1293</v>
      </c>
      <c r="K52" s="549">
        <v>-16</v>
      </c>
      <c r="L52" s="380">
        <v>-1.2374323279195669</v>
      </c>
    </row>
    <row r="53" spans="1:12" s="269" customFormat="1" ht="11.25" customHeight="1" x14ac:dyDescent="0.2">
      <c r="A53" s="381"/>
      <c r="B53" s="385"/>
      <c r="C53" s="382" t="s">
        <v>352</v>
      </c>
      <c r="D53" s="385"/>
      <c r="E53" s="383"/>
      <c r="F53" s="548">
        <v>422</v>
      </c>
      <c r="G53" s="548">
        <v>437</v>
      </c>
      <c r="H53" s="548">
        <v>479</v>
      </c>
      <c r="I53" s="548">
        <v>412</v>
      </c>
      <c r="J53" s="550">
        <v>461</v>
      </c>
      <c r="K53" s="549">
        <v>-39</v>
      </c>
      <c r="L53" s="380">
        <v>-8.4598698481561829</v>
      </c>
    </row>
    <row r="54" spans="1:12" s="151" customFormat="1" ht="12.75" customHeight="1" x14ac:dyDescent="0.2">
      <c r="A54" s="381"/>
      <c r="B54" s="384" t="s">
        <v>113</v>
      </c>
      <c r="C54" s="384" t="s">
        <v>116</v>
      </c>
      <c r="D54" s="385"/>
      <c r="E54" s="383"/>
      <c r="F54" s="548">
        <v>2617</v>
      </c>
      <c r="G54" s="548">
        <v>1950</v>
      </c>
      <c r="H54" s="548">
        <v>2647</v>
      </c>
      <c r="I54" s="548">
        <v>2117</v>
      </c>
      <c r="J54" s="548">
        <v>2844</v>
      </c>
      <c r="K54" s="549">
        <v>-227</v>
      </c>
      <c r="L54" s="380">
        <v>-7.9817158931082979</v>
      </c>
    </row>
    <row r="55" spans="1:12" ht="11.25" x14ac:dyDescent="0.2">
      <c r="A55" s="381"/>
      <c r="B55" s="385"/>
      <c r="C55" s="382" t="s">
        <v>352</v>
      </c>
      <c r="D55" s="385"/>
      <c r="E55" s="383"/>
      <c r="F55" s="548">
        <v>682</v>
      </c>
      <c r="G55" s="548">
        <v>579</v>
      </c>
      <c r="H55" s="548">
        <v>834</v>
      </c>
      <c r="I55" s="548">
        <v>657</v>
      </c>
      <c r="J55" s="548">
        <v>774</v>
      </c>
      <c r="K55" s="549">
        <v>-92</v>
      </c>
      <c r="L55" s="380">
        <v>-11.886304909560723</v>
      </c>
    </row>
    <row r="56" spans="1:12" ht="14.25" customHeight="1" x14ac:dyDescent="0.2">
      <c r="A56" s="381"/>
      <c r="B56" s="385"/>
      <c r="C56" s="384" t="s">
        <v>117</v>
      </c>
      <c r="D56" s="385"/>
      <c r="E56" s="383"/>
      <c r="F56" s="548">
        <v>939</v>
      </c>
      <c r="G56" s="548">
        <v>787</v>
      </c>
      <c r="H56" s="548">
        <v>928</v>
      </c>
      <c r="I56" s="548">
        <v>930</v>
      </c>
      <c r="J56" s="548">
        <v>928</v>
      </c>
      <c r="K56" s="549">
        <v>11</v>
      </c>
      <c r="L56" s="380">
        <v>1.1853448275862069</v>
      </c>
    </row>
    <row r="57" spans="1:12" ht="18.75" customHeight="1" x14ac:dyDescent="0.2">
      <c r="A57" s="388"/>
      <c r="B57" s="389"/>
      <c r="C57" s="390" t="s">
        <v>352</v>
      </c>
      <c r="D57" s="389"/>
      <c r="E57" s="391"/>
      <c r="F57" s="551">
        <v>360</v>
      </c>
      <c r="G57" s="552">
        <v>296</v>
      </c>
      <c r="H57" s="552">
        <v>371</v>
      </c>
      <c r="I57" s="552">
        <v>351</v>
      </c>
      <c r="J57" s="552">
        <v>315</v>
      </c>
      <c r="K57" s="553">
        <f t="shared" ref="K57" si="0">IF(OR(F57=".",J57=".")=TRUE,".",IF(OR(F57="*",J57="*")=TRUE,"*",IF(AND(F57="-",J57="-")=TRUE,"-",IF(AND(ISNUMBER(J57),ISNUMBER(F57))=TRUE,IF(F57-J57=0,0,F57-J57),IF(ISNUMBER(F57)=TRUE,F57,-J57)))))</f>
        <v>45</v>
      </c>
      <c r="L57" s="392">
        <f t="shared" ref="L57" si="1">IF(K57 =".",".",IF(K57 ="*","*",IF(K57="-","-",IF(K57=0,0,IF(OR(J57="-",J57=".",F57="-",F57=".")=TRUE,"X",IF(J57=0,"0,0",IF(ABS(K57*100/J57)&gt;250,".X",(K57*100/J57))))))))</f>
        <v>14.285714285714286</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3681</v>
      </c>
      <c r="E11" s="114">
        <v>2948</v>
      </c>
      <c r="F11" s="114">
        <v>4872</v>
      </c>
      <c r="G11" s="114">
        <v>3113</v>
      </c>
      <c r="H11" s="140">
        <v>3883</v>
      </c>
      <c r="I11" s="115">
        <v>-202</v>
      </c>
      <c r="J11" s="116">
        <v>-5.202163275817667</v>
      </c>
    </row>
    <row r="12" spans="1:15" s="110" customFormat="1" ht="24.95" customHeight="1" x14ac:dyDescent="0.2">
      <c r="A12" s="193" t="s">
        <v>132</v>
      </c>
      <c r="B12" s="194" t="s">
        <v>133</v>
      </c>
      <c r="C12" s="113">
        <v>0.92366204835642485</v>
      </c>
      <c r="D12" s="115">
        <v>34</v>
      </c>
      <c r="E12" s="114">
        <v>19</v>
      </c>
      <c r="F12" s="114">
        <v>43</v>
      </c>
      <c r="G12" s="114">
        <v>26</v>
      </c>
      <c r="H12" s="140">
        <v>28</v>
      </c>
      <c r="I12" s="115">
        <v>6</v>
      </c>
      <c r="J12" s="116">
        <v>21.428571428571427</v>
      </c>
    </row>
    <row r="13" spans="1:15" s="110" customFormat="1" ht="24.95" customHeight="1" x14ac:dyDescent="0.2">
      <c r="A13" s="193" t="s">
        <v>134</v>
      </c>
      <c r="B13" s="199" t="s">
        <v>214</v>
      </c>
      <c r="C13" s="113">
        <v>1.0323281716924748</v>
      </c>
      <c r="D13" s="115">
        <v>38</v>
      </c>
      <c r="E13" s="114">
        <v>15</v>
      </c>
      <c r="F13" s="114">
        <v>25</v>
      </c>
      <c r="G13" s="114">
        <v>20</v>
      </c>
      <c r="H13" s="140">
        <v>48</v>
      </c>
      <c r="I13" s="115">
        <v>-10</v>
      </c>
      <c r="J13" s="116">
        <v>-20.833333333333332</v>
      </c>
    </row>
    <row r="14" spans="1:15" s="287" customFormat="1" ht="24.95" customHeight="1" x14ac:dyDescent="0.2">
      <c r="A14" s="193" t="s">
        <v>215</v>
      </c>
      <c r="B14" s="199" t="s">
        <v>137</v>
      </c>
      <c r="C14" s="113">
        <v>18.255908720456397</v>
      </c>
      <c r="D14" s="115">
        <v>672</v>
      </c>
      <c r="E14" s="114">
        <v>474</v>
      </c>
      <c r="F14" s="114">
        <v>896</v>
      </c>
      <c r="G14" s="114">
        <v>557</v>
      </c>
      <c r="H14" s="140">
        <v>777</v>
      </c>
      <c r="I14" s="115">
        <v>-105</v>
      </c>
      <c r="J14" s="116">
        <v>-13.513513513513514</v>
      </c>
      <c r="K14" s="110"/>
      <c r="L14" s="110"/>
      <c r="M14" s="110"/>
      <c r="N14" s="110"/>
      <c r="O14" s="110"/>
    </row>
    <row r="15" spans="1:15" s="110" customFormat="1" ht="24.95" customHeight="1" x14ac:dyDescent="0.2">
      <c r="A15" s="193" t="s">
        <v>216</v>
      </c>
      <c r="B15" s="199" t="s">
        <v>217</v>
      </c>
      <c r="C15" s="113">
        <v>4.2923118717739746</v>
      </c>
      <c r="D15" s="115">
        <v>158</v>
      </c>
      <c r="E15" s="114">
        <v>126</v>
      </c>
      <c r="F15" s="114">
        <v>183</v>
      </c>
      <c r="G15" s="114">
        <v>114</v>
      </c>
      <c r="H15" s="140">
        <v>157</v>
      </c>
      <c r="I15" s="115">
        <v>1</v>
      </c>
      <c r="J15" s="116">
        <v>0.63694267515923564</v>
      </c>
    </row>
    <row r="16" spans="1:15" s="287" customFormat="1" ht="24.95" customHeight="1" x14ac:dyDescent="0.2">
      <c r="A16" s="193" t="s">
        <v>218</v>
      </c>
      <c r="B16" s="199" t="s">
        <v>141</v>
      </c>
      <c r="C16" s="113">
        <v>9.6169519152404241</v>
      </c>
      <c r="D16" s="115">
        <v>354</v>
      </c>
      <c r="E16" s="114">
        <v>246</v>
      </c>
      <c r="F16" s="114">
        <v>511</v>
      </c>
      <c r="G16" s="114">
        <v>331</v>
      </c>
      <c r="H16" s="140">
        <v>396</v>
      </c>
      <c r="I16" s="115">
        <v>-42</v>
      </c>
      <c r="J16" s="116">
        <v>-10.606060606060606</v>
      </c>
      <c r="K16" s="110"/>
      <c r="L16" s="110"/>
      <c r="M16" s="110"/>
      <c r="N16" s="110"/>
      <c r="O16" s="110"/>
    </row>
    <row r="17" spans="1:15" s="110" customFormat="1" ht="24.95" customHeight="1" x14ac:dyDescent="0.2">
      <c r="A17" s="193" t="s">
        <v>142</v>
      </c>
      <c r="B17" s="199" t="s">
        <v>220</v>
      </c>
      <c r="C17" s="113">
        <v>4.3466449334419996</v>
      </c>
      <c r="D17" s="115">
        <v>160</v>
      </c>
      <c r="E17" s="114">
        <v>102</v>
      </c>
      <c r="F17" s="114">
        <v>202</v>
      </c>
      <c r="G17" s="114">
        <v>112</v>
      </c>
      <c r="H17" s="140">
        <v>224</v>
      </c>
      <c r="I17" s="115">
        <v>-64</v>
      </c>
      <c r="J17" s="116">
        <v>-28.571428571428573</v>
      </c>
    </row>
    <row r="18" spans="1:15" s="287" customFormat="1" ht="24.95" customHeight="1" x14ac:dyDescent="0.2">
      <c r="A18" s="201" t="s">
        <v>144</v>
      </c>
      <c r="B18" s="202" t="s">
        <v>145</v>
      </c>
      <c r="C18" s="113">
        <v>7.6337951643575117</v>
      </c>
      <c r="D18" s="115">
        <v>281</v>
      </c>
      <c r="E18" s="114">
        <v>178</v>
      </c>
      <c r="F18" s="114">
        <v>353</v>
      </c>
      <c r="G18" s="114">
        <v>250</v>
      </c>
      <c r="H18" s="140">
        <v>366</v>
      </c>
      <c r="I18" s="115">
        <v>-85</v>
      </c>
      <c r="J18" s="116">
        <v>-23.224043715846996</v>
      </c>
      <c r="K18" s="110"/>
      <c r="L18" s="110"/>
      <c r="M18" s="110"/>
      <c r="N18" s="110"/>
      <c r="O18" s="110"/>
    </row>
    <row r="19" spans="1:15" s="110" customFormat="1" ht="24.95" customHeight="1" x14ac:dyDescent="0.2">
      <c r="A19" s="193" t="s">
        <v>146</v>
      </c>
      <c r="B19" s="199" t="s">
        <v>147</v>
      </c>
      <c r="C19" s="113">
        <v>15.403422982885086</v>
      </c>
      <c r="D19" s="115">
        <v>567</v>
      </c>
      <c r="E19" s="114">
        <v>489</v>
      </c>
      <c r="F19" s="114">
        <v>804</v>
      </c>
      <c r="G19" s="114">
        <v>495</v>
      </c>
      <c r="H19" s="140">
        <v>654</v>
      </c>
      <c r="I19" s="115">
        <v>-87</v>
      </c>
      <c r="J19" s="116">
        <v>-13.302752293577981</v>
      </c>
    </row>
    <row r="20" spans="1:15" s="287" customFormat="1" ht="24.95" customHeight="1" x14ac:dyDescent="0.2">
      <c r="A20" s="193" t="s">
        <v>148</v>
      </c>
      <c r="B20" s="199" t="s">
        <v>149</v>
      </c>
      <c r="C20" s="113">
        <v>8.8834555827220871</v>
      </c>
      <c r="D20" s="115">
        <v>327</v>
      </c>
      <c r="E20" s="114">
        <v>341</v>
      </c>
      <c r="F20" s="114">
        <v>393</v>
      </c>
      <c r="G20" s="114">
        <v>321</v>
      </c>
      <c r="H20" s="140">
        <v>315</v>
      </c>
      <c r="I20" s="115">
        <v>12</v>
      </c>
      <c r="J20" s="116">
        <v>3.8095238095238093</v>
      </c>
      <c r="K20" s="110"/>
      <c r="L20" s="110"/>
      <c r="M20" s="110"/>
      <c r="N20" s="110"/>
      <c r="O20" s="110"/>
    </row>
    <row r="21" spans="1:15" s="110" customFormat="1" ht="24.95" customHeight="1" x14ac:dyDescent="0.2">
      <c r="A21" s="201" t="s">
        <v>150</v>
      </c>
      <c r="B21" s="202" t="s">
        <v>151</v>
      </c>
      <c r="C21" s="113">
        <v>5.7049714751426244</v>
      </c>
      <c r="D21" s="115">
        <v>210</v>
      </c>
      <c r="E21" s="114">
        <v>158</v>
      </c>
      <c r="F21" s="114">
        <v>208</v>
      </c>
      <c r="G21" s="114">
        <v>202</v>
      </c>
      <c r="H21" s="140">
        <v>229</v>
      </c>
      <c r="I21" s="115">
        <v>-19</v>
      </c>
      <c r="J21" s="116">
        <v>-8.2969432314410483</v>
      </c>
    </row>
    <row r="22" spans="1:15" s="110" customFormat="1" ht="24.95" customHeight="1" x14ac:dyDescent="0.2">
      <c r="A22" s="201" t="s">
        <v>152</v>
      </c>
      <c r="B22" s="199" t="s">
        <v>153</v>
      </c>
      <c r="C22" s="113">
        <v>1.2224938875305624</v>
      </c>
      <c r="D22" s="115">
        <v>45</v>
      </c>
      <c r="E22" s="114">
        <v>31</v>
      </c>
      <c r="F22" s="114">
        <v>58</v>
      </c>
      <c r="G22" s="114">
        <v>38</v>
      </c>
      <c r="H22" s="140">
        <v>64</v>
      </c>
      <c r="I22" s="115">
        <v>-19</v>
      </c>
      <c r="J22" s="116">
        <v>-29.6875</v>
      </c>
    </row>
    <row r="23" spans="1:15" s="110" customFormat="1" ht="24.95" customHeight="1" x14ac:dyDescent="0.2">
      <c r="A23" s="193" t="s">
        <v>154</v>
      </c>
      <c r="B23" s="199" t="s">
        <v>155</v>
      </c>
      <c r="C23" s="113">
        <v>1.0866612333604999</v>
      </c>
      <c r="D23" s="115">
        <v>40</v>
      </c>
      <c r="E23" s="114">
        <v>35</v>
      </c>
      <c r="F23" s="114">
        <v>44</v>
      </c>
      <c r="G23" s="114">
        <v>22</v>
      </c>
      <c r="H23" s="140">
        <v>46</v>
      </c>
      <c r="I23" s="115">
        <v>-6</v>
      </c>
      <c r="J23" s="116">
        <v>-13.043478260869565</v>
      </c>
    </row>
    <row r="24" spans="1:15" s="110" customFormat="1" ht="24.95" customHeight="1" x14ac:dyDescent="0.2">
      <c r="A24" s="193" t="s">
        <v>156</v>
      </c>
      <c r="B24" s="199" t="s">
        <v>221</v>
      </c>
      <c r="C24" s="113">
        <v>4.5639771801140991</v>
      </c>
      <c r="D24" s="115">
        <v>168</v>
      </c>
      <c r="E24" s="114">
        <v>129</v>
      </c>
      <c r="F24" s="114">
        <v>215</v>
      </c>
      <c r="G24" s="114">
        <v>144</v>
      </c>
      <c r="H24" s="140">
        <v>192</v>
      </c>
      <c r="I24" s="115">
        <v>-24</v>
      </c>
      <c r="J24" s="116">
        <v>-12.5</v>
      </c>
    </row>
    <row r="25" spans="1:15" s="110" customFormat="1" ht="24.95" customHeight="1" x14ac:dyDescent="0.2">
      <c r="A25" s="193" t="s">
        <v>222</v>
      </c>
      <c r="B25" s="204" t="s">
        <v>159</v>
      </c>
      <c r="C25" s="113">
        <v>6.0581363759847866</v>
      </c>
      <c r="D25" s="115">
        <v>223</v>
      </c>
      <c r="E25" s="114">
        <v>145</v>
      </c>
      <c r="F25" s="114">
        <v>210</v>
      </c>
      <c r="G25" s="114">
        <v>209</v>
      </c>
      <c r="H25" s="140">
        <v>222</v>
      </c>
      <c r="I25" s="115">
        <v>1</v>
      </c>
      <c r="J25" s="116">
        <v>0.45045045045045046</v>
      </c>
    </row>
    <row r="26" spans="1:15" s="110" customFormat="1" ht="24.95" customHeight="1" x14ac:dyDescent="0.2">
      <c r="A26" s="201">
        <v>782.78300000000002</v>
      </c>
      <c r="B26" s="203" t="s">
        <v>160</v>
      </c>
      <c r="C26" s="113">
        <v>3.3686498234175497</v>
      </c>
      <c r="D26" s="115">
        <v>124</v>
      </c>
      <c r="E26" s="114">
        <v>103</v>
      </c>
      <c r="F26" s="114">
        <v>134</v>
      </c>
      <c r="G26" s="114">
        <v>174</v>
      </c>
      <c r="H26" s="140">
        <v>119</v>
      </c>
      <c r="I26" s="115">
        <v>5</v>
      </c>
      <c r="J26" s="116">
        <v>4.2016806722689077</v>
      </c>
    </row>
    <row r="27" spans="1:15" s="110" customFormat="1" ht="24.95" customHeight="1" x14ac:dyDescent="0.2">
      <c r="A27" s="193" t="s">
        <v>161</v>
      </c>
      <c r="B27" s="199" t="s">
        <v>162</v>
      </c>
      <c r="C27" s="113">
        <v>2.254822059223037</v>
      </c>
      <c r="D27" s="115">
        <v>83</v>
      </c>
      <c r="E27" s="114">
        <v>62</v>
      </c>
      <c r="F27" s="114">
        <v>122</v>
      </c>
      <c r="G27" s="114">
        <v>47</v>
      </c>
      <c r="H27" s="140">
        <v>80</v>
      </c>
      <c r="I27" s="115">
        <v>3</v>
      </c>
      <c r="J27" s="116">
        <v>3.75</v>
      </c>
    </row>
    <row r="28" spans="1:15" s="110" customFormat="1" ht="24.95" customHeight="1" x14ac:dyDescent="0.2">
      <c r="A28" s="193" t="s">
        <v>163</v>
      </c>
      <c r="B28" s="199" t="s">
        <v>164</v>
      </c>
      <c r="C28" s="113">
        <v>3.2056506384134744</v>
      </c>
      <c r="D28" s="115">
        <v>118</v>
      </c>
      <c r="E28" s="114">
        <v>89</v>
      </c>
      <c r="F28" s="114">
        <v>286</v>
      </c>
      <c r="G28" s="114">
        <v>65</v>
      </c>
      <c r="H28" s="140">
        <v>99</v>
      </c>
      <c r="I28" s="115">
        <v>19</v>
      </c>
      <c r="J28" s="116">
        <v>19.19191919191919</v>
      </c>
    </row>
    <row r="29" spans="1:15" s="110" customFormat="1" ht="24.95" customHeight="1" x14ac:dyDescent="0.2">
      <c r="A29" s="193">
        <v>86</v>
      </c>
      <c r="B29" s="199" t="s">
        <v>165</v>
      </c>
      <c r="C29" s="113">
        <v>6.5471339309970116</v>
      </c>
      <c r="D29" s="115">
        <v>241</v>
      </c>
      <c r="E29" s="114">
        <v>248</v>
      </c>
      <c r="F29" s="114">
        <v>306</v>
      </c>
      <c r="G29" s="114">
        <v>155</v>
      </c>
      <c r="H29" s="140">
        <v>223</v>
      </c>
      <c r="I29" s="115">
        <v>18</v>
      </c>
      <c r="J29" s="116">
        <v>8.071748878923767</v>
      </c>
    </row>
    <row r="30" spans="1:15" s="110" customFormat="1" ht="24.95" customHeight="1" x14ac:dyDescent="0.2">
      <c r="A30" s="193">
        <v>87.88</v>
      </c>
      <c r="B30" s="204" t="s">
        <v>166</v>
      </c>
      <c r="C30" s="113">
        <v>10.975278456941048</v>
      </c>
      <c r="D30" s="115">
        <v>404</v>
      </c>
      <c r="E30" s="114">
        <v>319</v>
      </c>
      <c r="F30" s="114">
        <v>620</v>
      </c>
      <c r="G30" s="114">
        <v>256</v>
      </c>
      <c r="H30" s="140">
        <v>296</v>
      </c>
      <c r="I30" s="115">
        <v>108</v>
      </c>
      <c r="J30" s="116">
        <v>36.486486486486484</v>
      </c>
    </row>
    <row r="31" spans="1:15" s="110" customFormat="1" ht="24.95" customHeight="1" x14ac:dyDescent="0.2">
      <c r="A31" s="193" t="s">
        <v>167</v>
      </c>
      <c r="B31" s="199" t="s">
        <v>168</v>
      </c>
      <c r="C31" s="113">
        <v>2.8796522684053247</v>
      </c>
      <c r="D31" s="115">
        <v>106</v>
      </c>
      <c r="E31" s="114">
        <v>113</v>
      </c>
      <c r="F31" s="114">
        <v>155</v>
      </c>
      <c r="G31" s="114">
        <v>132</v>
      </c>
      <c r="H31" s="140">
        <v>125</v>
      </c>
      <c r="I31" s="115">
        <v>-19</v>
      </c>
      <c r="J31" s="116">
        <v>-15.2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0.92366204835642485</v>
      </c>
      <c r="D34" s="115">
        <v>34</v>
      </c>
      <c r="E34" s="114">
        <v>19</v>
      </c>
      <c r="F34" s="114">
        <v>43</v>
      </c>
      <c r="G34" s="114">
        <v>26</v>
      </c>
      <c r="H34" s="140">
        <v>28</v>
      </c>
      <c r="I34" s="115">
        <v>6</v>
      </c>
      <c r="J34" s="116">
        <v>21.428571428571427</v>
      </c>
    </row>
    <row r="35" spans="1:10" s="110" customFormat="1" ht="24.95" customHeight="1" x14ac:dyDescent="0.2">
      <c r="A35" s="292" t="s">
        <v>171</v>
      </c>
      <c r="B35" s="293" t="s">
        <v>172</v>
      </c>
      <c r="C35" s="113">
        <v>26.922032056506385</v>
      </c>
      <c r="D35" s="115">
        <v>991</v>
      </c>
      <c r="E35" s="114">
        <v>667</v>
      </c>
      <c r="F35" s="114">
        <v>1274</v>
      </c>
      <c r="G35" s="114">
        <v>827</v>
      </c>
      <c r="H35" s="140">
        <v>1191</v>
      </c>
      <c r="I35" s="115">
        <v>-200</v>
      </c>
      <c r="J35" s="116">
        <v>-16.792611251049539</v>
      </c>
    </row>
    <row r="36" spans="1:10" s="110" customFormat="1" ht="24.95" customHeight="1" x14ac:dyDescent="0.2">
      <c r="A36" s="294" t="s">
        <v>173</v>
      </c>
      <c r="B36" s="295" t="s">
        <v>174</v>
      </c>
      <c r="C36" s="125">
        <v>72.154305895137185</v>
      </c>
      <c r="D36" s="143">
        <v>2656</v>
      </c>
      <c r="E36" s="144">
        <v>2262</v>
      </c>
      <c r="F36" s="144">
        <v>3555</v>
      </c>
      <c r="G36" s="144">
        <v>2260</v>
      </c>
      <c r="H36" s="145">
        <v>2664</v>
      </c>
      <c r="I36" s="143">
        <v>-8</v>
      </c>
      <c r="J36" s="146">
        <v>-0.3003003003003003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3681</v>
      </c>
      <c r="F11" s="264">
        <v>2948</v>
      </c>
      <c r="G11" s="264">
        <v>4872</v>
      </c>
      <c r="H11" s="264">
        <v>3113</v>
      </c>
      <c r="I11" s="265">
        <v>3883</v>
      </c>
      <c r="J11" s="263">
        <v>-202</v>
      </c>
      <c r="K11" s="266">
        <v>-5.202163275817667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23.173050801412661</v>
      </c>
      <c r="E13" s="115">
        <v>853</v>
      </c>
      <c r="F13" s="114">
        <v>770</v>
      </c>
      <c r="G13" s="114">
        <v>1000</v>
      </c>
      <c r="H13" s="114">
        <v>945</v>
      </c>
      <c r="I13" s="140">
        <v>957</v>
      </c>
      <c r="J13" s="115">
        <v>-104</v>
      </c>
      <c r="K13" s="116">
        <v>-10.867293625914316</v>
      </c>
    </row>
    <row r="14" spans="1:15" ht="15.95" customHeight="1" x14ac:dyDescent="0.2">
      <c r="A14" s="306" t="s">
        <v>230</v>
      </c>
      <c r="B14" s="307"/>
      <c r="C14" s="308"/>
      <c r="D14" s="113">
        <v>60.527030698179843</v>
      </c>
      <c r="E14" s="115">
        <v>2228</v>
      </c>
      <c r="F14" s="114">
        <v>1638</v>
      </c>
      <c r="G14" s="114">
        <v>3143</v>
      </c>
      <c r="H14" s="114">
        <v>1646</v>
      </c>
      <c r="I14" s="140">
        <v>2250</v>
      </c>
      <c r="J14" s="115">
        <v>-22</v>
      </c>
      <c r="K14" s="116">
        <v>-0.97777777777777775</v>
      </c>
    </row>
    <row r="15" spans="1:15" ht="15.95" customHeight="1" x14ac:dyDescent="0.2">
      <c r="A15" s="306" t="s">
        <v>231</v>
      </c>
      <c r="B15" s="307"/>
      <c r="C15" s="308"/>
      <c r="D15" s="113">
        <v>7.8782939418636238</v>
      </c>
      <c r="E15" s="115">
        <v>290</v>
      </c>
      <c r="F15" s="114">
        <v>247</v>
      </c>
      <c r="G15" s="114">
        <v>329</v>
      </c>
      <c r="H15" s="114">
        <v>259</v>
      </c>
      <c r="I15" s="140">
        <v>302</v>
      </c>
      <c r="J15" s="115">
        <v>-12</v>
      </c>
      <c r="K15" s="116">
        <v>-3.9735099337748343</v>
      </c>
    </row>
    <row r="16" spans="1:15" ht="15.95" customHeight="1" x14ac:dyDescent="0.2">
      <c r="A16" s="306" t="s">
        <v>232</v>
      </c>
      <c r="B16" s="307"/>
      <c r="C16" s="308"/>
      <c r="D16" s="113">
        <v>7.8782939418636238</v>
      </c>
      <c r="E16" s="115">
        <v>290</v>
      </c>
      <c r="F16" s="114">
        <v>270</v>
      </c>
      <c r="G16" s="114">
        <v>318</v>
      </c>
      <c r="H16" s="114">
        <v>245</v>
      </c>
      <c r="I16" s="140">
        <v>352</v>
      </c>
      <c r="J16" s="115">
        <v>-62</v>
      </c>
      <c r="K16" s="116">
        <v>-17.613636363636363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0.73349633251833746</v>
      </c>
      <c r="E18" s="115">
        <v>27</v>
      </c>
      <c r="F18" s="114">
        <v>23</v>
      </c>
      <c r="G18" s="114">
        <v>47</v>
      </c>
      <c r="H18" s="114">
        <v>26</v>
      </c>
      <c r="I18" s="140">
        <v>18</v>
      </c>
      <c r="J18" s="115">
        <v>9</v>
      </c>
      <c r="K18" s="116">
        <v>50</v>
      </c>
    </row>
    <row r="19" spans="1:11" ht="14.1" customHeight="1" x14ac:dyDescent="0.2">
      <c r="A19" s="306" t="s">
        <v>235</v>
      </c>
      <c r="B19" s="307" t="s">
        <v>236</v>
      </c>
      <c r="C19" s="308"/>
      <c r="D19" s="113">
        <v>0.32599837000814996</v>
      </c>
      <c r="E19" s="115">
        <v>12</v>
      </c>
      <c r="F19" s="114">
        <v>7</v>
      </c>
      <c r="G19" s="114">
        <v>29</v>
      </c>
      <c r="H19" s="114">
        <v>14</v>
      </c>
      <c r="I19" s="140">
        <v>9</v>
      </c>
      <c r="J19" s="115">
        <v>3</v>
      </c>
      <c r="K19" s="116">
        <v>33.333333333333336</v>
      </c>
    </row>
    <row r="20" spans="1:11" ht="14.1" customHeight="1" x14ac:dyDescent="0.2">
      <c r="A20" s="306">
        <v>12</v>
      </c>
      <c r="B20" s="307" t="s">
        <v>237</v>
      </c>
      <c r="C20" s="308"/>
      <c r="D20" s="113">
        <v>2.7166530834012494</v>
      </c>
      <c r="E20" s="115">
        <v>100</v>
      </c>
      <c r="F20" s="114">
        <v>23</v>
      </c>
      <c r="G20" s="114">
        <v>50</v>
      </c>
      <c r="H20" s="114">
        <v>66</v>
      </c>
      <c r="I20" s="140">
        <v>87</v>
      </c>
      <c r="J20" s="115">
        <v>13</v>
      </c>
      <c r="K20" s="116">
        <v>14.942528735632184</v>
      </c>
    </row>
    <row r="21" spans="1:11" ht="14.1" customHeight="1" x14ac:dyDescent="0.2">
      <c r="A21" s="306">
        <v>21</v>
      </c>
      <c r="B21" s="307" t="s">
        <v>238</v>
      </c>
      <c r="C21" s="308"/>
      <c r="D21" s="113">
        <v>0.84216245585438743</v>
      </c>
      <c r="E21" s="115">
        <v>31</v>
      </c>
      <c r="F21" s="114">
        <v>15</v>
      </c>
      <c r="G21" s="114">
        <v>27</v>
      </c>
      <c r="H21" s="114">
        <v>19</v>
      </c>
      <c r="I21" s="140">
        <v>58</v>
      </c>
      <c r="J21" s="115">
        <v>-27</v>
      </c>
      <c r="K21" s="116">
        <v>-46.551724137931032</v>
      </c>
    </row>
    <row r="22" spans="1:11" ht="14.1" customHeight="1" x14ac:dyDescent="0.2">
      <c r="A22" s="306">
        <v>22</v>
      </c>
      <c r="B22" s="307" t="s">
        <v>239</v>
      </c>
      <c r="C22" s="308"/>
      <c r="D22" s="113">
        <v>2.4993208367291495</v>
      </c>
      <c r="E22" s="115">
        <v>92</v>
      </c>
      <c r="F22" s="114">
        <v>80</v>
      </c>
      <c r="G22" s="114">
        <v>140</v>
      </c>
      <c r="H22" s="114">
        <v>148</v>
      </c>
      <c r="I22" s="140">
        <v>119</v>
      </c>
      <c r="J22" s="115">
        <v>-27</v>
      </c>
      <c r="K22" s="116">
        <v>-22.689075630252102</v>
      </c>
    </row>
    <row r="23" spans="1:11" ht="14.1" customHeight="1" x14ac:dyDescent="0.2">
      <c r="A23" s="306">
        <v>23</v>
      </c>
      <c r="B23" s="307" t="s">
        <v>240</v>
      </c>
      <c r="C23" s="308"/>
      <c r="D23" s="113">
        <v>1.0051616408584623</v>
      </c>
      <c r="E23" s="115">
        <v>37</v>
      </c>
      <c r="F23" s="114">
        <v>30</v>
      </c>
      <c r="G23" s="114">
        <v>36</v>
      </c>
      <c r="H23" s="114">
        <v>32</v>
      </c>
      <c r="I23" s="140">
        <v>46</v>
      </c>
      <c r="J23" s="115">
        <v>-9</v>
      </c>
      <c r="K23" s="116">
        <v>-19.565217391304348</v>
      </c>
    </row>
    <row r="24" spans="1:11" ht="14.1" customHeight="1" x14ac:dyDescent="0.2">
      <c r="A24" s="306">
        <v>24</v>
      </c>
      <c r="B24" s="307" t="s">
        <v>241</v>
      </c>
      <c r="C24" s="308"/>
      <c r="D24" s="113">
        <v>2.3091551208910621</v>
      </c>
      <c r="E24" s="115">
        <v>85</v>
      </c>
      <c r="F24" s="114">
        <v>55</v>
      </c>
      <c r="G24" s="114">
        <v>132</v>
      </c>
      <c r="H24" s="114">
        <v>74</v>
      </c>
      <c r="I24" s="140">
        <v>104</v>
      </c>
      <c r="J24" s="115">
        <v>-19</v>
      </c>
      <c r="K24" s="116">
        <v>-18.26923076923077</v>
      </c>
    </row>
    <row r="25" spans="1:11" ht="14.1" customHeight="1" x14ac:dyDescent="0.2">
      <c r="A25" s="306">
        <v>25</v>
      </c>
      <c r="B25" s="307" t="s">
        <v>242</v>
      </c>
      <c r="C25" s="308"/>
      <c r="D25" s="113">
        <v>4.7269763651181744</v>
      </c>
      <c r="E25" s="115">
        <v>174</v>
      </c>
      <c r="F25" s="114">
        <v>97</v>
      </c>
      <c r="G25" s="114">
        <v>243</v>
      </c>
      <c r="H25" s="114">
        <v>145</v>
      </c>
      <c r="I25" s="140">
        <v>163</v>
      </c>
      <c r="J25" s="115">
        <v>11</v>
      </c>
      <c r="K25" s="116">
        <v>6.7484662576687118</v>
      </c>
    </row>
    <row r="26" spans="1:11" ht="14.1" customHeight="1" x14ac:dyDescent="0.2">
      <c r="A26" s="306">
        <v>26</v>
      </c>
      <c r="B26" s="307" t="s">
        <v>243</v>
      </c>
      <c r="C26" s="308"/>
      <c r="D26" s="113">
        <v>2.7166530834012494</v>
      </c>
      <c r="E26" s="115">
        <v>100</v>
      </c>
      <c r="F26" s="114">
        <v>41</v>
      </c>
      <c r="G26" s="114">
        <v>165</v>
      </c>
      <c r="H26" s="114">
        <v>58</v>
      </c>
      <c r="I26" s="140">
        <v>112</v>
      </c>
      <c r="J26" s="115">
        <v>-12</v>
      </c>
      <c r="K26" s="116">
        <v>-10.714285714285714</v>
      </c>
    </row>
    <row r="27" spans="1:11" ht="14.1" customHeight="1" x14ac:dyDescent="0.2">
      <c r="A27" s="306">
        <v>27</v>
      </c>
      <c r="B27" s="307" t="s">
        <v>244</v>
      </c>
      <c r="C27" s="308"/>
      <c r="D27" s="113">
        <v>2.254822059223037</v>
      </c>
      <c r="E27" s="115">
        <v>83</v>
      </c>
      <c r="F27" s="114">
        <v>63</v>
      </c>
      <c r="G27" s="114">
        <v>93</v>
      </c>
      <c r="H27" s="114">
        <v>70</v>
      </c>
      <c r="I27" s="140">
        <v>76</v>
      </c>
      <c r="J27" s="115">
        <v>7</v>
      </c>
      <c r="K27" s="116">
        <v>9.2105263157894743</v>
      </c>
    </row>
    <row r="28" spans="1:11" ht="14.1" customHeight="1" x14ac:dyDescent="0.2">
      <c r="A28" s="306">
        <v>28</v>
      </c>
      <c r="B28" s="307" t="s">
        <v>245</v>
      </c>
      <c r="C28" s="308"/>
      <c r="D28" s="113">
        <v>0.40749796251018744</v>
      </c>
      <c r="E28" s="115">
        <v>15</v>
      </c>
      <c r="F28" s="114">
        <v>10</v>
      </c>
      <c r="G28" s="114">
        <v>14</v>
      </c>
      <c r="H28" s="114">
        <v>13</v>
      </c>
      <c r="I28" s="140">
        <v>19</v>
      </c>
      <c r="J28" s="115">
        <v>-4</v>
      </c>
      <c r="K28" s="116">
        <v>-21.05263157894737</v>
      </c>
    </row>
    <row r="29" spans="1:11" ht="14.1" customHeight="1" x14ac:dyDescent="0.2">
      <c r="A29" s="306">
        <v>29</v>
      </c>
      <c r="B29" s="307" t="s">
        <v>246</v>
      </c>
      <c r="C29" s="308"/>
      <c r="D29" s="113">
        <v>2.5536538983971746</v>
      </c>
      <c r="E29" s="115">
        <v>94</v>
      </c>
      <c r="F29" s="114">
        <v>112</v>
      </c>
      <c r="G29" s="114">
        <v>133</v>
      </c>
      <c r="H29" s="114">
        <v>105</v>
      </c>
      <c r="I29" s="140">
        <v>141</v>
      </c>
      <c r="J29" s="115">
        <v>-47</v>
      </c>
      <c r="K29" s="116">
        <v>-33.333333333333336</v>
      </c>
    </row>
    <row r="30" spans="1:11" ht="14.1" customHeight="1" x14ac:dyDescent="0.2">
      <c r="A30" s="306" t="s">
        <v>247</v>
      </c>
      <c r="B30" s="307" t="s">
        <v>248</v>
      </c>
      <c r="C30" s="308"/>
      <c r="D30" s="113" t="s">
        <v>513</v>
      </c>
      <c r="E30" s="115" t="s">
        <v>513</v>
      </c>
      <c r="F30" s="114" t="s">
        <v>513</v>
      </c>
      <c r="G30" s="114">
        <v>35</v>
      </c>
      <c r="H30" s="114" t="s">
        <v>513</v>
      </c>
      <c r="I30" s="140" t="s">
        <v>513</v>
      </c>
      <c r="J30" s="115" t="s">
        <v>513</v>
      </c>
      <c r="K30" s="116" t="s">
        <v>513</v>
      </c>
    </row>
    <row r="31" spans="1:11" ht="14.1" customHeight="1" x14ac:dyDescent="0.2">
      <c r="A31" s="306" t="s">
        <v>249</v>
      </c>
      <c r="B31" s="307" t="s">
        <v>250</v>
      </c>
      <c r="C31" s="308"/>
      <c r="D31" s="113">
        <v>2.0103232817169245</v>
      </c>
      <c r="E31" s="115">
        <v>74</v>
      </c>
      <c r="F31" s="114">
        <v>73</v>
      </c>
      <c r="G31" s="114">
        <v>94</v>
      </c>
      <c r="H31" s="114">
        <v>83</v>
      </c>
      <c r="I31" s="140">
        <v>110</v>
      </c>
      <c r="J31" s="115">
        <v>-36</v>
      </c>
      <c r="K31" s="116">
        <v>-32.727272727272727</v>
      </c>
    </row>
    <row r="32" spans="1:11" ht="14.1" customHeight="1" x14ac:dyDescent="0.2">
      <c r="A32" s="306">
        <v>31</v>
      </c>
      <c r="B32" s="307" t="s">
        <v>251</v>
      </c>
      <c r="C32" s="308"/>
      <c r="D32" s="113">
        <v>0.46183102417821242</v>
      </c>
      <c r="E32" s="115">
        <v>17</v>
      </c>
      <c r="F32" s="114">
        <v>9</v>
      </c>
      <c r="G32" s="114">
        <v>20</v>
      </c>
      <c r="H32" s="114">
        <v>13</v>
      </c>
      <c r="I32" s="140">
        <v>20</v>
      </c>
      <c r="J32" s="115">
        <v>-3</v>
      </c>
      <c r="K32" s="116">
        <v>-15</v>
      </c>
    </row>
    <row r="33" spans="1:11" ht="14.1" customHeight="1" x14ac:dyDescent="0.2">
      <c r="A33" s="306">
        <v>32</v>
      </c>
      <c r="B33" s="307" t="s">
        <v>252</v>
      </c>
      <c r="C33" s="308"/>
      <c r="D33" s="113">
        <v>2.2004889975550124</v>
      </c>
      <c r="E33" s="115">
        <v>81</v>
      </c>
      <c r="F33" s="114">
        <v>94</v>
      </c>
      <c r="G33" s="114">
        <v>115</v>
      </c>
      <c r="H33" s="114">
        <v>121</v>
      </c>
      <c r="I33" s="140">
        <v>156</v>
      </c>
      <c r="J33" s="115">
        <v>-75</v>
      </c>
      <c r="K33" s="116">
        <v>-48.07692307692308</v>
      </c>
    </row>
    <row r="34" spans="1:11" ht="14.1" customHeight="1" x14ac:dyDescent="0.2">
      <c r="A34" s="306">
        <v>33</v>
      </c>
      <c r="B34" s="307" t="s">
        <v>253</v>
      </c>
      <c r="C34" s="308"/>
      <c r="D34" s="113">
        <v>2.2004889975550124</v>
      </c>
      <c r="E34" s="115">
        <v>81</v>
      </c>
      <c r="F34" s="114">
        <v>25</v>
      </c>
      <c r="G34" s="114">
        <v>78</v>
      </c>
      <c r="H34" s="114">
        <v>66</v>
      </c>
      <c r="I34" s="140">
        <v>113</v>
      </c>
      <c r="J34" s="115">
        <v>-32</v>
      </c>
      <c r="K34" s="116">
        <v>-28.318584070796462</v>
      </c>
    </row>
    <row r="35" spans="1:11" ht="14.1" customHeight="1" x14ac:dyDescent="0.2">
      <c r="A35" s="306">
        <v>34</v>
      </c>
      <c r="B35" s="307" t="s">
        <v>254</v>
      </c>
      <c r="C35" s="308"/>
      <c r="D35" s="113">
        <v>2.1733224667209998</v>
      </c>
      <c r="E35" s="115">
        <v>80</v>
      </c>
      <c r="F35" s="114">
        <v>59</v>
      </c>
      <c r="G35" s="114">
        <v>88</v>
      </c>
      <c r="H35" s="114">
        <v>42</v>
      </c>
      <c r="I35" s="140">
        <v>71</v>
      </c>
      <c r="J35" s="115">
        <v>9</v>
      </c>
      <c r="K35" s="116">
        <v>12.67605633802817</v>
      </c>
    </row>
    <row r="36" spans="1:11" ht="14.1" customHeight="1" x14ac:dyDescent="0.2">
      <c r="A36" s="306">
        <v>41</v>
      </c>
      <c r="B36" s="307" t="s">
        <v>255</v>
      </c>
      <c r="C36" s="308"/>
      <c r="D36" s="113">
        <v>0.81499592502037488</v>
      </c>
      <c r="E36" s="115">
        <v>30</v>
      </c>
      <c r="F36" s="114">
        <v>17</v>
      </c>
      <c r="G36" s="114">
        <v>45</v>
      </c>
      <c r="H36" s="114">
        <v>27</v>
      </c>
      <c r="I36" s="140">
        <v>31</v>
      </c>
      <c r="J36" s="115">
        <v>-1</v>
      </c>
      <c r="K36" s="116">
        <v>-3.225806451612903</v>
      </c>
    </row>
    <row r="37" spans="1:11" ht="14.1" customHeight="1" x14ac:dyDescent="0.2">
      <c r="A37" s="306">
        <v>42</v>
      </c>
      <c r="B37" s="307" t="s">
        <v>256</v>
      </c>
      <c r="C37" s="308"/>
      <c r="D37" s="113">
        <v>0.10866612333604998</v>
      </c>
      <c r="E37" s="115">
        <v>4</v>
      </c>
      <c r="F37" s="114" t="s">
        <v>513</v>
      </c>
      <c r="G37" s="114" t="s">
        <v>513</v>
      </c>
      <c r="H37" s="114">
        <v>5</v>
      </c>
      <c r="I37" s="140">
        <v>7</v>
      </c>
      <c r="J37" s="115">
        <v>-3</v>
      </c>
      <c r="K37" s="116">
        <v>-42.857142857142854</v>
      </c>
    </row>
    <row r="38" spans="1:11" ht="14.1" customHeight="1" x14ac:dyDescent="0.2">
      <c r="A38" s="306">
        <v>43</v>
      </c>
      <c r="B38" s="307" t="s">
        <v>257</v>
      </c>
      <c r="C38" s="308"/>
      <c r="D38" s="113">
        <v>1.3311600108666124</v>
      </c>
      <c r="E38" s="115">
        <v>49</v>
      </c>
      <c r="F38" s="114">
        <v>30</v>
      </c>
      <c r="G38" s="114">
        <v>83</v>
      </c>
      <c r="H38" s="114">
        <v>36</v>
      </c>
      <c r="I38" s="140">
        <v>56</v>
      </c>
      <c r="J38" s="115">
        <v>-7</v>
      </c>
      <c r="K38" s="116">
        <v>-12.5</v>
      </c>
    </row>
    <row r="39" spans="1:11" ht="14.1" customHeight="1" x14ac:dyDescent="0.2">
      <c r="A39" s="306">
        <v>51</v>
      </c>
      <c r="B39" s="307" t="s">
        <v>258</v>
      </c>
      <c r="C39" s="308"/>
      <c r="D39" s="113">
        <v>7.6066286335234992</v>
      </c>
      <c r="E39" s="115">
        <v>280</v>
      </c>
      <c r="F39" s="114">
        <v>305</v>
      </c>
      <c r="G39" s="114">
        <v>408</v>
      </c>
      <c r="H39" s="114">
        <v>285</v>
      </c>
      <c r="I39" s="140">
        <v>291</v>
      </c>
      <c r="J39" s="115">
        <v>-11</v>
      </c>
      <c r="K39" s="116">
        <v>-3.7800687285223367</v>
      </c>
    </row>
    <row r="40" spans="1:11" ht="14.1" customHeight="1" x14ac:dyDescent="0.2">
      <c r="A40" s="306" t="s">
        <v>259</v>
      </c>
      <c r="B40" s="307" t="s">
        <v>260</v>
      </c>
      <c r="C40" s="308"/>
      <c r="D40" s="113">
        <v>7.008964955175224</v>
      </c>
      <c r="E40" s="115">
        <v>258</v>
      </c>
      <c r="F40" s="114">
        <v>280</v>
      </c>
      <c r="G40" s="114">
        <v>386</v>
      </c>
      <c r="H40" s="114">
        <v>264</v>
      </c>
      <c r="I40" s="140">
        <v>258</v>
      </c>
      <c r="J40" s="115">
        <v>0</v>
      </c>
      <c r="K40" s="116">
        <v>0</v>
      </c>
    </row>
    <row r="41" spans="1:11" ht="14.1" customHeight="1" x14ac:dyDescent="0.2">
      <c r="A41" s="306"/>
      <c r="B41" s="307" t="s">
        <v>261</v>
      </c>
      <c r="C41" s="308"/>
      <c r="D41" s="113">
        <v>5.487639228470524</v>
      </c>
      <c r="E41" s="115">
        <v>202</v>
      </c>
      <c r="F41" s="114">
        <v>202</v>
      </c>
      <c r="G41" s="114">
        <v>278</v>
      </c>
      <c r="H41" s="114">
        <v>215</v>
      </c>
      <c r="I41" s="140">
        <v>198</v>
      </c>
      <c r="J41" s="115">
        <v>4</v>
      </c>
      <c r="K41" s="116">
        <v>2.0202020202020203</v>
      </c>
    </row>
    <row r="42" spans="1:11" ht="14.1" customHeight="1" x14ac:dyDescent="0.2">
      <c r="A42" s="306">
        <v>52</v>
      </c>
      <c r="B42" s="307" t="s">
        <v>262</v>
      </c>
      <c r="C42" s="308"/>
      <c r="D42" s="113">
        <v>7.2262972018473244</v>
      </c>
      <c r="E42" s="115">
        <v>266</v>
      </c>
      <c r="F42" s="114">
        <v>206</v>
      </c>
      <c r="G42" s="114">
        <v>206</v>
      </c>
      <c r="H42" s="114">
        <v>258</v>
      </c>
      <c r="I42" s="140">
        <v>272</v>
      </c>
      <c r="J42" s="115">
        <v>-6</v>
      </c>
      <c r="K42" s="116">
        <v>-2.2058823529411766</v>
      </c>
    </row>
    <row r="43" spans="1:11" ht="14.1" customHeight="1" x14ac:dyDescent="0.2">
      <c r="A43" s="306" t="s">
        <v>263</v>
      </c>
      <c r="B43" s="307" t="s">
        <v>264</v>
      </c>
      <c r="C43" s="308"/>
      <c r="D43" s="113">
        <v>6.1939690301548493</v>
      </c>
      <c r="E43" s="115">
        <v>228</v>
      </c>
      <c r="F43" s="114">
        <v>181</v>
      </c>
      <c r="G43" s="114">
        <v>184</v>
      </c>
      <c r="H43" s="114">
        <v>212</v>
      </c>
      <c r="I43" s="140">
        <v>225</v>
      </c>
      <c r="J43" s="115">
        <v>3</v>
      </c>
      <c r="K43" s="116">
        <v>1.3333333333333333</v>
      </c>
    </row>
    <row r="44" spans="1:11" ht="14.1" customHeight="1" x14ac:dyDescent="0.2">
      <c r="A44" s="306">
        <v>53</v>
      </c>
      <c r="B44" s="307" t="s">
        <v>265</v>
      </c>
      <c r="C44" s="308"/>
      <c r="D44" s="113">
        <v>0.67916327085031236</v>
      </c>
      <c r="E44" s="115">
        <v>25</v>
      </c>
      <c r="F44" s="114">
        <v>18</v>
      </c>
      <c r="G44" s="114">
        <v>32</v>
      </c>
      <c r="H44" s="114">
        <v>30</v>
      </c>
      <c r="I44" s="140">
        <v>26</v>
      </c>
      <c r="J44" s="115">
        <v>-1</v>
      </c>
      <c r="K44" s="116">
        <v>-3.8461538461538463</v>
      </c>
    </row>
    <row r="45" spans="1:11" ht="14.1" customHeight="1" x14ac:dyDescent="0.2">
      <c r="A45" s="306" t="s">
        <v>266</v>
      </c>
      <c r="B45" s="307" t="s">
        <v>267</v>
      </c>
      <c r="C45" s="308"/>
      <c r="D45" s="113">
        <v>0.67916327085031236</v>
      </c>
      <c r="E45" s="115">
        <v>25</v>
      </c>
      <c r="F45" s="114">
        <v>17</v>
      </c>
      <c r="G45" s="114">
        <v>30</v>
      </c>
      <c r="H45" s="114">
        <v>30</v>
      </c>
      <c r="I45" s="140">
        <v>24</v>
      </c>
      <c r="J45" s="115">
        <v>1</v>
      </c>
      <c r="K45" s="116">
        <v>4.166666666666667</v>
      </c>
    </row>
    <row r="46" spans="1:11" ht="14.1" customHeight="1" x14ac:dyDescent="0.2">
      <c r="A46" s="306">
        <v>54</v>
      </c>
      <c r="B46" s="307" t="s">
        <v>268</v>
      </c>
      <c r="C46" s="308"/>
      <c r="D46" s="113">
        <v>4.0478130942678616</v>
      </c>
      <c r="E46" s="115">
        <v>149</v>
      </c>
      <c r="F46" s="114">
        <v>117</v>
      </c>
      <c r="G46" s="114">
        <v>138</v>
      </c>
      <c r="H46" s="114">
        <v>119</v>
      </c>
      <c r="I46" s="140">
        <v>147</v>
      </c>
      <c r="J46" s="115">
        <v>2</v>
      </c>
      <c r="K46" s="116">
        <v>1.3605442176870748</v>
      </c>
    </row>
    <row r="47" spans="1:11" ht="14.1" customHeight="1" x14ac:dyDescent="0.2">
      <c r="A47" s="306">
        <v>61</v>
      </c>
      <c r="B47" s="307" t="s">
        <v>269</v>
      </c>
      <c r="C47" s="308"/>
      <c r="D47" s="113">
        <v>2.3634881825590872</v>
      </c>
      <c r="E47" s="115">
        <v>87</v>
      </c>
      <c r="F47" s="114">
        <v>73</v>
      </c>
      <c r="G47" s="114">
        <v>97</v>
      </c>
      <c r="H47" s="114">
        <v>87</v>
      </c>
      <c r="I47" s="140">
        <v>117</v>
      </c>
      <c r="J47" s="115">
        <v>-30</v>
      </c>
      <c r="K47" s="116">
        <v>-25.641025641025642</v>
      </c>
    </row>
    <row r="48" spans="1:11" ht="14.1" customHeight="1" x14ac:dyDescent="0.2">
      <c r="A48" s="306">
        <v>62</v>
      </c>
      <c r="B48" s="307" t="s">
        <v>270</v>
      </c>
      <c r="C48" s="308"/>
      <c r="D48" s="113">
        <v>8.6117902743819617</v>
      </c>
      <c r="E48" s="115">
        <v>317</v>
      </c>
      <c r="F48" s="114">
        <v>318</v>
      </c>
      <c r="G48" s="114">
        <v>483</v>
      </c>
      <c r="H48" s="114">
        <v>281</v>
      </c>
      <c r="I48" s="140">
        <v>301</v>
      </c>
      <c r="J48" s="115">
        <v>16</v>
      </c>
      <c r="K48" s="116">
        <v>5.3156146179401995</v>
      </c>
    </row>
    <row r="49" spans="1:11" ht="14.1" customHeight="1" x14ac:dyDescent="0.2">
      <c r="A49" s="306">
        <v>63</v>
      </c>
      <c r="B49" s="307" t="s">
        <v>271</v>
      </c>
      <c r="C49" s="308"/>
      <c r="D49" s="113">
        <v>3.4501494159195869</v>
      </c>
      <c r="E49" s="115">
        <v>127</v>
      </c>
      <c r="F49" s="114">
        <v>93</v>
      </c>
      <c r="G49" s="114">
        <v>147</v>
      </c>
      <c r="H49" s="114">
        <v>130</v>
      </c>
      <c r="I49" s="140">
        <v>116</v>
      </c>
      <c r="J49" s="115">
        <v>11</v>
      </c>
      <c r="K49" s="116">
        <v>9.4827586206896548</v>
      </c>
    </row>
    <row r="50" spans="1:11" ht="14.1" customHeight="1" x14ac:dyDescent="0.2">
      <c r="A50" s="306" t="s">
        <v>272</v>
      </c>
      <c r="B50" s="307" t="s">
        <v>273</v>
      </c>
      <c r="C50" s="308"/>
      <c r="D50" s="113">
        <v>0.48899755501222492</v>
      </c>
      <c r="E50" s="115">
        <v>18</v>
      </c>
      <c r="F50" s="114">
        <v>8</v>
      </c>
      <c r="G50" s="114">
        <v>36</v>
      </c>
      <c r="H50" s="114">
        <v>6</v>
      </c>
      <c r="I50" s="140">
        <v>19</v>
      </c>
      <c r="J50" s="115">
        <v>-1</v>
      </c>
      <c r="K50" s="116">
        <v>-5.2631578947368425</v>
      </c>
    </row>
    <row r="51" spans="1:11" ht="14.1" customHeight="1" x14ac:dyDescent="0.2">
      <c r="A51" s="306" t="s">
        <v>274</v>
      </c>
      <c r="B51" s="307" t="s">
        <v>275</v>
      </c>
      <c r="C51" s="308"/>
      <c r="D51" s="113">
        <v>2.7166530834012494</v>
      </c>
      <c r="E51" s="115">
        <v>100</v>
      </c>
      <c r="F51" s="114">
        <v>79</v>
      </c>
      <c r="G51" s="114">
        <v>100</v>
      </c>
      <c r="H51" s="114">
        <v>119</v>
      </c>
      <c r="I51" s="140">
        <v>91</v>
      </c>
      <c r="J51" s="115">
        <v>9</v>
      </c>
      <c r="K51" s="116">
        <v>9.8901098901098905</v>
      </c>
    </row>
    <row r="52" spans="1:11" ht="14.1" customHeight="1" x14ac:dyDescent="0.2">
      <c r="A52" s="306">
        <v>71</v>
      </c>
      <c r="B52" s="307" t="s">
        <v>276</v>
      </c>
      <c r="C52" s="308"/>
      <c r="D52" s="113">
        <v>7.6337951643575117</v>
      </c>
      <c r="E52" s="115">
        <v>281</v>
      </c>
      <c r="F52" s="114">
        <v>223</v>
      </c>
      <c r="G52" s="114">
        <v>381</v>
      </c>
      <c r="H52" s="114">
        <v>247</v>
      </c>
      <c r="I52" s="140">
        <v>359</v>
      </c>
      <c r="J52" s="115">
        <v>-78</v>
      </c>
      <c r="K52" s="116">
        <v>-21.727019498607241</v>
      </c>
    </row>
    <row r="53" spans="1:11" ht="14.1" customHeight="1" x14ac:dyDescent="0.2">
      <c r="A53" s="306" t="s">
        <v>277</v>
      </c>
      <c r="B53" s="307" t="s">
        <v>278</v>
      </c>
      <c r="C53" s="308"/>
      <c r="D53" s="113">
        <v>2.5536538983971746</v>
      </c>
      <c r="E53" s="115">
        <v>94</v>
      </c>
      <c r="F53" s="114">
        <v>65</v>
      </c>
      <c r="G53" s="114">
        <v>153</v>
      </c>
      <c r="H53" s="114">
        <v>80</v>
      </c>
      <c r="I53" s="140">
        <v>122</v>
      </c>
      <c r="J53" s="115">
        <v>-28</v>
      </c>
      <c r="K53" s="116">
        <v>-22.950819672131146</v>
      </c>
    </row>
    <row r="54" spans="1:11" ht="14.1" customHeight="1" x14ac:dyDescent="0.2">
      <c r="A54" s="306" t="s">
        <v>279</v>
      </c>
      <c r="B54" s="307" t="s">
        <v>280</v>
      </c>
      <c r="C54" s="308"/>
      <c r="D54" s="113">
        <v>4.3738114642760122</v>
      </c>
      <c r="E54" s="115">
        <v>161</v>
      </c>
      <c r="F54" s="114">
        <v>131</v>
      </c>
      <c r="G54" s="114">
        <v>196</v>
      </c>
      <c r="H54" s="114">
        <v>144</v>
      </c>
      <c r="I54" s="140">
        <v>190</v>
      </c>
      <c r="J54" s="115">
        <v>-29</v>
      </c>
      <c r="K54" s="116">
        <v>-15.263157894736842</v>
      </c>
    </row>
    <row r="55" spans="1:11" ht="14.1" customHeight="1" x14ac:dyDescent="0.2">
      <c r="A55" s="306">
        <v>72</v>
      </c>
      <c r="B55" s="307" t="s">
        <v>281</v>
      </c>
      <c r="C55" s="308"/>
      <c r="D55" s="113">
        <v>1.9016571583808748</v>
      </c>
      <c r="E55" s="115">
        <v>70</v>
      </c>
      <c r="F55" s="114">
        <v>52</v>
      </c>
      <c r="G55" s="114">
        <v>78</v>
      </c>
      <c r="H55" s="114">
        <v>38</v>
      </c>
      <c r="I55" s="140">
        <v>78</v>
      </c>
      <c r="J55" s="115">
        <v>-8</v>
      </c>
      <c r="K55" s="116">
        <v>-10.256410256410257</v>
      </c>
    </row>
    <row r="56" spans="1:11" ht="14.1" customHeight="1" x14ac:dyDescent="0.2">
      <c r="A56" s="306" t="s">
        <v>282</v>
      </c>
      <c r="B56" s="307" t="s">
        <v>283</v>
      </c>
      <c r="C56" s="308"/>
      <c r="D56" s="113">
        <v>0.51616408584623741</v>
      </c>
      <c r="E56" s="115">
        <v>19</v>
      </c>
      <c r="F56" s="114">
        <v>14</v>
      </c>
      <c r="G56" s="114">
        <v>26</v>
      </c>
      <c r="H56" s="114">
        <v>7</v>
      </c>
      <c r="I56" s="140">
        <v>24</v>
      </c>
      <c r="J56" s="115">
        <v>-5</v>
      </c>
      <c r="K56" s="116">
        <v>-20.833333333333332</v>
      </c>
    </row>
    <row r="57" spans="1:11" ht="14.1" customHeight="1" x14ac:dyDescent="0.2">
      <c r="A57" s="306" t="s">
        <v>284</v>
      </c>
      <c r="B57" s="307" t="s">
        <v>285</v>
      </c>
      <c r="C57" s="308"/>
      <c r="D57" s="113">
        <v>1.0323281716924748</v>
      </c>
      <c r="E57" s="115">
        <v>38</v>
      </c>
      <c r="F57" s="114">
        <v>30</v>
      </c>
      <c r="G57" s="114">
        <v>24</v>
      </c>
      <c r="H57" s="114">
        <v>24</v>
      </c>
      <c r="I57" s="140">
        <v>40</v>
      </c>
      <c r="J57" s="115">
        <v>-2</v>
      </c>
      <c r="K57" s="116">
        <v>-5</v>
      </c>
    </row>
    <row r="58" spans="1:11" ht="14.1" customHeight="1" x14ac:dyDescent="0.2">
      <c r="A58" s="306">
        <v>73</v>
      </c>
      <c r="B58" s="307" t="s">
        <v>286</v>
      </c>
      <c r="C58" s="308"/>
      <c r="D58" s="113">
        <v>1.4126596033686498</v>
      </c>
      <c r="E58" s="115">
        <v>52</v>
      </c>
      <c r="F58" s="114">
        <v>37</v>
      </c>
      <c r="G58" s="114">
        <v>74</v>
      </c>
      <c r="H58" s="114">
        <v>33</v>
      </c>
      <c r="I58" s="140">
        <v>46</v>
      </c>
      <c r="J58" s="115">
        <v>6</v>
      </c>
      <c r="K58" s="116">
        <v>13.043478260869565</v>
      </c>
    </row>
    <row r="59" spans="1:11" ht="14.1" customHeight="1" x14ac:dyDescent="0.2">
      <c r="A59" s="306" t="s">
        <v>287</v>
      </c>
      <c r="B59" s="307" t="s">
        <v>288</v>
      </c>
      <c r="C59" s="308"/>
      <c r="D59" s="113">
        <v>1.2496604183645748</v>
      </c>
      <c r="E59" s="115">
        <v>46</v>
      </c>
      <c r="F59" s="114">
        <v>31</v>
      </c>
      <c r="G59" s="114">
        <v>64</v>
      </c>
      <c r="H59" s="114">
        <v>28</v>
      </c>
      <c r="I59" s="140">
        <v>35</v>
      </c>
      <c r="J59" s="115">
        <v>11</v>
      </c>
      <c r="K59" s="116">
        <v>31.428571428571427</v>
      </c>
    </row>
    <row r="60" spans="1:11" ht="14.1" customHeight="1" x14ac:dyDescent="0.2">
      <c r="A60" s="306">
        <v>81</v>
      </c>
      <c r="B60" s="307" t="s">
        <v>289</v>
      </c>
      <c r="C60" s="308"/>
      <c r="D60" s="113">
        <v>9.3996196685683238</v>
      </c>
      <c r="E60" s="115">
        <v>346</v>
      </c>
      <c r="F60" s="114">
        <v>330</v>
      </c>
      <c r="G60" s="114">
        <v>372</v>
      </c>
      <c r="H60" s="114">
        <v>207</v>
      </c>
      <c r="I60" s="140">
        <v>302</v>
      </c>
      <c r="J60" s="115">
        <v>44</v>
      </c>
      <c r="K60" s="116">
        <v>14.569536423841059</v>
      </c>
    </row>
    <row r="61" spans="1:11" ht="14.1" customHeight="1" x14ac:dyDescent="0.2">
      <c r="A61" s="306" t="s">
        <v>290</v>
      </c>
      <c r="B61" s="307" t="s">
        <v>291</v>
      </c>
      <c r="C61" s="308"/>
      <c r="D61" s="113">
        <v>2.5264873675631621</v>
      </c>
      <c r="E61" s="115">
        <v>93</v>
      </c>
      <c r="F61" s="114">
        <v>62</v>
      </c>
      <c r="G61" s="114">
        <v>147</v>
      </c>
      <c r="H61" s="114">
        <v>47</v>
      </c>
      <c r="I61" s="140">
        <v>88</v>
      </c>
      <c r="J61" s="115">
        <v>5</v>
      </c>
      <c r="K61" s="116">
        <v>5.6818181818181817</v>
      </c>
    </row>
    <row r="62" spans="1:11" ht="14.1" customHeight="1" x14ac:dyDescent="0.2">
      <c r="A62" s="306" t="s">
        <v>292</v>
      </c>
      <c r="B62" s="307" t="s">
        <v>293</v>
      </c>
      <c r="C62" s="308"/>
      <c r="D62" s="113">
        <v>4.0478130942678616</v>
      </c>
      <c r="E62" s="115">
        <v>149</v>
      </c>
      <c r="F62" s="114">
        <v>163</v>
      </c>
      <c r="G62" s="114">
        <v>153</v>
      </c>
      <c r="H62" s="114">
        <v>92</v>
      </c>
      <c r="I62" s="140">
        <v>101</v>
      </c>
      <c r="J62" s="115">
        <v>48</v>
      </c>
      <c r="K62" s="116">
        <v>47.524752475247524</v>
      </c>
    </row>
    <row r="63" spans="1:11" ht="14.1" customHeight="1" x14ac:dyDescent="0.2">
      <c r="A63" s="306"/>
      <c r="B63" s="307" t="s">
        <v>294</v>
      </c>
      <c r="C63" s="308"/>
      <c r="D63" s="113">
        <v>3.7218147242597119</v>
      </c>
      <c r="E63" s="115">
        <v>137</v>
      </c>
      <c r="F63" s="114">
        <v>115</v>
      </c>
      <c r="G63" s="114">
        <v>141</v>
      </c>
      <c r="H63" s="114">
        <v>79</v>
      </c>
      <c r="I63" s="140">
        <v>92</v>
      </c>
      <c r="J63" s="115">
        <v>45</v>
      </c>
      <c r="K63" s="116">
        <v>48.913043478260867</v>
      </c>
    </row>
    <row r="64" spans="1:11" ht="14.1" customHeight="1" x14ac:dyDescent="0.2">
      <c r="A64" s="306" t="s">
        <v>295</v>
      </c>
      <c r="B64" s="307" t="s">
        <v>296</v>
      </c>
      <c r="C64" s="308"/>
      <c r="D64" s="113">
        <v>1.1409942950285248</v>
      </c>
      <c r="E64" s="115">
        <v>42</v>
      </c>
      <c r="F64" s="114">
        <v>46</v>
      </c>
      <c r="G64" s="114">
        <v>30</v>
      </c>
      <c r="H64" s="114">
        <v>34</v>
      </c>
      <c r="I64" s="140">
        <v>49</v>
      </c>
      <c r="J64" s="115">
        <v>-7</v>
      </c>
      <c r="K64" s="116">
        <v>-14.285714285714286</v>
      </c>
    </row>
    <row r="65" spans="1:11" ht="14.1" customHeight="1" x14ac:dyDescent="0.2">
      <c r="A65" s="306" t="s">
        <v>297</v>
      </c>
      <c r="B65" s="307" t="s">
        <v>298</v>
      </c>
      <c r="C65" s="308"/>
      <c r="D65" s="113">
        <v>1.0866612333604999</v>
      </c>
      <c r="E65" s="115">
        <v>40</v>
      </c>
      <c r="F65" s="114">
        <v>34</v>
      </c>
      <c r="G65" s="114">
        <v>26</v>
      </c>
      <c r="H65" s="114">
        <v>17</v>
      </c>
      <c r="I65" s="140">
        <v>34</v>
      </c>
      <c r="J65" s="115">
        <v>6</v>
      </c>
      <c r="K65" s="116">
        <v>17.647058823529413</v>
      </c>
    </row>
    <row r="66" spans="1:11" ht="14.1" customHeight="1" x14ac:dyDescent="0.2">
      <c r="A66" s="306">
        <v>82</v>
      </c>
      <c r="B66" s="307" t="s">
        <v>299</v>
      </c>
      <c r="C66" s="308"/>
      <c r="D66" s="113">
        <v>4.6454767726161368</v>
      </c>
      <c r="E66" s="115">
        <v>171</v>
      </c>
      <c r="F66" s="114">
        <v>109</v>
      </c>
      <c r="G66" s="114">
        <v>196</v>
      </c>
      <c r="H66" s="114">
        <v>107</v>
      </c>
      <c r="I66" s="140">
        <v>104</v>
      </c>
      <c r="J66" s="115">
        <v>67</v>
      </c>
      <c r="K66" s="116">
        <v>64.42307692307692</v>
      </c>
    </row>
    <row r="67" spans="1:11" ht="14.1" customHeight="1" x14ac:dyDescent="0.2">
      <c r="A67" s="306" t="s">
        <v>300</v>
      </c>
      <c r="B67" s="307" t="s">
        <v>301</v>
      </c>
      <c r="C67" s="308"/>
      <c r="D67" s="113">
        <v>3.4501494159195869</v>
      </c>
      <c r="E67" s="115">
        <v>127</v>
      </c>
      <c r="F67" s="114">
        <v>74</v>
      </c>
      <c r="G67" s="114">
        <v>129</v>
      </c>
      <c r="H67" s="114">
        <v>88</v>
      </c>
      <c r="I67" s="140">
        <v>56</v>
      </c>
      <c r="J67" s="115">
        <v>71</v>
      </c>
      <c r="K67" s="116">
        <v>126.78571428571429</v>
      </c>
    </row>
    <row r="68" spans="1:11" ht="14.1" customHeight="1" x14ac:dyDescent="0.2">
      <c r="A68" s="306" t="s">
        <v>302</v>
      </c>
      <c r="B68" s="307" t="s">
        <v>303</v>
      </c>
      <c r="C68" s="308"/>
      <c r="D68" s="113">
        <v>0.62483020918228738</v>
      </c>
      <c r="E68" s="115">
        <v>23</v>
      </c>
      <c r="F68" s="114">
        <v>20</v>
      </c>
      <c r="G68" s="114">
        <v>34</v>
      </c>
      <c r="H68" s="114">
        <v>9</v>
      </c>
      <c r="I68" s="140">
        <v>32</v>
      </c>
      <c r="J68" s="115">
        <v>-9</v>
      </c>
      <c r="K68" s="116">
        <v>-28.125</v>
      </c>
    </row>
    <row r="69" spans="1:11" ht="14.1" customHeight="1" x14ac:dyDescent="0.2">
      <c r="A69" s="306">
        <v>83</v>
      </c>
      <c r="B69" s="307" t="s">
        <v>304</v>
      </c>
      <c r="C69" s="308"/>
      <c r="D69" s="113">
        <v>6.2211355609888619</v>
      </c>
      <c r="E69" s="115">
        <v>229</v>
      </c>
      <c r="F69" s="114">
        <v>158</v>
      </c>
      <c r="G69" s="114">
        <v>482</v>
      </c>
      <c r="H69" s="114">
        <v>127</v>
      </c>
      <c r="I69" s="140">
        <v>196</v>
      </c>
      <c r="J69" s="115">
        <v>33</v>
      </c>
      <c r="K69" s="116">
        <v>16.836734693877553</v>
      </c>
    </row>
    <row r="70" spans="1:11" ht="14.1" customHeight="1" x14ac:dyDescent="0.2">
      <c r="A70" s="306" t="s">
        <v>305</v>
      </c>
      <c r="B70" s="307" t="s">
        <v>306</v>
      </c>
      <c r="C70" s="308"/>
      <c r="D70" s="113">
        <v>5.297473512632437</v>
      </c>
      <c r="E70" s="115">
        <v>195</v>
      </c>
      <c r="F70" s="114">
        <v>127</v>
      </c>
      <c r="G70" s="114">
        <v>440</v>
      </c>
      <c r="H70" s="114">
        <v>101</v>
      </c>
      <c r="I70" s="140">
        <v>162</v>
      </c>
      <c r="J70" s="115">
        <v>33</v>
      </c>
      <c r="K70" s="116">
        <v>20.37037037037037</v>
      </c>
    </row>
    <row r="71" spans="1:11" ht="14.1" customHeight="1" x14ac:dyDescent="0.2">
      <c r="A71" s="306"/>
      <c r="B71" s="307" t="s">
        <v>307</v>
      </c>
      <c r="C71" s="308"/>
      <c r="D71" s="113">
        <v>3.6403151317576747</v>
      </c>
      <c r="E71" s="115">
        <v>134</v>
      </c>
      <c r="F71" s="114">
        <v>66</v>
      </c>
      <c r="G71" s="114">
        <v>325</v>
      </c>
      <c r="H71" s="114">
        <v>67</v>
      </c>
      <c r="I71" s="140">
        <v>92</v>
      </c>
      <c r="J71" s="115">
        <v>42</v>
      </c>
      <c r="K71" s="116">
        <v>45.652173913043477</v>
      </c>
    </row>
    <row r="72" spans="1:11" ht="14.1" customHeight="1" x14ac:dyDescent="0.2">
      <c r="A72" s="306">
        <v>84</v>
      </c>
      <c r="B72" s="307" t="s">
        <v>308</v>
      </c>
      <c r="C72" s="308"/>
      <c r="D72" s="113">
        <v>0.57049714751426239</v>
      </c>
      <c r="E72" s="115">
        <v>21</v>
      </c>
      <c r="F72" s="114">
        <v>29</v>
      </c>
      <c r="G72" s="114">
        <v>88</v>
      </c>
      <c r="H72" s="114">
        <v>21</v>
      </c>
      <c r="I72" s="140">
        <v>37</v>
      </c>
      <c r="J72" s="115">
        <v>-16</v>
      </c>
      <c r="K72" s="116">
        <v>-43.243243243243242</v>
      </c>
    </row>
    <row r="73" spans="1:11" ht="14.1" customHeight="1" x14ac:dyDescent="0.2">
      <c r="A73" s="306" t="s">
        <v>309</v>
      </c>
      <c r="B73" s="307" t="s">
        <v>310</v>
      </c>
      <c r="C73" s="308"/>
      <c r="D73" s="113">
        <v>0.19016571583808747</v>
      </c>
      <c r="E73" s="115">
        <v>7</v>
      </c>
      <c r="F73" s="114">
        <v>10</v>
      </c>
      <c r="G73" s="114">
        <v>50</v>
      </c>
      <c r="H73" s="114">
        <v>7</v>
      </c>
      <c r="I73" s="140">
        <v>19</v>
      </c>
      <c r="J73" s="115">
        <v>-12</v>
      </c>
      <c r="K73" s="116">
        <v>-63.157894736842103</v>
      </c>
    </row>
    <row r="74" spans="1:11" ht="14.1" customHeight="1" x14ac:dyDescent="0.2">
      <c r="A74" s="306" t="s">
        <v>311</v>
      </c>
      <c r="B74" s="307" t="s">
        <v>312</v>
      </c>
      <c r="C74" s="308"/>
      <c r="D74" s="113">
        <v>0.10866612333604998</v>
      </c>
      <c r="E74" s="115">
        <v>4</v>
      </c>
      <c r="F74" s="114">
        <v>7</v>
      </c>
      <c r="G74" s="114">
        <v>9</v>
      </c>
      <c r="H74" s="114" t="s">
        <v>513</v>
      </c>
      <c r="I74" s="140">
        <v>7</v>
      </c>
      <c r="J74" s="115">
        <v>-3</v>
      </c>
      <c r="K74" s="116">
        <v>-42.857142857142854</v>
      </c>
    </row>
    <row r="75" spans="1:11" ht="14.1" customHeight="1" x14ac:dyDescent="0.2">
      <c r="A75" s="306" t="s">
        <v>313</v>
      </c>
      <c r="B75" s="307" t="s">
        <v>314</v>
      </c>
      <c r="C75" s="308"/>
      <c r="D75" s="113">
        <v>0</v>
      </c>
      <c r="E75" s="115">
        <v>0</v>
      </c>
      <c r="F75" s="114" t="s">
        <v>513</v>
      </c>
      <c r="G75" s="114" t="s">
        <v>513</v>
      </c>
      <c r="H75" s="114" t="s">
        <v>513</v>
      </c>
      <c r="I75" s="140">
        <v>0</v>
      </c>
      <c r="J75" s="115">
        <v>0</v>
      </c>
      <c r="K75" s="116">
        <v>0</v>
      </c>
    </row>
    <row r="76" spans="1:11" ht="14.1" customHeight="1" x14ac:dyDescent="0.2">
      <c r="A76" s="306">
        <v>91</v>
      </c>
      <c r="B76" s="307" t="s">
        <v>315</v>
      </c>
      <c r="C76" s="308"/>
      <c r="D76" s="113">
        <v>0.40749796251018744</v>
      </c>
      <c r="E76" s="115">
        <v>15</v>
      </c>
      <c r="F76" s="114">
        <v>30</v>
      </c>
      <c r="G76" s="114">
        <v>41</v>
      </c>
      <c r="H76" s="114">
        <v>13</v>
      </c>
      <c r="I76" s="140">
        <v>25</v>
      </c>
      <c r="J76" s="115">
        <v>-10</v>
      </c>
      <c r="K76" s="116">
        <v>-40</v>
      </c>
    </row>
    <row r="77" spans="1:11" ht="14.1" customHeight="1" x14ac:dyDescent="0.2">
      <c r="A77" s="306">
        <v>92</v>
      </c>
      <c r="B77" s="307" t="s">
        <v>316</v>
      </c>
      <c r="C77" s="308"/>
      <c r="D77" s="113">
        <v>1.0866612333604999</v>
      </c>
      <c r="E77" s="115">
        <v>40</v>
      </c>
      <c r="F77" s="114">
        <v>26</v>
      </c>
      <c r="G77" s="114">
        <v>32</v>
      </c>
      <c r="H77" s="114">
        <v>24</v>
      </c>
      <c r="I77" s="140">
        <v>41</v>
      </c>
      <c r="J77" s="115">
        <v>-1</v>
      </c>
      <c r="K77" s="116">
        <v>-2.4390243902439024</v>
      </c>
    </row>
    <row r="78" spans="1:11" ht="14.1" customHeight="1" x14ac:dyDescent="0.2">
      <c r="A78" s="306">
        <v>93</v>
      </c>
      <c r="B78" s="307" t="s">
        <v>317</v>
      </c>
      <c r="C78" s="308"/>
      <c r="D78" s="113" t="s">
        <v>513</v>
      </c>
      <c r="E78" s="115" t="s">
        <v>513</v>
      </c>
      <c r="F78" s="114" t="s">
        <v>513</v>
      </c>
      <c r="G78" s="114" t="s">
        <v>513</v>
      </c>
      <c r="H78" s="114">
        <v>6</v>
      </c>
      <c r="I78" s="140" t="s">
        <v>513</v>
      </c>
      <c r="J78" s="115" t="s">
        <v>513</v>
      </c>
      <c r="K78" s="116" t="s">
        <v>513</v>
      </c>
    </row>
    <row r="79" spans="1:11" ht="14.1" customHeight="1" x14ac:dyDescent="0.2">
      <c r="A79" s="306">
        <v>94</v>
      </c>
      <c r="B79" s="307" t="s">
        <v>318</v>
      </c>
      <c r="C79" s="308"/>
      <c r="D79" s="113" t="s">
        <v>513</v>
      </c>
      <c r="E79" s="115" t="s">
        <v>513</v>
      </c>
      <c r="F79" s="114">
        <v>13</v>
      </c>
      <c r="G79" s="114">
        <v>20</v>
      </c>
      <c r="H79" s="114">
        <v>16</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0.54333061668024996</v>
      </c>
      <c r="E81" s="143">
        <v>20</v>
      </c>
      <c r="F81" s="144">
        <v>23</v>
      </c>
      <c r="G81" s="144">
        <v>82</v>
      </c>
      <c r="H81" s="144">
        <v>18</v>
      </c>
      <c r="I81" s="145">
        <v>22</v>
      </c>
      <c r="J81" s="143">
        <v>-2</v>
      </c>
      <c r="K81" s="146">
        <v>-9.0909090909090917</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3790</v>
      </c>
      <c r="E11" s="114">
        <v>3334</v>
      </c>
      <c r="F11" s="114">
        <v>4518</v>
      </c>
      <c r="G11" s="114">
        <v>2976</v>
      </c>
      <c r="H11" s="140">
        <v>3765</v>
      </c>
      <c r="I11" s="115">
        <v>25</v>
      </c>
      <c r="J11" s="116">
        <v>0.66401062416998669</v>
      </c>
    </row>
    <row r="12" spans="1:15" s="110" customFormat="1" ht="24.95" customHeight="1" x14ac:dyDescent="0.2">
      <c r="A12" s="193" t="s">
        <v>132</v>
      </c>
      <c r="B12" s="194" t="s">
        <v>133</v>
      </c>
      <c r="C12" s="113">
        <v>0.65963060686015829</v>
      </c>
      <c r="D12" s="115">
        <v>25</v>
      </c>
      <c r="E12" s="114">
        <v>33</v>
      </c>
      <c r="F12" s="114">
        <v>32</v>
      </c>
      <c r="G12" s="114">
        <v>23</v>
      </c>
      <c r="H12" s="140">
        <v>28</v>
      </c>
      <c r="I12" s="115">
        <v>-3</v>
      </c>
      <c r="J12" s="116">
        <v>-10.714285714285714</v>
      </c>
    </row>
    <row r="13" spans="1:15" s="110" customFormat="1" ht="24.95" customHeight="1" x14ac:dyDescent="0.2">
      <c r="A13" s="193" t="s">
        <v>134</v>
      </c>
      <c r="B13" s="199" t="s">
        <v>214</v>
      </c>
      <c r="C13" s="113">
        <v>0.47493403693931396</v>
      </c>
      <c r="D13" s="115">
        <v>18</v>
      </c>
      <c r="E13" s="114">
        <v>35</v>
      </c>
      <c r="F13" s="114">
        <v>18</v>
      </c>
      <c r="G13" s="114">
        <v>30</v>
      </c>
      <c r="H13" s="140">
        <v>32</v>
      </c>
      <c r="I13" s="115">
        <v>-14</v>
      </c>
      <c r="J13" s="116">
        <v>-43.75</v>
      </c>
    </row>
    <row r="14" spans="1:15" s="287" customFormat="1" ht="24.95" customHeight="1" x14ac:dyDescent="0.2">
      <c r="A14" s="193" t="s">
        <v>215</v>
      </c>
      <c r="B14" s="199" t="s">
        <v>137</v>
      </c>
      <c r="C14" s="113">
        <v>22.21635883905013</v>
      </c>
      <c r="D14" s="115">
        <v>842</v>
      </c>
      <c r="E14" s="114">
        <v>645</v>
      </c>
      <c r="F14" s="114">
        <v>1064</v>
      </c>
      <c r="G14" s="114">
        <v>577</v>
      </c>
      <c r="H14" s="140">
        <v>795</v>
      </c>
      <c r="I14" s="115">
        <v>47</v>
      </c>
      <c r="J14" s="116">
        <v>5.9119496855345908</v>
      </c>
      <c r="K14" s="110"/>
      <c r="L14" s="110"/>
      <c r="M14" s="110"/>
      <c r="N14" s="110"/>
      <c r="O14" s="110"/>
    </row>
    <row r="15" spans="1:15" s="110" customFormat="1" ht="24.95" customHeight="1" x14ac:dyDescent="0.2">
      <c r="A15" s="193" t="s">
        <v>216</v>
      </c>
      <c r="B15" s="199" t="s">
        <v>217</v>
      </c>
      <c r="C15" s="113">
        <v>4.1160949868073882</v>
      </c>
      <c r="D15" s="115">
        <v>156</v>
      </c>
      <c r="E15" s="114">
        <v>136</v>
      </c>
      <c r="F15" s="114">
        <v>183</v>
      </c>
      <c r="G15" s="114">
        <v>124</v>
      </c>
      <c r="H15" s="140">
        <v>183</v>
      </c>
      <c r="I15" s="115">
        <v>-27</v>
      </c>
      <c r="J15" s="116">
        <v>-14.754098360655737</v>
      </c>
    </row>
    <row r="16" spans="1:15" s="287" customFormat="1" ht="24.95" customHeight="1" x14ac:dyDescent="0.2">
      <c r="A16" s="193" t="s">
        <v>218</v>
      </c>
      <c r="B16" s="199" t="s">
        <v>141</v>
      </c>
      <c r="C16" s="113">
        <v>12.744063324538258</v>
      </c>
      <c r="D16" s="115">
        <v>483</v>
      </c>
      <c r="E16" s="114">
        <v>327</v>
      </c>
      <c r="F16" s="114">
        <v>661</v>
      </c>
      <c r="G16" s="114">
        <v>292</v>
      </c>
      <c r="H16" s="140">
        <v>397</v>
      </c>
      <c r="I16" s="115">
        <v>86</v>
      </c>
      <c r="J16" s="116">
        <v>21.662468513853906</v>
      </c>
      <c r="K16" s="110"/>
      <c r="L16" s="110"/>
      <c r="M16" s="110"/>
      <c r="N16" s="110"/>
      <c r="O16" s="110"/>
    </row>
    <row r="17" spans="1:15" s="110" customFormat="1" ht="24.95" customHeight="1" x14ac:dyDescent="0.2">
      <c r="A17" s="193" t="s">
        <v>142</v>
      </c>
      <c r="B17" s="199" t="s">
        <v>220</v>
      </c>
      <c r="C17" s="113">
        <v>5.3562005277044857</v>
      </c>
      <c r="D17" s="115">
        <v>203</v>
      </c>
      <c r="E17" s="114">
        <v>182</v>
      </c>
      <c r="F17" s="114">
        <v>220</v>
      </c>
      <c r="G17" s="114">
        <v>161</v>
      </c>
      <c r="H17" s="140">
        <v>215</v>
      </c>
      <c r="I17" s="115">
        <v>-12</v>
      </c>
      <c r="J17" s="116">
        <v>-5.5813953488372094</v>
      </c>
    </row>
    <row r="18" spans="1:15" s="287" customFormat="1" ht="24.95" customHeight="1" x14ac:dyDescent="0.2">
      <c r="A18" s="201" t="s">
        <v>144</v>
      </c>
      <c r="B18" s="202" t="s">
        <v>145</v>
      </c>
      <c r="C18" s="113">
        <v>6.0949868073878628</v>
      </c>
      <c r="D18" s="115">
        <v>231</v>
      </c>
      <c r="E18" s="114">
        <v>299</v>
      </c>
      <c r="F18" s="114">
        <v>313</v>
      </c>
      <c r="G18" s="114">
        <v>200</v>
      </c>
      <c r="H18" s="140">
        <v>289</v>
      </c>
      <c r="I18" s="115">
        <v>-58</v>
      </c>
      <c r="J18" s="116">
        <v>-20.069204152249135</v>
      </c>
      <c r="K18" s="110"/>
      <c r="L18" s="110"/>
      <c r="M18" s="110"/>
      <c r="N18" s="110"/>
      <c r="O18" s="110"/>
    </row>
    <row r="19" spans="1:15" s="110" customFormat="1" ht="24.95" customHeight="1" x14ac:dyDescent="0.2">
      <c r="A19" s="193" t="s">
        <v>146</v>
      </c>
      <c r="B19" s="199" t="s">
        <v>147</v>
      </c>
      <c r="C19" s="113">
        <v>15.778364116094988</v>
      </c>
      <c r="D19" s="115">
        <v>598</v>
      </c>
      <c r="E19" s="114">
        <v>498</v>
      </c>
      <c r="F19" s="114">
        <v>653</v>
      </c>
      <c r="G19" s="114">
        <v>532</v>
      </c>
      <c r="H19" s="140">
        <v>710</v>
      </c>
      <c r="I19" s="115">
        <v>-112</v>
      </c>
      <c r="J19" s="116">
        <v>-15.774647887323944</v>
      </c>
    </row>
    <row r="20" spans="1:15" s="287" customFormat="1" ht="24.95" customHeight="1" x14ac:dyDescent="0.2">
      <c r="A20" s="193" t="s">
        <v>148</v>
      </c>
      <c r="B20" s="199" t="s">
        <v>149</v>
      </c>
      <c r="C20" s="113">
        <v>9.1292875989445914</v>
      </c>
      <c r="D20" s="115">
        <v>346</v>
      </c>
      <c r="E20" s="114">
        <v>303</v>
      </c>
      <c r="F20" s="114">
        <v>304</v>
      </c>
      <c r="G20" s="114">
        <v>284</v>
      </c>
      <c r="H20" s="140">
        <v>288</v>
      </c>
      <c r="I20" s="115">
        <v>58</v>
      </c>
      <c r="J20" s="116">
        <v>20.138888888888889</v>
      </c>
      <c r="K20" s="110"/>
      <c r="L20" s="110"/>
      <c r="M20" s="110"/>
      <c r="N20" s="110"/>
      <c r="O20" s="110"/>
    </row>
    <row r="21" spans="1:15" s="110" customFormat="1" ht="24.95" customHeight="1" x14ac:dyDescent="0.2">
      <c r="A21" s="201" t="s">
        <v>150</v>
      </c>
      <c r="B21" s="202" t="s">
        <v>151</v>
      </c>
      <c r="C21" s="113">
        <v>5.6200527704485488</v>
      </c>
      <c r="D21" s="115">
        <v>213</v>
      </c>
      <c r="E21" s="114">
        <v>211</v>
      </c>
      <c r="F21" s="114">
        <v>210</v>
      </c>
      <c r="G21" s="114">
        <v>166</v>
      </c>
      <c r="H21" s="140">
        <v>216</v>
      </c>
      <c r="I21" s="115">
        <v>-3</v>
      </c>
      <c r="J21" s="116">
        <v>-1.3888888888888888</v>
      </c>
    </row>
    <row r="22" spans="1:15" s="110" customFormat="1" ht="24.95" customHeight="1" x14ac:dyDescent="0.2">
      <c r="A22" s="201" t="s">
        <v>152</v>
      </c>
      <c r="B22" s="199" t="s">
        <v>153</v>
      </c>
      <c r="C22" s="113">
        <v>1.0817941952506596</v>
      </c>
      <c r="D22" s="115">
        <v>41</v>
      </c>
      <c r="E22" s="114">
        <v>35</v>
      </c>
      <c r="F22" s="114">
        <v>37</v>
      </c>
      <c r="G22" s="114">
        <v>31</v>
      </c>
      <c r="H22" s="140">
        <v>43</v>
      </c>
      <c r="I22" s="115">
        <v>-2</v>
      </c>
      <c r="J22" s="116">
        <v>-4.6511627906976747</v>
      </c>
    </row>
    <row r="23" spans="1:15" s="110" customFormat="1" ht="24.95" customHeight="1" x14ac:dyDescent="0.2">
      <c r="A23" s="193" t="s">
        <v>154</v>
      </c>
      <c r="B23" s="199" t="s">
        <v>155</v>
      </c>
      <c r="C23" s="113">
        <v>1.3984168865435356</v>
      </c>
      <c r="D23" s="115">
        <v>53</v>
      </c>
      <c r="E23" s="114">
        <v>32</v>
      </c>
      <c r="F23" s="114">
        <v>43</v>
      </c>
      <c r="G23" s="114">
        <v>36</v>
      </c>
      <c r="H23" s="140">
        <v>58</v>
      </c>
      <c r="I23" s="115">
        <v>-5</v>
      </c>
      <c r="J23" s="116">
        <v>-8.6206896551724146</v>
      </c>
    </row>
    <row r="24" spans="1:15" s="110" customFormat="1" ht="24.95" customHeight="1" x14ac:dyDescent="0.2">
      <c r="A24" s="193" t="s">
        <v>156</v>
      </c>
      <c r="B24" s="199" t="s">
        <v>221</v>
      </c>
      <c r="C24" s="113">
        <v>3.9050131926121372</v>
      </c>
      <c r="D24" s="115">
        <v>148</v>
      </c>
      <c r="E24" s="114">
        <v>127</v>
      </c>
      <c r="F24" s="114">
        <v>199</v>
      </c>
      <c r="G24" s="114">
        <v>117</v>
      </c>
      <c r="H24" s="140">
        <v>166</v>
      </c>
      <c r="I24" s="115">
        <v>-18</v>
      </c>
      <c r="J24" s="116">
        <v>-10.843373493975903</v>
      </c>
    </row>
    <row r="25" spans="1:15" s="110" customFormat="1" ht="24.95" customHeight="1" x14ac:dyDescent="0.2">
      <c r="A25" s="193" t="s">
        <v>222</v>
      </c>
      <c r="B25" s="204" t="s">
        <v>159</v>
      </c>
      <c r="C25" s="113">
        <v>5.3034300791556728</v>
      </c>
      <c r="D25" s="115">
        <v>201</v>
      </c>
      <c r="E25" s="114">
        <v>240</v>
      </c>
      <c r="F25" s="114">
        <v>172</v>
      </c>
      <c r="G25" s="114">
        <v>182</v>
      </c>
      <c r="H25" s="140">
        <v>190</v>
      </c>
      <c r="I25" s="115">
        <v>11</v>
      </c>
      <c r="J25" s="116">
        <v>5.7894736842105265</v>
      </c>
    </row>
    <row r="26" spans="1:15" s="110" customFormat="1" ht="24.95" customHeight="1" x14ac:dyDescent="0.2">
      <c r="A26" s="201">
        <v>782.78300000000002</v>
      </c>
      <c r="B26" s="203" t="s">
        <v>160</v>
      </c>
      <c r="C26" s="113">
        <v>3.0606860158311346</v>
      </c>
      <c r="D26" s="115">
        <v>116</v>
      </c>
      <c r="E26" s="114">
        <v>135</v>
      </c>
      <c r="F26" s="114">
        <v>136</v>
      </c>
      <c r="G26" s="114">
        <v>128</v>
      </c>
      <c r="H26" s="140">
        <v>102</v>
      </c>
      <c r="I26" s="115">
        <v>14</v>
      </c>
      <c r="J26" s="116">
        <v>13.725490196078431</v>
      </c>
    </row>
    <row r="27" spans="1:15" s="110" customFormat="1" ht="24.95" customHeight="1" x14ac:dyDescent="0.2">
      <c r="A27" s="193" t="s">
        <v>161</v>
      </c>
      <c r="B27" s="199" t="s">
        <v>162</v>
      </c>
      <c r="C27" s="113">
        <v>2.2691292875989446</v>
      </c>
      <c r="D27" s="115">
        <v>86</v>
      </c>
      <c r="E27" s="114">
        <v>52</v>
      </c>
      <c r="F27" s="114">
        <v>95</v>
      </c>
      <c r="G27" s="114">
        <v>54</v>
      </c>
      <c r="H27" s="140">
        <v>79</v>
      </c>
      <c r="I27" s="115">
        <v>7</v>
      </c>
      <c r="J27" s="116">
        <v>8.8607594936708853</v>
      </c>
    </row>
    <row r="28" spans="1:15" s="110" customFormat="1" ht="24.95" customHeight="1" x14ac:dyDescent="0.2">
      <c r="A28" s="193" t="s">
        <v>163</v>
      </c>
      <c r="B28" s="199" t="s">
        <v>164</v>
      </c>
      <c r="C28" s="113">
        <v>2.7704485488126651</v>
      </c>
      <c r="D28" s="115">
        <v>105</v>
      </c>
      <c r="E28" s="114">
        <v>96</v>
      </c>
      <c r="F28" s="114">
        <v>263</v>
      </c>
      <c r="G28" s="114">
        <v>57</v>
      </c>
      <c r="H28" s="140">
        <v>106</v>
      </c>
      <c r="I28" s="115">
        <v>-1</v>
      </c>
      <c r="J28" s="116">
        <v>-0.94339622641509435</v>
      </c>
    </row>
    <row r="29" spans="1:15" s="110" customFormat="1" ht="24.95" customHeight="1" x14ac:dyDescent="0.2">
      <c r="A29" s="193">
        <v>86</v>
      </c>
      <c r="B29" s="199" t="s">
        <v>165</v>
      </c>
      <c r="C29" s="113">
        <v>5.3825857519788922</v>
      </c>
      <c r="D29" s="115">
        <v>204</v>
      </c>
      <c r="E29" s="114">
        <v>189</v>
      </c>
      <c r="F29" s="114">
        <v>247</v>
      </c>
      <c r="G29" s="114">
        <v>173</v>
      </c>
      <c r="H29" s="140">
        <v>224</v>
      </c>
      <c r="I29" s="115">
        <v>-20</v>
      </c>
      <c r="J29" s="116">
        <v>-8.9285714285714288</v>
      </c>
    </row>
    <row r="30" spans="1:15" s="110" customFormat="1" ht="24.95" customHeight="1" x14ac:dyDescent="0.2">
      <c r="A30" s="193">
        <v>87.88</v>
      </c>
      <c r="B30" s="204" t="s">
        <v>166</v>
      </c>
      <c r="C30" s="113">
        <v>11.213720316622691</v>
      </c>
      <c r="D30" s="115">
        <v>425</v>
      </c>
      <c r="E30" s="114">
        <v>286</v>
      </c>
      <c r="F30" s="114">
        <v>574</v>
      </c>
      <c r="G30" s="114">
        <v>259</v>
      </c>
      <c r="H30" s="140">
        <v>315</v>
      </c>
      <c r="I30" s="115">
        <v>110</v>
      </c>
      <c r="J30" s="116">
        <v>34.920634920634917</v>
      </c>
    </row>
    <row r="31" spans="1:15" s="110" customFormat="1" ht="24.95" customHeight="1" x14ac:dyDescent="0.2">
      <c r="A31" s="193" t="s">
        <v>167</v>
      </c>
      <c r="B31" s="199" t="s">
        <v>168</v>
      </c>
      <c r="C31" s="113">
        <v>3.6411609498680737</v>
      </c>
      <c r="D31" s="115">
        <v>138</v>
      </c>
      <c r="E31" s="114">
        <v>118</v>
      </c>
      <c r="F31" s="114">
        <v>158</v>
      </c>
      <c r="G31" s="114">
        <v>127</v>
      </c>
      <c r="H31" s="140">
        <v>124</v>
      </c>
      <c r="I31" s="115">
        <v>14</v>
      </c>
      <c r="J31" s="116">
        <v>11.290322580645162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0.65963060686015829</v>
      </c>
      <c r="D34" s="115">
        <v>25</v>
      </c>
      <c r="E34" s="114">
        <v>33</v>
      </c>
      <c r="F34" s="114">
        <v>32</v>
      </c>
      <c r="G34" s="114">
        <v>23</v>
      </c>
      <c r="H34" s="140">
        <v>28</v>
      </c>
      <c r="I34" s="115">
        <v>-3</v>
      </c>
      <c r="J34" s="116">
        <v>-10.714285714285714</v>
      </c>
    </row>
    <row r="35" spans="1:10" s="110" customFormat="1" ht="24.95" customHeight="1" x14ac:dyDescent="0.2">
      <c r="A35" s="292" t="s">
        <v>171</v>
      </c>
      <c r="B35" s="293" t="s">
        <v>172</v>
      </c>
      <c r="C35" s="113">
        <v>28.786279683377309</v>
      </c>
      <c r="D35" s="115">
        <v>1091</v>
      </c>
      <c r="E35" s="114">
        <v>979</v>
      </c>
      <c r="F35" s="114">
        <v>1395</v>
      </c>
      <c r="G35" s="114">
        <v>807</v>
      </c>
      <c r="H35" s="140">
        <v>1116</v>
      </c>
      <c r="I35" s="115">
        <v>-25</v>
      </c>
      <c r="J35" s="116">
        <v>-2.2401433691756272</v>
      </c>
    </row>
    <row r="36" spans="1:10" s="110" customFormat="1" ht="24.95" customHeight="1" x14ac:dyDescent="0.2">
      <c r="A36" s="294" t="s">
        <v>173</v>
      </c>
      <c r="B36" s="295" t="s">
        <v>174</v>
      </c>
      <c r="C36" s="125">
        <v>70.554089709762536</v>
      </c>
      <c r="D36" s="143">
        <v>2674</v>
      </c>
      <c r="E36" s="144">
        <v>2322</v>
      </c>
      <c r="F36" s="144">
        <v>3091</v>
      </c>
      <c r="G36" s="144">
        <v>2146</v>
      </c>
      <c r="H36" s="145">
        <v>2621</v>
      </c>
      <c r="I36" s="143">
        <v>53</v>
      </c>
      <c r="J36" s="146">
        <v>2.0221289584128197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3790</v>
      </c>
      <c r="F11" s="264">
        <v>3334</v>
      </c>
      <c r="G11" s="264">
        <v>4518</v>
      </c>
      <c r="H11" s="264">
        <v>2976</v>
      </c>
      <c r="I11" s="265">
        <v>3765</v>
      </c>
      <c r="J11" s="263">
        <v>25</v>
      </c>
      <c r="K11" s="266">
        <v>0.66401062416998669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23.139841688654354</v>
      </c>
      <c r="E13" s="115">
        <v>877</v>
      </c>
      <c r="F13" s="114">
        <v>898</v>
      </c>
      <c r="G13" s="114">
        <v>1068</v>
      </c>
      <c r="H13" s="114">
        <v>777</v>
      </c>
      <c r="I13" s="140">
        <v>839</v>
      </c>
      <c r="J13" s="115">
        <v>38</v>
      </c>
      <c r="K13" s="116">
        <v>4.5292014302741359</v>
      </c>
    </row>
    <row r="14" spans="1:17" ht="15.95" customHeight="1" x14ac:dyDescent="0.2">
      <c r="A14" s="306" t="s">
        <v>230</v>
      </c>
      <c r="B14" s="307"/>
      <c r="C14" s="308"/>
      <c r="D14" s="113">
        <v>60.343007915567284</v>
      </c>
      <c r="E14" s="115">
        <v>2287</v>
      </c>
      <c r="F14" s="114">
        <v>1963</v>
      </c>
      <c r="G14" s="114">
        <v>2618</v>
      </c>
      <c r="H14" s="114">
        <v>1757</v>
      </c>
      <c r="I14" s="140">
        <v>2271</v>
      </c>
      <c r="J14" s="115">
        <v>16</v>
      </c>
      <c r="K14" s="116">
        <v>0.70453544693967418</v>
      </c>
    </row>
    <row r="15" spans="1:17" ht="15.95" customHeight="1" x14ac:dyDescent="0.2">
      <c r="A15" s="306" t="s">
        <v>231</v>
      </c>
      <c r="B15" s="307"/>
      <c r="C15" s="308"/>
      <c r="D15" s="113">
        <v>8.1530343007915569</v>
      </c>
      <c r="E15" s="115">
        <v>309</v>
      </c>
      <c r="F15" s="114">
        <v>232</v>
      </c>
      <c r="G15" s="114">
        <v>347</v>
      </c>
      <c r="H15" s="114">
        <v>228</v>
      </c>
      <c r="I15" s="140">
        <v>311</v>
      </c>
      <c r="J15" s="115">
        <v>-2</v>
      </c>
      <c r="K15" s="116">
        <v>-0.64308681672025725</v>
      </c>
    </row>
    <row r="16" spans="1:17" ht="15.95" customHeight="1" x14ac:dyDescent="0.2">
      <c r="A16" s="306" t="s">
        <v>232</v>
      </c>
      <c r="B16" s="307"/>
      <c r="C16" s="308"/>
      <c r="D16" s="113">
        <v>7.8627968337730874</v>
      </c>
      <c r="E16" s="115">
        <v>298</v>
      </c>
      <c r="F16" s="114">
        <v>228</v>
      </c>
      <c r="G16" s="114">
        <v>408</v>
      </c>
      <c r="H16" s="114">
        <v>195</v>
      </c>
      <c r="I16" s="140">
        <v>326</v>
      </c>
      <c r="J16" s="115">
        <v>-28</v>
      </c>
      <c r="K16" s="116">
        <v>-8.5889570552147241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0.63324538258575203</v>
      </c>
      <c r="E18" s="115">
        <v>24</v>
      </c>
      <c r="F18" s="114">
        <v>28</v>
      </c>
      <c r="G18" s="114">
        <v>38</v>
      </c>
      <c r="H18" s="114">
        <v>24</v>
      </c>
      <c r="I18" s="140">
        <v>22</v>
      </c>
      <c r="J18" s="115">
        <v>2</v>
      </c>
      <c r="K18" s="116">
        <v>9.0909090909090917</v>
      </c>
    </row>
    <row r="19" spans="1:11" ht="14.1" customHeight="1" x14ac:dyDescent="0.2">
      <c r="A19" s="306" t="s">
        <v>235</v>
      </c>
      <c r="B19" s="307" t="s">
        <v>236</v>
      </c>
      <c r="C19" s="308"/>
      <c r="D19" s="113">
        <v>0.26385224274406333</v>
      </c>
      <c r="E19" s="115">
        <v>10</v>
      </c>
      <c r="F19" s="114">
        <v>13</v>
      </c>
      <c r="G19" s="114">
        <v>19</v>
      </c>
      <c r="H19" s="114">
        <v>15</v>
      </c>
      <c r="I19" s="140">
        <v>14</v>
      </c>
      <c r="J19" s="115">
        <v>-4</v>
      </c>
      <c r="K19" s="116">
        <v>-28.571428571428573</v>
      </c>
    </row>
    <row r="20" spans="1:11" ht="14.1" customHeight="1" x14ac:dyDescent="0.2">
      <c r="A20" s="306">
        <v>12</v>
      </c>
      <c r="B20" s="307" t="s">
        <v>237</v>
      </c>
      <c r="C20" s="308"/>
      <c r="D20" s="113">
        <v>1.3456464379947231</v>
      </c>
      <c r="E20" s="115">
        <v>51</v>
      </c>
      <c r="F20" s="114">
        <v>95</v>
      </c>
      <c r="G20" s="114">
        <v>49</v>
      </c>
      <c r="H20" s="114">
        <v>31</v>
      </c>
      <c r="I20" s="140">
        <v>43</v>
      </c>
      <c r="J20" s="115">
        <v>8</v>
      </c>
      <c r="K20" s="116">
        <v>18.604651162790699</v>
      </c>
    </row>
    <row r="21" spans="1:11" ht="14.1" customHeight="1" x14ac:dyDescent="0.2">
      <c r="A21" s="306">
        <v>21</v>
      </c>
      <c r="B21" s="307" t="s">
        <v>238</v>
      </c>
      <c r="C21" s="308"/>
      <c r="D21" s="113">
        <v>0.87071240105540892</v>
      </c>
      <c r="E21" s="115">
        <v>33</v>
      </c>
      <c r="F21" s="114">
        <v>37</v>
      </c>
      <c r="G21" s="114">
        <v>38</v>
      </c>
      <c r="H21" s="114">
        <v>25</v>
      </c>
      <c r="I21" s="140">
        <v>48</v>
      </c>
      <c r="J21" s="115">
        <v>-15</v>
      </c>
      <c r="K21" s="116">
        <v>-31.25</v>
      </c>
    </row>
    <row r="22" spans="1:11" ht="14.1" customHeight="1" x14ac:dyDescent="0.2">
      <c r="A22" s="306">
        <v>22</v>
      </c>
      <c r="B22" s="307" t="s">
        <v>239</v>
      </c>
      <c r="C22" s="308"/>
      <c r="D22" s="113">
        <v>2.7704485488126651</v>
      </c>
      <c r="E22" s="115">
        <v>105</v>
      </c>
      <c r="F22" s="114">
        <v>121</v>
      </c>
      <c r="G22" s="114">
        <v>153</v>
      </c>
      <c r="H22" s="114">
        <v>123</v>
      </c>
      <c r="I22" s="140">
        <v>124</v>
      </c>
      <c r="J22" s="115">
        <v>-19</v>
      </c>
      <c r="K22" s="116">
        <v>-15.32258064516129</v>
      </c>
    </row>
    <row r="23" spans="1:11" ht="14.1" customHeight="1" x14ac:dyDescent="0.2">
      <c r="A23" s="306">
        <v>23</v>
      </c>
      <c r="B23" s="307" t="s">
        <v>240</v>
      </c>
      <c r="C23" s="308"/>
      <c r="D23" s="113">
        <v>0.8970976253298153</v>
      </c>
      <c r="E23" s="115">
        <v>34</v>
      </c>
      <c r="F23" s="114">
        <v>31</v>
      </c>
      <c r="G23" s="114">
        <v>42</v>
      </c>
      <c r="H23" s="114">
        <v>34</v>
      </c>
      <c r="I23" s="140">
        <v>40</v>
      </c>
      <c r="J23" s="115">
        <v>-6</v>
      </c>
      <c r="K23" s="116">
        <v>-15</v>
      </c>
    </row>
    <row r="24" spans="1:11" ht="14.1" customHeight="1" x14ac:dyDescent="0.2">
      <c r="A24" s="306">
        <v>24</v>
      </c>
      <c r="B24" s="307" t="s">
        <v>241</v>
      </c>
      <c r="C24" s="308"/>
      <c r="D24" s="113">
        <v>3.2189973614775726</v>
      </c>
      <c r="E24" s="115">
        <v>122</v>
      </c>
      <c r="F24" s="114">
        <v>93</v>
      </c>
      <c r="G24" s="114">
        <v>154</v>
      </c>
      <c r="H24" s="114">
        <v>93</v>
      </c>
      <c r="I24" s="140">
        <v>105</v>
      </c>
      <c r="J24" s="115">
        <v>17</v>
      </c>
      <c r="K24" s="116">
        <v>16.19047619047619</v>
      </c>
    </row>
    <row r="25" spans="1:11" ht="14.1" customHeight="1" x14ac:dyDescent="0.2">
      <c r="A25" s="306">
        <v>25</v>
      </c>
      <c r="B25" s="307" t="s">
        <v>242</v>
      </c>
      <c r="C25" s="308"/>
      <c r="D25" s="113">
        <v>4.7229551451187337</v>
      </c>
      <c r="E25" s="115">
        <v>179</v>
      </c>
      <c r="F25" s="114">
        <v>125</v>
      </c>
      <c r="G25" s="114">
        <v>270</v>
      </c>
      <c r="H25" s="114">
        <v>136</v>
      </c>
      <c r="I25" s="140">
        <v>190</v>
      </c>
      <c r="J25" s="115">
        <v>-11</v>
      </c>
      <c r="K25" s="116">
        <v>-5.7894736842105265</v>
      </c>
    </row>
    <row r="26" spans="1:11" ht="14.1" customHeight="1" x14ac:dyDescent="0.2">
      <c r="A26" s="306">
        <v>26</v>
      </c>
      <c r="B26" s="307" t="s">
        <v>243</v>
      </c>
      <c r="C26" s="308"/>
      <c r="D26" s="113">
        <v>3.0343007915567282</v>
      </c>
      <c r="E26" s="115">
        <v>115</v>
      </c>
      <c r="F26" s="114">
        <v>60</v>
      </c>
      <c r="G26" s="114">
        <v>122</v>
      </c>
      <c r="H26" s="114">
        <v>74</v>
      </c>
      <c r="I26" s="140">
        <v>109</v>
      </c>
      <c r="J26" s="115">
        <v>6</v>
      </c>
      <c r="K26" s="116">
        <v>5.5045871559633026</v>
      </c>
    </row>
    <row r="27" spans="1:11" ht="14.1" customHeight="1" x14ac:dyDescent="0.2">
      <c r="A27" s="306">
        <v>27</v>
      </c>
      <c r="B27" s="307" t="s">
        <v>244</v>
      </c>
      <c r="C27" s="308"/>
      <c r="D27" s="113">
        <v>2.6649076517150396</v>
      </c>
      <c r="E27" s="115">
        <v>101</v>
      </c>
      <c r="F27" s="114">
        <v>67</v>
      </c>
      <c r="G27" s="114">
        <v>111</v>
      </c>
      <c r="H27" s="114">
        <v>71</v>
      </c>
      <c r="I27" s="140">
        <v>95</v>
      </c>
      <c r="J27" s="115">
        <v>6</v>
      </c>
      <c r="K27" s="116">
        <v>6.3157894736842106</v>
      </c>
    </row>
    <row r="28" spans="1:11" ht="14.1" customHeight="1" x14ac:dyDescent="0.2">
      <c r="A28" s="306">
        <v>28</v>
      </c>
      <c r="B28" s="307" t="s">
        <v>245</v>
      </c>
      <c r="C28" s="308"/>
      <c r="D28" s="113">
        <v>0.29023746701846964</v>
      </c>
      <c r="E28" s="115">
        <v>11</v>
      </c>
      <c r="F28" s="114">
        <v>13</v>
      </c>
      <c r="G28" s="114">
        <v>19</v>
      </c>
      <c r="H28" s="114">
        <v>17</v>
      </c>
      <c r="I28" s="140">
        <v>10</v>
      </c>
      <c r="J28" s="115">
        <v>1</v>
      </c>
      <c r="K28" s="116">
        <v>10</v>
      </c>
    </row>
    <row r="29" spans="1:11" ht="14.1" customHeight="1" x14ac:dyDescent="0.2">
      <c r="A29" s="306">
        <v>29</v>
      </c>
      <c r="B29" s="307" t="s">
        <v>246</v>
      </c>
      <c r="C29" s="308"/>
      <c r="D29" s="113">
        <v>3.7730870712401057</v>
      </c>
      <c r="E29" s="115">
        <v>143</v>
      </c>
      <c r="F29" s="114">
        <v>118</v>
      </c>
      <c r="G29" s="114">
        <v>129</v>
      </c>
      <c r="H29" s="114">
        <v>113</v>
      </c>
      <c r="I29" s="140">
        <v>146</v>
      </c>
      <c r="J29" s="115">
        <v>-3</v>
      </c>
      <c r="K29" s="116">
        <v>-2.0547945205479454</v>
      </c>
    </row>
    <row r="30" spans="1:11" ht="14.1" customHeight="1" x14ac:dyDescent="0.2">
      <c r="A30" s="306" t="s">
        <v>247</v>
      </c>
      <c r="B30" s="307" t="s">
        <v>248</v>
      </c>
      <c r="C30" s="308"/>
      <c r="D30" s="113">
        <v>1.108179419525066</v>
      </c>
      <c r="E30" s="115">
        <v>42</v>
      </c>
      <c r="F30" s="114">
        <v>36</v>
      </c>
      <c r="G30" s="114">
        <v>36</v>
      </c>
      <c r="H30" s="114" t="s">
        <v>513</v>
      </c>
      <c r="I30" s="140">
        <v>38</v>
      </c>
      <c r="J30" s="115">
        <v>4</v>
      </c>
      <c r="K30" s="116">
        <v>10.526315789473685</v>
      </c>
    </row>
    <row r="31" spans="1:11" ht="14.1" customHeight="1" x14ac:dyDescent="0.2">
      <c r="A31" s="306" t="s">
        <v>249</v>
      </c>
      <c r="B31" s="307" t="s">
        <v>250</v>
      </c>
      <c r="C31" s="308"/>
      <c r="D31" s="113">
        <v>2.6649076517150396</v>
      </c>
      <c r="E31" s="115">
        <v>101</v>
      </c>
      <c r="F31" s="114">
        <v>79</v>
      </c>
      <c r="G31" s="114">
        <v>87</v>
      </c>
      <c r="H31" s="114">
        <v>84</v>
      </c>
      <c r="I31" s="140">
        <v>105</v>
      </c>
      <c r="J31" s="115">
        <v>-4</v>
      </c>
      <c r="K31" s="116">
        <v>-3.8095238095238093</v>
      </c>
    </row>
    <row r="32" spans="1:11" ht="14.1" customHeight="1" x14ac:dyDescent="0.2">
      <c r="A32" s="306">
        <v>31</v>
      </c>
      <c r="B32" s="307" t="s">
        <v>251</v>
      </c>
      <c r="C32" s="308"/>
      <c r="D32" s="113">
        <v>0.44854881266490765</v>
      </c>
      <c r="E32" s="115">
        <v>17</v>
      </c>
      <c r="F32" s="114">
        <v>12</v>
      </c>
      <c r="G32" s="114">
        <v>14</v>
      </c>
      <c r="H32" s="114">
        <v>16</v>
      </c>
      <c r="I32" s="140">
        <v>8</v>
      </c>
      <c r="J32" s="115">
        <v>9</v>
      </c>
      <c r="K32" s="116">
        <v>112.5</v>
      </c>
    </row>
    <row r="33" spans="1:11" ht="14.1" customHeight="1" x14ac:dyDescent="0.2">
      <c r="A33" s="306">
        <v>32</v>
      </c>
      <c r="B33" s="307" t="s">
        <v>252</v>
      </c>
      <c r="C33" s="308"/>
      <c r="D33" s="113">
        <v>1.8997361477572559</v>
      </c>
      <c r="E33" s="115">
        <v>72</v>
      </c>
      <c r="F33" s="114">
        <v>151</v>
      </c>
      <c r="G33" s="114">
        <v>95</v>
      </c>
      <c r="H33" s="114">
        <v>87</v>
      </c>
      <c r="I33" s="140">
        <v>107</v>
      </c>
      <c r="J33" s="115">
        <v>-35</v>
      </c>
      <c r="K33" s="116">
        <v>-32.710280373831779</v>
      </c>
    </row>
    <row r="34" spans="1:11" ht="14.1" customHeight="1" x14ac:dyDescent="0.2">
      <c r="A34" s="306">
        <v>33</v>
      </c>
      <c r="B34" s="307" t="s">
        <v>253</v>
      </c>
      <c r="C34" s="308"/>
      <c r="D34" s="113">
        <v>1.8469656992084433</v>
      </c>
      <c r="E34" s="115">
        <v>70</v>
      </c>
      <c r="F34" s="114">
        <v>91</v>
      </c>
      <c r="G34" s="114">
        <v>76</v>
      </c>
      <c r="H34" s="114">
        <v>50</v>
      </c>
      <c r="I34" s="140">
        <v>82</v>
      </c>
      <c r="J34" s="115">
        <v>-12</v>
      </c>
      <c r="K34" s="116">
        <v>-14.634146341463415</v>
      </c>
    </row>
    <row r="35" spans="1:11" ht="14.1" customHeight="1" x14ac:dyDescent="0.2">
      <c r="A35" s="306">
        <v>34</v>
      </c>
      <c r="B35" s="307" t="s">
        <v>254</v>
      </c>
      <c r="C35" s="308"/>
      <c r="D35" s="113">
        <v>2.0844327176781001</v>
      </c>
      <c r="E35" s="115">
        <v>79</v>
      </c>
      <c r="F35" s="114">
        <v>49</v>
      </c>
      <c r="G35" s="114">
        <v>76</v>
      </c>
      <c r="H35" s="114">
        <v>47</v>
      </c>
      <c r="I35" s="140">
        <v>68</v>
      </c>
      <c r="J35" s="115">
        <v>11</v>
      </c>
      <c r="K35" s="116">
        <v>16.176470588235293</v>
      </c>
    </row>
    <row r="36" spans="1:11" ht="14.1" customHeight="1" x14ac:dyDescent="0.2">
      <c r="A36" s="306">
        <v>41</v>
      </c>
      <c r="B36" s="307" t="s">
        <v>255</v>
      </c>
      <c r="C36" s="308"/>
      <c r="D36" s="113">
        <v>0.58047493403693928</v>
      </c>
      <c r="E36" s="115">
        <v>22</v>
      </c>
      <c r="F36" s="114">
        <v>18</v>
      </c>
      <c r="G36" s="114">
        <v>41</v>
      </c>
      <c r="H36" s="114">
        <v>30</v>
      </c>
      <c r="I36" s="140">
        <v>32</v>
      </c>
      <c r="J36" s="115">
        <v>-10</v>
      </c>
      <c r="K36" s="116">
        <v>-31.25</v>
      </c>
    </row>
    <row r="37" spans="1:11" ht="14.1" customHeight="1" x14ac:dyDescent="0.2">
      <c r="A37" s="306">
        <v>42</v>
      </c>
      <c r="B37" s="307" t="s">
        <v>256</v>
      </c>
      <c r="C37" s="308"/>
      <c r="D37" s="113">
        <v>0.10554089709762533</v>
      </c>
      <c r="E37" s="115">
        <v>4</v>
      </c>
      <c r="F37" s="114" t="s">
        <v>513</v>
      </c>
      <c r="G37" s="114">
        <v>4</v>
      </c>
      <c r="H37" s="114">
        <v>3</v>
      </c>
      <c r="I37" s="140">
        <v>7</v>
      </c>
      <c r="J37" s="115">
        <v>-3</v>
      </c>
      <c r="K37" s="116">
        <v>-42.857142857142854</v>
      </c>
    </row>
    <row r="38" spans="1:11" ht="14.1" customHeight="1" x14ac:dyDescent="0.2">
      <c r="A38" s="306">
        <v>43</v>
      </c>
      <c r="B38" s="307" t="s">
        <v>257</v>
      </c>
      <c r="C38" s="308"/>
      <c r="D38" s="113">
        <v>1.029023746701847</v>
      </c>
      <c r="E38" s="115">
        <v>39</v>
      </c>
      <c r="F38" s="114">
        <v>38</v>
      </c>
      <c r="G38" s="114">
        <v>59</v>
      </c>
      <c r="H38" s="114">
        <v>32</v>
      </c>
      <c r="I38" s="140">
        <v>44</v>
      </c>
      <c r="J38" s="115">
        <v>-5</v>
      </c>
      <c r="K38" s="116">
        <v>-11.363636363636363</v>
      </c>
    </row>
    <row r="39" spans="1:11" ht="14.1" customHeight="1" x14ac:dyDescent="0.2">
      <c r="A39" s="306">
        <v>51</v>
      </c>
      <c r="B39" s="307" t="s">
        <v>258</v>
      </c>
      <c r="C39" s="308"/>
      <c r="D39" s="113">
        <v>8.047493403693931</v>
      </c>
      <c r="E39" s="115">
        <v>305</v>
      </c>
      <c r="F39" s="114">
        <v>309</v>
      </c>
      <c r="G39" s="114">
        <v>313</v>
      </c>
      <c r="H39" s="114">
        <v>262</v>
      </c>
      <c r="I39" s="140">
        <v>277</v>
      </c>
      <c r="J39" s="115">
        <v>28</v>
      </c>
      <c r="K39" s="116">
        <v>10.108303249097473</v>
      </c>
    </row>
    <row r="40" spans="1:11" ht="14.1" customHeight="1" x14ac:dyDescent="0.2">
      <c r="A40" s="306" t="s">
        <v>259</v>
      </c>
      <c r="B40" s="307" t="s">
        <v>260</v>
      </c>
      <c r="C40" s="308"/>
      <c r="D40" s="113">
        <v>7.4934036939313984</v>
      </c>
      <c r="E40" s="115">
        <v>284</v>
      </c>
      <c r="F40" s="114">
        <v>272</v>
      </c>
      <c r="G40" s="114">
        <v>287</v>
      </c>
      <c r="H40" s="114">
        <v>241</v>
      </c>
      <c r="I40" s="140">
        <v>256</v>
      </c>
      <c r="J40" s="115">
        <v>28</v>
      </c>
      <c r="K40" s="116">
        <v>10.9375</v>
      </c>
    </row>
    <row r="41" spans="1:11" ht="14.1" customHeight="1" x14ac:dyDescent="0.2">
      <c r="A41" s="306"/>
      <c r="B41" s="307" t="s">
        <v>261</v>
      </c>
      <c r="C41" s="308"/>
      <c r="D41" s="113">
        <v>5.8575197889182062</v>
      </c>
      <c r="E41" s="115">
        <v>222</v>
      </c>
      <c r="F41" s="114">
        <v>195</v>
      </c>
      <c r="G41" s="114">
        <v>213</v>
      </c>
      <c r="H41" s="114">
        <v>181</v>
      </c>
      <c r="I41" s="140">
        <v>194</v>
      </c>
      <c r="J41" s="115">
        <v>28</v>
      </c>
      <c r="K41" s="116">
        <v>14.43298969072165</v>
      </c>
    </row>
    <row r="42" spans="1:11" ht="14.1" customHeight="1" x14ac:dyDescent="0.2">
      <c r="A42" s="306">
        <v>52</v>
      </c>
      <c r="B42" s="307" t="s">
        <v>262</v>
      </c>
      <c r="C42" s="308"/>
      <c r="D42" s="113">
        <v>6.7810026385224278</v>
      </c>
      <c r="E42" s="115">
        <v>257</v>
      </c>
      <c r="F42" s="114">
        <v>194</v>
      </c>
      <c r="G42" s="114">
        <v>210</v>
      </c>
      <c r="H42" s="114">
        <v>201</v>
      </c>
      <c r="I42" s="140">
        <v>228</v>
      </c>
      <c r="J42" s="115">
        <v>29</v>
      </c>
      <c r="K42" s="116">
        <v>12.719298245614034</v>
      </c>
    </row>
    <row r="43" spans="1:11" ht="14.1" customHeight="1" x14ac:dyDescent="0.2">
      <c r="A43" s="306" t="s">
        <v>263</v>
      </c>
      <c r="B43" s="307" t="s">
        <v>264</v>
      </c>
      <c r="C43" s="308"/>
      <c r="D43" s="113">
        <v>5.9366754617414248</v>
      </c>
      <c r="E43" s="115">
        <v>225</v>
      </c>
      <c r="F43" s="114">
        <v>166</v>
      </c>
      <c r="G43" s="114">
        <v>178</v>
      </c>
      <c r="H43" s="114">
        <v>180</v>
      </c>
      <c r="I43" s="140">
        <v>199</v>
      </c>
      <c r="J43" s="115">
        <v>26</v>
      </c>
      <c r="K43" s="116">
        <v>13.06532663316583</v>
      </c>
    </row>
    <row r="44" spans="1:11" ht="14.1" customHeight="1" x14ac:dyDescent="0.2">
      <c r="A44" s="306">
        <v>53</v>
      </c>
      <c r="B44" s="307" t="s">
        <v>265</v>
      </c>
      <c r="C44" s="308"/>
      <c r="D44" s="113">
        <v>0.8970976253298153</v>
      </c>
      <c r="E44" s="115">
        <v>34</v>
      </c>
      <c r="F44" s="114">
        <v>25</v>
      </c>
      <c r="G44" s="114">
        <v>26</v>
      </c>
      <c r="H44" s="114">
        <v>43</v>
      </c>
      <c r="I44" s="140">
        <v>42</v>
      </c>
      <c r="J44" s="115">
        <v>-8</v>
      </c>
      <c r="K44" s="116">
        <v>-19.047619047619047</v>
      </c>
    </row>
    <row r="45" spans="1:11" ht="14.1" customHeight="1" x14ac:dyDescent="0.2">
      <c r="A45" s="306" t="s">
        <v>266</v>
      </c>
      <c r="B45" s="307" t="s">
        <v>267</v>
      </c>
      <c r="C45" s="308"/>
      <c r="D45" s="113">
        <v>0.81794195250659629</v>
      </c>
      <c r="E45" s="115">
        <v>31</v>
      </c>
      <c r="F45" s="114">
        <v>23</v>
      </c>
      <c r="G45" s="114">
        <v>25</v>
      </c>
      <c r="H45" s="114">
        <v>43</v>
      </c>
      <c r="I45" s="140">
        <v>38</v>
      </c>
      <c r="J45" s="115">
        <v>-7</v>
      </c>
      <c r="K45" s="116">
        <v>-18.421052631578949</v>
      </c>
    </row>
    <row r="46" spans="1:11" ht="14.1" customHeight="1" x14ac:dyDescent="0.2">
      <c r="A46" s="306">
        <v>54</v>
      </c>
      <c r="B46" s="307" t="s">
        <v>268</v>
      </c>
      <c r="C46" s="308"/>
      <c r="D46" s="113">
        <v>3.7730870712401057</v>
      </c>
      <c r="E46" s="115">
        <v>143</v>
      </c>
      <c r="F46" s="114">
        <v>115</v>
      </c>
      <c r="G46" s="114">
        <v>115</v>
      </c>
      <c r="H46" s="114">
        <v>128</v>
      </c>
      <c r="I46" s="140">
        <v>152</v>
      </c>
      <c r="J46" s="115">
        <v>-9</v>
      </c>
      <c r="K46" s="116">
        <v>-5.9210526315789478</v>
      </c>
    </row>
    <row r="47" spans="1:11" ht="14.1" customHeight="1" x14ac:dyDescent="0.2">
      <c r="A47" s="306">
        <v>61</v>
      </c>
      <c r="B47" s="307" t="s">
        <v>269</v>
      </c>
      <c r="C47" s="308"/>
      <c r="D47" s="113">
        <v>2.7440633245382586</v>
      </c>
      <c r="E47" s="115">
        <v>104</v>
      </c>
      <c r="F47" s="114">
        <v>86</v>
      </c>
      <c r="G47" s="114">
        <v>109</v>
      </c>
      <c r="H47" s="114">
        <v>84</v>
      </c>
      <c r="I47" s="140">
        <v>134</v>
      </c>
      <c r="J47" s="115">
        <v>-30</v>
      </c>
      <c r="K47" s="116">
        <v>-22.388059701492537</v>
      </c>
    </row>
    <row r="48" spans="1:11" ht="14.1" customHeight="1" x14ac:dyDescent="0.2">
      <c r="A48" s="306">
        <v>62</v>
      </c>
      <c r="B48" s="307" t="s">
        <v>270</v>
      </c>
      <c r="C48" s="308"/>
      <c r="D48" s="113">
        <v>8.8126649076517154</v>
      </c>
      <c r="E48" s="115">
        <v>334</v>
      </c>
      <c r="F48" s="114">
        <v>335</v>
      </c>
      <c r="G48" s="114">
        <v>403</v>
      </c>
      <c r="H48" s="114">
        <v>267</v>
      </c>
      <c r="I48" s="140">
        <v>335</v>
      </c>
      <c r="J48" s="115">
        <v>-1</v>
      </c>
      <c r="K48" s="116">
        <v>-0.29850746268656714</v>
      </c>
    </row>
    <row r="49" spans="1:11" ht="14.1" customHeight="1" x14ac:dyDescent="0.2">
      <c r="A49" s="306">
        <v>63</v>
      </c>
      <c r="B49" s="307" t="s">
        <v>271</v>
      </c>
      <c r="C49" s="308"/>
      <c r="D49" s="113">
        <v>3.3509234828496042</v>
      </c>
      <c r="E49" s="115">
        <v>127</v>
      </c>
      <c r="F49" s="114">
        <v>127</v>
      </c>
      <c r="G49" s="114">
        <v>152</v>
      </c>
      <c r="H49" s="114">
        <v>96</v>
      </c>
      <c r="I49" s="140">
        <v>127</v>
      </c>
      <c r="J49" s="115">
        <v>0</v>
      </c>
      <c r="K49" s="116">
        <v>0</v>
      </c>
    </row>
    <row r="50" spans="1:11" ht="14.1" customHeight="1" x14ac:dyDescent="0.2">
      <c r="A50" s="306" t="s">
        <v>272</v>
      </c>
      <c r="B50" s="307" t="s">
        <v>273</v>
      </c>
      <c r="C50" s="308"/>
      <c r="D50" s="113">
        <v>0.50131926121372028</v>
      </c>
      <c r="E50" s="115">
        <v>19</v>
      </c>
      <c r="F50" s="114">
        <v>16</v>
      </c>
      <c r="G50" s="114">
        <v>24</v>
      </c>
      <c r="H50" s="114">
        <v>10</v>
      </c>
      <c r="I50" s="140">
        <v>22</v>
      </c>
      <c r="J50" s="115">
        <v>-3</v>
      </c>
      <c r="K50" s="116">
        <v>-13.636363636363637</v>
      </c>
    </row>
    <row r="51" spans="1:11" ht="14.1" customHeight="1" x14ac:dyDescent="0.2">
      <c r="A51" s="306" t="s">
        <v>274</v>
      </c>
      <c r="B51" s="307" t="s">
        <v>275</v>
      </c>
      <c r="C51" s="308"/>
      <c r="D51" s="113">
        <v>2.4802110817941951</v>
      </c>
      <c r="E51" s="115">
        <v>94</v>
      </c>
      <c r="F51" s="114">
        <v>103</v>
      </c>
      <c r="G51" s="114">
        <v>117</v>
      </c>
      <c r="H51" s="114">
        <v>84</v>
      </c>
      <c r="I51" s="140">
        <v>98</v>
      </c>
      <c r="J51" s="115">
        <v>-4</v>
      </c>
      <c r="K51" s="116">
        <v>-4.0816326530612246</v>
      </c>
    </row>
    <row r="52" spans="1:11" ht="14.1" customHeight="1" x14ac:dyDescent="0.2">
      <c r="A52" s="306">
        <v>71</v>
      </c>
      <c r="B52" s="307" t="s">
        <v>276</v>
      </c>
      <c r="C52" s="308"/>
      <c r="D52" s="113">
        <v>8.4168865435356199</v>
      </c>
      <c r="E52" s="115">
        <v>319</v>
      </c>
      <c r="F52" s="114">
        <v>273</v>
      </c>
      <c r="G52" s="114">
        <v>370</v>
      </c>
      <c r="H52" s="114">
        <v>242</v>
      </c>
      <c r="I52" s="140">
        <v>348</v>
      </c>
      <c r="J52" s="115">
        <v>-29</v>
      </c>
      <c r="K52" s="116">
        <v>-8.3333333333333339</v>
      </c>
    </row>
    <row r="53" spans="1:11" ht="14.1" customHeight="1" x14ac:dyDescent="0.2">
      <c r="A53" s="306" t="s">
        <v>277</v>
      </c>
      <c r="B53" s="307" t="s">
        <v>278</v>
      </c>
      <c r="C53" s="308"/>
      <c r="D53" s="113">
        <v>3.2981530343007917</v>
      </c>
      <c r="E53" s="115">
        <v>125</v>
      </c>
      <c r="F53" s="114">
        <v>101</v>
      </c>
      <c r="G53" s="114">
        <v>128</v>
      </c>
      <c r="H53" s="114">
        <v>64</v>
      </c>
      <c r="I53" s="140">
        <v>128</v>
      </c>
      <c r="J53" s="115">
        <v>-3</v>
      </c>
      <c r="K53" s="116">
        <v>-2.34375</v>
      </c>
    </row>
    <row r="54" spans="1:11" ht="14.1" customHeight="1" x14ac:dyDescent="0.2">
      <c r="A54" s="306" t="s">
        <v>279</v>
      </c>
      <c r="B54" s="307" t="s">
        <v>280</v>
      </c>
      <c r="C54" s="308"/>
      <c r="D54" s="113">
        <v>4.4327176781002642</v>
      </c>
      <c r="E54" s="115">
        <v>168</v>
      </c>
      <c r="F54" s="114">
        <v>148</v>
      </c>
      <c r="G54" s="114">
        <v>210</v>
      </c>
      <c r="H54" s="114">
        <v>156</v>
      </c>
      <c r="I54" s="140">
        <v>185</v>
      </c>
      <c r="J54" s="115">
        <v>-17</v>
      </c>
      <c r="K54" s="116">
        <v>-9.1891891891891895</v>
      </c>
    </row>
    <row r="55" spans="1:11" ht="14.1" customHeight="1" x14ac:dyDescent="0.2">
      <c r="A55" s="306">
        <v>72</v>
      </c>
      <c r="B55" s="307" t="s">
        <v>281</v>
      </c>
      <c r="C55" s="308"/>
      <c r="D55" s="113">
        <v>2.1635883905013191</v>
      </c>
      <c r="E55" s="115">
        <v>82</v>
      </c>
      <c r="F55" s="114">
        <v>48</v>
      </c>
      <c r="G55" s="114">
        <v>84</v>
      </c>
      <c r="H55" s="114">
        <v>64</v>
      </c>
      <c r="I55" s="140">
        <v>94</v>
      </c>
      <c r="J55" s="115">
        <v>-12</v>
      </c>
      <c r="K55" s="116">
        <v>-12.76595744680851</v>
      </c>
    </row>
    <row r="56" spans="1:11" ht="14.1" customHeight="1" x14ac:dyDescent="0.2">
      <c r="A56" s="306" t="s">
        <v>282</v>
      </c>
      <c r="B56" s="307" t="s">
        <v>283</v>
      </c>
      <c r="C56" s="308"/>
      <c r="D56" s="113">
        <v>0.94986807387862793</v>
      </c>
      <c r="E56" s="115">
        <v>36</v>
      </c>
      <c r="F56" s="114">
        <v>19</v>
      </c>
      <c r="G56" s="114">
        <v>27</v>
      </c>
      <c r="H56" s="114">
        <v>23</v>
      </c>
      <c r="I56" s="140">
        <v>36</v>
      </c>
      <c r="J56" s="115">
        <v>0</v>
      </c>
      <c r="K56" s="116">
        <v>0</v>
      </c>
    </row>
    <row r="57" spans="1:11" ht="14.1" customHeight="1" x14ac:dyDescent="0.2">
      <c r="A57" s="306" t="s">
        <v>284</v>
      </c>
      <c r="B57" s="307" t="s">
        <v>285</v>
      </c>
      <c r="C57" s="308"/>
      <c r="D57" s="113">
        <v>0.84432717678100266</v>
      </c>
      <c r="E57" s="115">
        <v>32</v>
      </c>
      <c r="F57" s="114">
        <v>24</v>
      </c>
      <c r="G57" s="114">
        <v>35</v>
      </c>
      <c r="H57" s="114">
        <v>28</v>
      </c>
      <c r="I57" s="140">
        <v>42</v>
      </c>
      <c r="J57" s="115">
        <v>-10</v>
      </c>
      <c r="K57" s="116">
        <v>-23.80952380952381</v>
      </c>
    </row>
    <row r="58" spans="1:11" ht="14.1" customHeight="1" x14ac:dyDescent="0.2">
      <c r="A58" s="306">
        <v>73</v>
      </c>
      <c r="B58" s="307" t="s">
        <v>286</v>
      </c>
      <c r="C58" s="308"/>
      <c r="D58" s="113">
        <v>1.2401055408970976</v>
      </c>
      <c r="E58" s="115">
        <v>47</v>
      </c>
      <c r="F58" s="114">
        <v>35</v>
      </c>
      <c r="G58" s="114">
        <v>46</v>
      </c>
      <c r="H58" s="114">
        <v>29</v>
      </c>
      <c r="I58" s="140">
        <v>37</v>
      </c>
      <c r="J58" s="115">
        <v>10</v>
      </c>
      <c r="K58" s="116">
        <v>27.027027027027028</v>
      </c>
    </row>
    <row r="59" spans="1:11" ht="14.1" customHeight="1" x14ac:dyDescent="0.2">
      <c r="A59" s="306" t="s">
        <v>287</v>
      </c>
      <c r="B59" s="307" t="s">
        <v>288</v>
      </c>
      <c r="C59" s="308"/>
      <c r="D59" s="113">
        <v>0.92348284960422167</v>
      </c>
      <c r="E59" s="115">
        <v>35</v>
      </c>
      <c r="F59" s="114">
        <v>29</v>
      </c>
      <c r="G59" s="114">
        <v>34</v>
      </c>
      <c r="H59" s="114">
        <v>24</v>
      </c>
      <c r="I59" s="140">
        <v>31</v>
      </c>
      <c r="J59" s="115">
        <v>4</v>
      </c>
      <c r="K59" s="116">
        <v>12.903225806451612</v>
      </c>
    </row>
    <row r="60" spans="1:11" ht="14.1" customHeight="1" x14ac:dyDescent="0.2">
      <c r="A60" s="306">
        <v>81</v>
      </c>
      <c r="B60" s="307" t="s">
        <v>289</v>
      </c>
      <c r="C60" s="308"/>
      <c r="D60" s="113">
        <v>8.4168865435356199</v>
      </c>
      <c r="E60" s="115">
        <v>319</v>
      </c>
      <c r="F60" s="114">
        <v>276</v>
      </c>
      <c r="G60" s="114">
        <v>307</v>
      </c>
      <c r="H60" s="114">
        <v>236</v>
      </c>
      <c r="I60" s="140">
        <v>295</v>
      </c>
      <c r="J60" s="115">
        <v>24</v>
      </c>
      <c r="K60" s="116">
        <v>8.1355932203389827</v>
      </c>
    </row>
    <row r="61" spans="1:11" ht="14.1" customHeight="1" x14ac:dyDescent="0.2">
      <c r="A61" s="306" t="s">
        <v>290</v>
      </c>
      <c r="B61" s="307" t="s">
        <v>291</v>
      </c>
      <c r="C61" s="308"/>
      <c r="D61" s="113">
        <v>1.7678100263852243</v>
      </c>
      <c r="E61" s="115">
        <v>67</v>
      </c>
      <c r="F61" s="114">
        <v>52</v>
      </c>
      <c r="G61" s="114">
        <v>100</v>
      </c>
      <c r="H61" s="114">
        <v>71</v>
      </c>
      <c r="I61" s="140">
        <v>105</v>
      </c>
      <c r="J61" s="115">
        <v>-38</v>
      </c>
      <c r="K61" s="116">
        <v>-36.19047619047619</v>
      </c>
    </row>
    <row r="62" spans="1:11" ht="14.1" customHeight="1" x14ac:dyDescent="0.2">
      <c r="A62" s="306" t="s">
        <v>292</v>
      </c>
      <c r="B62" s="307" t="s">
        <v>293</v>
      </c>
      <c r="C62" s="308"/>
      <c r="D62" s="113">
        <v>4.0897097625329817</v>
      </c>
      <c r="E62" s="115">
        <v>155</v>
      </c>
      <c r="F62" s="114">
        <v>151</v>
      </c>
      <c r="G62" s="114">
        <v>127</v>
      </c>
      <c r="H62" s="114">
        <v>97</v>
      </c>
      <c r="I62" s="140">
        <v>88</v>
      </c>
      <c r="J62" s="115">
        <v>67</v>
      </c>
      <c r="K62" s="116">
        <v>76.13636363636364</v>
      </c>
    </row>
    <row r="63" spans="1:11" ht="14.1" customHeight="1" x14ac:dyDescent="0.2">
      <c r="A63" s="306"/>
      <c r="B63" s="307" t="s">
        <v>294</v>
      </c>
      <c r="C63" s="308"/>
      <c r="D63" s="113">
        <v>3.6147757255936677</v>
      </c>
      <c r="E63" s="115">
        <v>137</v>
      </c>
      <c r="F63" s="114">
        <v>120</v>
      </c>
      <c r="G63" s="114">
        <v>115</v>
      </c>
      <c r="H63" s="114">
        <v>88</v>
      </c>
      <c r="I63" s="140">
        <v>71</v>
      </c>
      <c r="J63" s="115">
        <v>66</v>
      </c>
      <c r="K63" s="116">
        <v>92.957746478873233</v>
      </c>
    </row>
    <row r="64" spans="1:11" ht="14.1" customHeight="1" x14ac:dyDescent="0.2">
      <c r="A64" s="306" t="s">
        <v>295</v>
      </c>
      <c r="B64" s="307" t="s">
        <v>296</v>
      </c>
      <c r="C64" s="308"/>
      <c r="D64" s="113">
        <v>1.1609498680738786</v>
      </c>
      <c r="E64" s="115">
        <v>44</v>
      </c>
      <c r="F64" s="114">
        <v>35</v>
      </c>
      <c r="G64" s="114">
        <v>34</v>
      </c>
      <c r="H64" s="114">
        <v>27</v>
      </c>
      <c r="I64" s="140">
        <v>38</v>
      </c>
      <c r="J64" s="115">
        <v>6</v>
      </c>
      <c r="K64" s="116">
        <v>15.789473684210526</v>
      </c>
    </row>
    <row r="65" spans="1:11" ht="14.1" customHeight="1" x14ac:dyDescent="0.2">
      <c r="A65" s="306" t="s">
        <v>297</v>
      </c>
      <c r="B65" s="307" t="s">
        <v>298</v>
      </c>
      <c r="C65" s="308"/>
      <c r="D65" s="113">
        <v>0.81794195250659629</v>
      </c>
      <c r="E65" s="115">
        <v>31</v>
      </c>
      <c r="F65" s="114">
        <v>19</v>
      </c>
      <c r="G65" s="114">
        <v>22</v>
      </c>
      <c r="H65" s="114">
        <v>28</v>
      </c>
      <c r="I65" s="140">
        <v>28</v>
      </c>
      <c r="J65" s="115">
        <v>3</v>
      </c>
      <c r="K65" s="116">
        <v>10.714285714285714</v>
      </c>
    </row>
    <row r="66" spans="1:11" ht="14.1" customHeight="1" x14ac:dyDescent="0.2">
      <c r="A66" s="306">
        <v>82</v>
      </c>
      <c r="B66" s="307" t="s">
        <v>299</v>
      </c>
      <c r="C66" s="308"/>
      <c r="D66" s="113">
        <v>4.3799472295514512</v>
      </c>
      <c r="E66" s="115">
        <v>166</v>
      </c>
      <c r="F66" s="114">
        <v>115</v>
      </c>
      <c r="G66" s="114">
        <v>172</v>
      </c>
      <c r="H66" s="114">
        <v>99</v>
      </c>
      <c r="I66" s="140">
        <v>114</v>
      </c>
      <c r="J66" s="115">
        <v>52</v>
      </c>
      <c r="K66" s="116">
        <v>45.614035087719301</v>
      </c>
    </row>
    <row r="67" spans="1:11" ht="14.1" customHeight="1" x14ac:dyDescent="0.2">
      <c r="A67" s="306" t="s">
        <v>300</v>
      </c>
      <c r="B67" s="307" t="s">
        <v>301</v>
      </c>
      <c r="C67" s="308"/>
      <c r="D67" s="113">
        <v>3.1134564643799472</v>
      </c>
      <c r="E67" s="115">
        <v>118</v>
      </c>
      <c r="F67" s="114">
        <v>76</v>
      </c>
      <c r="G67" s="114">
        <v>108</v>
      </c>
      <c r="H67" s="114">
        <v>70</v>
      </c>
      <c r="I67" s="140">
        <v>67</v>
      </c>
      <c r="J67" s="115">
        <v>51</v>
      </c>
      <c r="K67" s="116">
        <v>76.119402985074629</v>
      </c>
    </row>
    <row r="68" spans="1:11" ht="14.1" customHeight="1" x14ac:dyDescent="0.2">
      <c r="A68" s="306" t="s">
        <v>302</v>
      </c>
      <c r="B68" s="307" t="s">
        <v>303</v>
      </c>
      <c r="C68" s="308"/>
      <c r="D68" s="113">
        <v>0.63324538258575203</v>
      </c>
      <c r="E68" s="115">
        <v>24</v>
      </c>
      <c r="F68" s="114">
        <v>26</v>
      </c>
      <c r="G68" s="114">
        <v>37</v>
      </c>
      <c r="H68" s="114">
        <v>22</v>
      </c>
      <c r="I68" s="140">
        <v>30</v>
      </c>
      <c r="J68" s="115">
        <v>-6</v>
      </c>
      <c r="K68" s="116">
        <v>-20</v>
      </c>
    </row>
    <row r="69" spans="1:11" ht="14.1" customHeight="1" x14ac:dyDescent="0.2">
      <c r="A69" s="306">
        <v>83</v>
      </c>
      <c r="B69" s="307" t="s">
        <v>304</v>
      </c>
      <c r="C69" s="308"/>
      <c r="D69" s="113">
        <v>5.9366754617414248</v>
      </c>
      <c r="E69" s="115">
        <v>225</v>
      </c>
      <c r="F69" s="114">
        <v>155</v>
      </c>
      <c r="G69" s="114">
        <v>419</v>
      </c>
      <c r="H69" s="114">
        <v>126</v>
      </c>
      <c r="I69" s="140">
        <v>180</v>
      </c>
      <c r="J69" s="115">
        <v>45</v>
      </c>
      <c r="K69" s="116">
        <v>25</v>
      </c>
    </row>
    <row r="70" spans="1:11" ht="14.1" customHeight="1" x14ac:dyDescent="0.2">
      <c r="A70" s="306" t="s">
        <v>305</v>
      </c>
      <c r="B70" s="307" t="s">
        <v>306</v>
      </c>
      <c r="C70" s="308"/>
      <c r="D70" s="113">
        <v>4.9340369393139838</v>
      </c>
      <c r="E70" s="115">
        <v>187</v>
      </c>
      <c r="F70" s="114">
        <v>122</v>
      </c>
      <c r="G70" s="114">
        <v>382</v>
      </c>
      <c r="H70" s="114">
        <v>103</v>
      </c>
      <c r="I70" s="140">
        <v>145</v>
      </c>
      <c r="J70" s="115">
        <v>42</v>
      </c>
      <c r="K70" s="116">
        <v>28.96551724137931</v>
      </c>
    </row>
    <row r="71" spans="1:11" ht="14.1" customHeight="1" x14ac:dyDescent="0.2">
      <c r="A71" s="306"/>
      <c r="B71" s="307" t="s">
        <v>307</v>
      </c>
      <c r="C71" s="308"/>
      <c r="D71" s="113">
        <v>3.3773087071240107</v>
      </c>
      <c r="E71" s="115">
        <v>128</v>
      </c>
      <c r="F71" s="114">
        <v>77</v>
      </c>
      <c r="G71" s="114">
        <v>256</v>
      </c>
      <c r="H71" s="114">
        <v>67</v>
      </c>
      <c r="I71" s="140">
        <v>86</v>
      </c>
      <c r="J71" s="115">
        <v>42</v>
      </c>
      <c r="K71" s="116">
        <v>48.837209302325583</v>
      </c>
    </row>
    <row r="72" spans="1:11" ht="14.1" customHeight="1" x14ac:dyDescent="0.2">
      <c r="A72" s="306">
        <v>84</v>
      </c>
      <c r="B72" s="307" t="s">
        <v>308</v>
      </c>
      <c r="C72" s="308"/>
      <c r="D72" s="113">
        <v>0.92348284960422167</v>
      </c>
      <c r="E72" s="115">
        <v>35</v>
      </c>
      <c r="F72" s="114">
        <v>27</v>
      </c>
      <c r="G72" s="114">
        <v>121</v>
      </c>
      <c r="H72" s="114">
        <v>22</v>
      </c>
      <c r="I72" s="140">
        <v>33</v>
      </c>
      <c r="J72" s="115">
        <v>2</v>
      </c>
      <c r="K72" s="116">
        <v>6.0606060606060606</v>
      </c>
    </row>
    <row r="73" spans="1:11" ht="14.1" customHeight="1" x14ac:dyDescent="0.2">
      <c r="A73" s="306" t="s">
        <v>309</v>
      </c>
      <c r="B73" s="307" t="s">
        <v>310</v>
      </c>
      <c r="C73" s="308"/>
      <c r="D73" s="113">
        <v>0.36939313984168864</v>
      </c>
      <c r="E73" s="115">
        <v>14</v>
      </c>
      <c r="F73" s="114">
        <v>7</v>
      </c>
      <c r="G73" s="114">
        <v>84</v>
      </c>
      <c r="H73" s="114">
        <v>7</v>
      </c>
      <c r="I73" s="140">
        <v>16</v>
      </c>
      <c r="J73" s="115">
        <v>-2</v>
      </c>
      <c r="K73" s="116">
        <v>-12.5</v>
      </c>
    </row>
    <row r="74" spans="1:11" ht="14.1" customHeight="1" x14ac:dyDescent="0.2">
      <c r="A74" s="306" t="s">
        <v>311</v>
      </c>
      <c r="B74" s="307" t="s">
        <v>312</v>
      </c>
      <c r="C74" s="308"/>
      <c r="D74" s="113">
        <v>0.29023746701846964</v>
      </c>
      <c r="E74" s="115">
        <v>11</v>
      </c>
      <c r="F74" s="114">
        <v>7</v>
      </c>
      <c r="G74" s="114">
        <v>13</v>
      </c>
      <c r="H74" s="114">
        <v>4</v>
      </c>
      <c r="I74" s="140">
        <v>8</v>
      </c>
      <c r="J74" s="115">
        <v>3</v>
      </c>
      <c r="K74" s="116">
        <v>37.5</v>
      </c>
    </row>
    <row r="75" spans="1:11" ht="14.1" customHeight="1" x14ac:dyDescent="0.2">
      <c r="A75" s="306" t="s">
        <v>313</v>
      </c>
      <c r="B75" s="307" t="s">
        <v>314</v>
      </c>
      <c r="C75" s="308"/>
      <c r="D75" s="113">
        <v>0</v>
      </c>
      <c r="E75" s="115">
        <v>0</v>
      </c>
      <c r="F75" s="114" t="s">
        <v>513</v>
      </c>
      <c r="G75" s="114" t="s">
        <v>513</v>
      </c>
      <c r="H75" s="114">
        <v>0</v>
      </c>
      <c r="I75" s="140" t="s">
        <v>513</v>
      </c>
      <c r="J75" s="115" t="s">
        <v>513</v>
      </c>
      <c r="K75" s="116" t="s">
        <v>513</v>
      </c>
    </row>
    <row r="76" spans="1:11" ht="14.1" customHeight="1" x14ac:dyDescent="0.2">
      <c r="A76" s="306">
        <v>91</v>
      </c>
      <c r="B76" s="307" t="s">
        <v>315</v>
      </c>
      <c r="C76" s="308"/>
      <c r="D76" s="113">
        <v>0.44854881266490765</v>
      </c>
      <c r="E76" s="115">
        <v>17</v>
      </c>
      <c r="F76" s="114">
        <v>11</v>
      </c>
      <c r="G76" s="114">
        <v>35</v>
      </c>
      <c r="H76" s="114">
        <v>14</v>
      </c>
      <c r="I76" s="140">
        <v>32</v>
      </c>
      <c r="J76" s="115">
        <v>-15</v>
      </c>
      <c r="K76" s="116">
        <v>-46.875</v>
      </c>
    </row>
    <row r="77" spans="1:11" ht="14.1" customHeight="1" x14ac:dyDescent="0.2">
      <c r="A77" s="306">
        <v>92</v>
      </c>
      <c r="B77" s="307" t="s">
        <v>316</v>
      </c>
      <c r="C77" s="308"/>
      <c r="D77" s="113">
        <v>0.55408970976253302</v>
      </c>
      <c r="E77" s="115">
        <v>21</v>
      </c>
      <c r="F77" s="114">
        <v>16</v>
      </c>
      <c r="G77" s="114">
        <v>45</v>
      </c>
      <c r="H77" s="114">
        <v>21</v>
      </c>
      <c r="I77" s="140">
        <v>28</v>
      </c>
      <c r="J77" s="115">
        <v>-7</v>
      </c>
      <c r="K77" s="116">
        <v>-25</v>
      </c>
    </row>
    <row r="78" spans="1:11" ht="14.1" customHeight="1" x14ac:dyDescent="0.2">
      <c r="A78" s="306">
        <v>93</v>
      </c>
      <c r="B78" s="307" t="s">
        <v>317</v>
      </c>
      <c r="C78" s="308"/>
      <c r="D78" s="113">
        <v>0.10554089709762533</v>
      </c>
      <c r="E78" s="115">
        <v>4</v>
      </c>
      <c r="F78" s="114" t="s">
        <v>513</v>
      </c>
      <c r="G78" s="114">
        <v>10</v>
      </c>
      <c r="H78" s="114">
        <v>8</v>
      </c>
      <c r="I78" s="140">
        <v>8</v>
      </c>
      <c r="J78" s="115">
        <v>-4</v>
      </c>
      <c r="K78" s="116">
        <v>-50</v>
      </c>
    </row>
    <row r="79" spans="1:11" ht="14.1" customHeight="1" x14ac:dyDescent="0.2">
      <c r="A79" s="306">
        <v>94</v>
      </c>
      <c r="B79" s="307" t="s">
        <v>318</v>
      </c>
      <c r="C79" s="308"/>
      <c r="D79" s="113">
        <v>0.29023746701846964</v>
      </c>
      <c r="E79" s="115">
        <v>11</v>
      </c>
      <c r="F79" s="114">
        <v>21</v>
      </c>
      <c r="G79" s="114">
        <v>14</v>
      </c>
      <c r="H79" s="114">
        <v>9</v>
      </c>
      <c r="I79" s="140">
        <v>3</v>
      </c>
      <c r="J79" s="115">
        <v>8</v>
      </c>
      <c r="K79" s="116" t="s">
        <v>514</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0.50131926121372028</v>
      </c>
      <c r="E81" s="143">
        <v>19</v>
      </c>
      <c r="F81" s="144">
        <v>13</v>
      </c>
      <c r="G81" s="144">
        <v>77</v>
      </c>
      <c r="H81" s="144">
        <v>19</v>
      </c>
      <c r="I81" s="145">
        <v>18</v>
      </c>
      <c r="J81" s="143">
        <v>1</v>
      </c>
      <c r="K81" s="146">
        <v>5.5555555555555554</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46044</v>
      </c>
      <c r="C10" s="114">
        <v>24402</v>
      </c>
      <c r="D10" s="114">
        <v>21642</v>
      </c>
      <c r="E10" s="114">
        <v>34819</v>
      </c>
      <c r="F10" s="114">
        <v>10456</v>
      </c>
      <c r="G10" s="114">
        <v>6112</v>
      </c>
      <c r="H10" s="114">
        <v>12277</v>
      </c>
      <c r="I10" s="115">
        <v>12727</v>
      </c>
      <c r="J10" s="114">
        <v>8253</v>
      </c>
      <c r="K10" s="114">
        <v>4474</v>
      </c>
      <c r="L10" s="423">
        <v>2717</v>
      </c>
      <c r="M10" s="424">
        <v>2973</v>
      </c>
    </row>
    <row r="11" spans="1:13" ht="11.1" customHeight="1" x14ac:dyDescent="0.2">
      <c r="A11" s="422" t="s">
        <v>387</v>
      </c>
      <c r="B11" s="115">
        <v>46432</v>
      </c>
      <c r="C11" s="114">
        <v>24825</v>
      </c>
      <c r="D11" s="114">
        <v>21607</v>
      </c>
      <c r="E11" s="114">
        <v>35158</v>
      </c>
      <c r="F11" s="114">
        <v>10501</v>
      </c>
      <c r="G11" s="114">
        <v>6019</v>
      </c>
      <c r="H11" s="114">
        <v>12521</v>
      </c>
      <c r="I11" s="115">
        <v>12962</v>
      </c>
      <c r="J11" s="114">
        <v>8371</v>
      </c>
      <c r="K11" s="114">
        <v>4591</v>
      </c>
      <c r="L11" s="423">
        <v>2372</v>
      </c>
      <c r="M11" s="424">
        <v>2173</v>
      </c>
    </row>
    <row r="12" spans="1:13" ht="11.1" customHeight="1" x14ac:dyDescent="0.2">
      <c r="A12" s="422" t="s">
        <v>388</v>
      </c>
      <c r="B12" s="115">
        <v>47186</v>
      </c>
      <c r="C12" s="114">
        <v>25223</v>
      </c>
      <c r="D12" s="114">
        <v>21963</v>
      </c>
      <c r="E12" s="114">
        <v>35736</v>
      </c>
      <c r="F12" s="114">
        <v>10676</v>
      </c>
      <c r="G12" s="114">
        <v>6487</v>
      </c>
      <c r="H12" s="114">
        <v>12696</v>
      </c>
      <c r="I12" s="115">
        <v>12996</v>
      </c>
      <c r="J12" s="114">
        <v>8266</v>
      </c>
      <c r="K12" s="114">
        <v>4730</v>
      </c>
      <c r="L12" s="423">
        <v>4503</v>
      </c>
      <c r="M12" s="424">
        <v>4020</v>
      </c>
    </row>
    <row r="13" spans="1:13" s="110" customFormat="1" ht="11.1" customHeight="1" x14ac:dyDescent="0.2">
      <c r="A13" s="422" t="s">
        <v>389</v>
      </c>
      <c r="B13" s="115">
        <v>46826</v>
      </c>
      <c r="C13" s="114">
        <v>24747</v>
      </c>
      <c r="D13" s="114">
        <v>22079</v>
      </c>
      <c r="E13" s="114">
        <v>35274</v>
      </c>
      <c r="F13" s="114">
        <v>10784</v>
      </c>
      <c r="G13" s="114">
        <v>6281</v>
      </c>
      <c r="H13" s="114">
        <v>12757</v>
      </c>
      <c r="I13" s="115">
        <v>13199</v>
      </c>
      <c r="J13" s="114">
        <v>8464</v>
      </c>
      <c r="K13" s="114">
        <v>4735</v>
      </c>
      <c r="L13" s="423">
        <v>2500</v>
      </c>
      <c r="M13" s="424">
        <v>2912</v>
      </c>
    </row>
    <row r="14" spans="1:13" ht="15" customHeight="1" x14ac:dyDescent="0.2">
      <c r="A14" s="422" t="s">
        <v>390</v>
      </c>
      <c r="B14" s="115">
        <v>47331</v>
      </c>
      <c r="C14" s="114">
        <v>25077</v>
      </c>
      <c r="D14" s="114">
        <v>22254</v>
      </c>
      <c r="E14" s="114">
        <v>34500</v>
      </c>
      <c r="F14" s="114">
        <v>12211</v>
      </c>
      <c r="G14" s="114">
        <v>6162</v>
      </c>
      <c r="H14" s="114">
        <v>13053</v>
      </c>
      <c r="I14" s="115">
        <v>13201</v>
      </c>
      <c r="J14" s="114">
        <v>8453</v>
      </c>
      <c r="K14" s="114">
        <v>4748</v>
      </c>
      <c r="L14" s="423">
        <v>3315</v>
      </c>
      <c r="M14" s="424">
        <v>2966</v>
      </c>
    </row>
    <row r="15" spans="1:13" ht="11.1" customHeight="1" x14ac:dyDescent="0.2">
      <c r="A15" s="422" t="s">
        <v>387</v>
      </c>
      <c r="B15" s="115">
        <v>47920</v>
      </c>
      <c r="C15" s="114">
        <v>25473</v>
      </c>
      <c r="D15" s="114">
        <v>22447</v>
      </c>
      <c r="E15" s="114">
        <v>34826</v>
      </c>
      <c r="F15" s="114">
        <v>12497</v>
      </c>
      <c r="G15" s="114">
        <v>6116</v>
      </c>
      <c r="H15" s="114">
        <v>13355</v>
      </c>
      <c r="I15" s="115">
        <v>13526</v>
      </c>
      <c r="J15" s="114">
        <v>8662</v>
      </c>
      <c r="K15" s="114">
        <v>4864</v>
      </c>
      <c r="L15" s="423">
        <v>2979</v>
      </c>
      <c r="M15" s="424">
        <v>2475</v>
      </c>
    </row>
    <row r="16" spans="1:13" ht="11.1" customHeight="1" x14ac:dyDescent="0.2">
      <c r="A16" s="422" t="s">
        <v>388</v>
      </c>
      <c r="B16" s="115">
        <v>48833</v>
      </c>
      <c r="C16" s="114">
        <v>26066</v>
      </c>
      <c r="D16" s="114">
        <v>22767</v>
      </c>
      <c r="E16" s="114">
        <v>36124</v>
      </c>
      <c r="F16" s="114">
        <v>12648</v>
      </c>
      <c r="G16" s="114">
        <v>6725</v>
      </c>
      <c r="H16" s="114">
        <v>13540</v>
      </c>
      <c r="I16" s="115">
        <v>13682</v>
      </c>
      <c r="J16" s="114">
        <v>8585</v>
      </c>
      <c r="K16" s="114">
        <v>5097</v>
      </c>
      <c r="L16" s="423">
        <v>4440</v>
      </c>
      <c r="M16" s="424">
        <v>3723</v>
      </c>
    </row>
    <row r="17" spans="1:13" s="110" customFormat="1" ht="11.1" customHeight="1" x14ac:dyDescent="0.2">
      <c r="A17" s="422" t="s">
        <v>389</v>
      </c>
      <c r="B17" s="115">
        <v>48656</v>
      </c>
      <c r="C17" s="114">
        <v>25832</v>
      </c>
      <c r="D17" s="114">
        <v>22824</v>
      </c>
      <c r="E17" s="114">
        <v>36003</v>
      </c>
      <c r="F17" s="114">
        <v>12621</v>
      </c>
      <c r="G17" s="114">
        <v>6521</v>
      </c>
      <c r="H17" s="114">
        <v>13651</v>
      </c>
      <c r="I17" s="115">
        <v>13764</v>
      </c>
      <c r="J17" s="114">
        <v>8625</v>
      </c>
      <c r="K17" s="114">
        <v>5139</v>
      </c>
      <c r="L17" s="423">
        <v>2505</v>
      </c>
      <c r="M17" s="424">
        <v>2837</v>
      </c>
    </row>
    <row r="18" spans="1:13" ht="15" customHeight="1" x14ac:dyDescent="0.2">
      <c r="A18" s="422" t="s">
        <v>391</v>
      </c>
      <c r="B18" s="115">
        <v>48838</v>
      </c>
      <c r="C18" s="114">
        <v>26046</v>
      </c>
      <c r="D18" s="114">
        <v>22792</v>
      </c>
      <c r="E18" s="114">
        <v>35912</v>
      </c>
      <c r="F18" s="114">
        <v>12880</v>
      </c>
      <c r="G18" s="114">
        <v>6357</v>
      </c>
      <c r="H18" s="114">
        <v>13905</v>
      </c>
      <c r="I18" s="115">
        <v>13401</v>
      </c>
      <c r="J18" s="114">
        <v>8390</v>
      </c>
      <c r="K18" s="114">
        <v>5011</v>
      </c>
      <c r="L18" s="423">
        <v>3399</v>
      </c>
      <c r="M18" s="424">
        <v>3299</v>
      </c>
    </row>
    <row r="19" spans="1:13" ht="11.1" customHeight="1" x14ac:dyDescent="0.2">
      <c r="A19" s="422" t="s">
        <v>387</v>
      </c>
      <c r="B19" s="115">
        <v>49044</v>
      </c>
      <c r="C19" s="114">
        <v>26226</v>
      </c>
      <c r="D19" s="114">
        <v>22818</v>
      </c>
      <c r="E19" s="114">
        <v>36056</v>
      </c>
      <c r="F19" s="114">
        <v>12941</v>
      </c>
      <c r="G19" s="114">
        <v>6189</v>
      </c>
      <c r="H19" s="114">
        <v>14209</v>
      </c>
      <c r="I19" s="115">
        <v>13662</v>
      </c>
      <c r="J19" s="114">
        <v>8464</v>
      </c>
      <c r="K19" s="114">
        <v>5198</v>
      </c>
      <c r="L19" s="423">
        <v>2594</v>
      </c>
      <c r="M19" s="424">
        <v>2432</v>
      </c>
    </row>
    <row r="20" spans="1:13" ht="11.1" customHeight="1" x14ac:dyDescent="0.2">
      <c r="A20" s="422" t="s">
        <v>388</v>
      </c>
      <c r="B20" s="115">
        <v>49731</v>
      </c>
      <c r="C20" s="114">
        <v>26585</v>
      </c>
      <c r="D20" s="114">
        <v>23146</v>
      </c>
      <c r="E20" s="114">
        <v>36616</v>
      </c>
      <c r="F20" s="114">
        <v>13084</v>
      </c>
      <c r="G20" s="114">
        <v>6588</v>
      </c>
      <c r="H20" s="114">
        <v>14381</v>
      </c>
      <c r="I20" s="115">
        <v>13868</v>
      </c>
      <c r="J20" s="114">
        <v>8490</v>
      </c>
      <c r="K20" s="114">
        <v>5378</v>
      </c>
      <c r="L20" s="423">
        <v>4217</v>
      </c>
      <c r="M20" s="424">
        <v>3682</v>
      </c>
    </row>
    <row r="21" spans="1:13" s="110" customFormat="1" ht="11.1" customHeight="1" x14ac:dyDescent="0.2">
      <c r="A21" s="422" t="s">
        <v>389</v>
      </c>
      <c r="B21" s="115">
        <v>49260</v>
      </c>
      <c r="C21" s="114">
        <v>26162</v>
      </c>
      <c r="D21" s="114">
        <v>23098</v>
      </c>
      <c r="E21" s="114">
        <v>36203</v>
      </c>
      <c r="F21" s="114">
        <v>13040</v>
      </c>
      <c r="G21" s="114">
        <v>6375</v>
      </c>
      <c r="H21" s="114">
        <v>14355</v>
      </c>
      <c r="I21" s="115">
        <v>13943</v>
      </c>
      <c r="J21" s="114">
        <v>8524</v>
      </c>
      <c r="K21" s="114">
        <v>5419</v>
      </c>
      <c r="L21" s="423">
        <v>2212</v>
      </c>
      <c r="M21" s="424">
        <v>2754</v>
      </c>
    </row>
    <row r="22" spans="1:13" ht="15" customHeight="1" x14ac:dyDescent="0.2">
      <c r="A22" s="422" t="s">
        <v>392</v>
      </c>
      <c r="B22" s="115">
        <v>49085</v>
      </c>
      <c r="C22" s="114">
        <v>26075</v>
      </c>
      <c r="D22" s="114">
        <v>23010</v>
      </c>
      <c r="E22" s="114">
        <v>35921</v>
      </c>
      <c r="F22" s="114">
        <v>13011</v>
      </c>
      <c r="G22" s="114">
        <v>6100</v>
      </c>
      <c r="H22" s="114">
        <v>14526</v>
      </c>
      <c r="I22" s="115">
        <v>13918</v>
      </c>
      <c r="J22" s="114">
        <v>8455</v>
      </c>
      <c r="K22" s="114">
        <v>5463</v>
      </c>
      <c r="L22" s="423">
        <v>2891</v>
      </c>
      <c r="M22" s="424">
        <v>3214</v>
      </c>
    </row>
    <row r="23" spans="1:13" ht="11.1" customHeight="1" x14ac:dyDescent="0.2">
      <c r="A23" s="422" t="s">
        <v>387</v>
      </c>
      <c r="B23" s="115">
        <v>49291</v>
      </c>
      <c r="C23" s="114">
        <v>26340</v>
      </c>
      <c r="D23" s="114">
        <v>22951</v>
      </c>
      <c r="E23" s="114">
        <v>35971</v>
      </c>
      <c r="F23" s="114">
        <v>13141</v>
      </c>
      <c r="G23" s="114">
        <v>5976</v>
      </c>
      <c r="H23" s="114">
        <v>14815</v>
      </c>
      <c r="I23" s="115">
        <v>13962</v>
      </c>
      <c r="J23" s="114">
        <v>8426</v>
      </c>
      <c r="K23" s="114">
        <v>5536</v>
      </c>
      <c r="L23" s="423">
        <v>2817</v>
      </c>
      <c r="M23" s="424">
        <v>2656</v>
      </c>
    </row>
    <row r="24" spans="1:13" ht="11.1" customHeight="1" x14ac:dyDescent="0.2">
      <c r="A24" s="422" t="s">
        <v>388</v>
      </c>
      <c r="B24" s="115">
        <v>49892</v>
      </c>
      <c r="C24" s="114">
        <v>26690</v>
      </c>
      <c r="D24" s="114">
        <v>23202</v>
      </c>
      <c r="E24" s="114">
        <v>35876</v>
      </c>
      <c r="F24" s="114">
        <v>13257</v>
      </c>
      <c r="G24" s="114">
        <v>6368</v>
      </c>
      <c r="H24" s="114">
        <v>14960</v>
      </c>
      <c r="I24" s="115">
        <v>13936</v>
      </c>
      <c r="J24" s="114">
        <v>8432</v>
      </c>
      <c r="K24" s="114">
        <v>5504</v>
      </c>
      <c r="L24" s="423">
        <v>4549</v>
      </c>
      <c r="M24" s="424">
        <v>4095</v>
      </c>
    </row>
    <row r="25" spans="1:13" s="110" customFormat="1" ht="11.1" customHeight="1" x14ac:dyDescent="0.2">
      <c r="A25" s="422" t="s">
        <v>389</v>
      </c>
      <c r="B25" s="115">
        <v>49378</v>
      </c>
      <c r="C25" s="114">
        <v>26223</v>
      </c>
      <c r="D25" s="114">
        <v>23155</v>
      </c>
      <c r="E25" s="114">
        <v>35265</v>
      </c>
      <c r="F25" s="114">
        <v>13336</v>
      </c>
      <c r="G25" s="114">
        <v>6157</v>
      </c>
      <c r="H25" s="114">
        <v>15033</v>
      </c>
      <c r="I25" s="115">
        <v>13910</v>
      </c>
      <c r="J25" s="114">
        <v>8441</v>
      </c>
      <c r="K25" s="114">
        <v>5469</v>
      </c>
      <c r="L25" s="423">
        <v>2260</v>
      </c>
      <c r="M25" s="424">
        <v>2796</v>
      </c>
    </row>
    <row r="26" spans="1:13" ht="15" customHeight="1" x14ac:dyDescent="0.2">
      <c r="A26" s="422" t="s">
        <v>393</v>
      </c>
      <c r="B26" s="115">
        <v>49830</v>
      </c>
      <c r="C26" s="114">
        <v>26534</v>
      </c>
      <c r="D26" s="114">
        <v>23296</v>
      </c>
      <c r="E26" s="114">
        <v>35499</v>
      </c>
      <c r="F26" s="114">
        <v>13573</v>
      </c>
      <c r="G26" s="114">
        <v>6017</v>
      </c>
      <c r="H26" s="114">
        <v>15346</v>
      </c>
      <c r="I26" s="115">
        <v>13744</v>
      </c>
      <c r="J26" s="114">
        <v>8392</v>
      </c>
      <c r="K26" s="114">
        <v>5352</v>
      </c>
      <c r="L26" s="423">
        <v>3615</v>
      </c>
      <c r="M26" s="424">
        <v>3263</v>
      </c>
    </row>
    <row r="27" spans="1:13" ht="11.1" customHeight="1" x14ac:dyDescent="0.2">
      <c r="A27" s="422" t="s">
        <v>387</v>
      </c>
      <c r="B27" s="115">
        <v>50253</v>
      </c>
      <c r="C27" s="114">
        <v>26820</v>
      </c>
      <c r="D27" s="114">
        <v>23433</v>
      </c>
      <c r="E27" s="114">
        <v>35707</v>
      </c>
      <c r="F27" s="114">
        <v>13800</v>
      </c>
      <c r="G27" s="114">
        <v>5893</v>
      </c>
      <c r="H27" s="114">
        <v>15616</v>
      </c>
      <c r="I27" s="115">
        <v>13963</v>
      </c>
      <c r="J27" s="114">
        <v>8485</v>
      </c>
      <c r="K27" s="114">
        <v>5478</v>
      </c>
      <c r="L27" s="423">
        <v>2707</v>
      </c>
      <c r="M27" s="424">
        <v>2380</v>
      </c>
    </row>
    <row r="28" spans="1:13" ht="11.1" customHeight="1" x14ac:dyDescent="0.2">
      <c r="A28" s="422" t="s">
        <v>388</v>
      </c>
      <c r="B28" s="115">
        <v>51041</v>
      </c>
      <c r="C28" s="114">
        <v>27251</v>
      </c>
      <c r="D28" s="114">
        <v>23790</v>
      </c>
      <c r="E28" s="114">
        <v>36933</v>
      </c>
      <c r="F28" s="114">
        <v>13989</v>
      </c>
      <c r="G28" s="114">
        <v>6340</v>
      </c>
      <c r="H28" s="114">
        <v>15828</v>
      </c>
      <c r="I28" s="115">
        <v>13964</v>
      </c>
      <c r="J28" s="114">
        <v>8353</v>
      </c>
      <c r="K28" s="114">
        <v>5611</v>
      </c>
      <c r="L28" s="423">
        <v>4543</v>
      </c>
      <c r="M28" s="424">
        <v>3898</v>
      </c>
    </row>
    <row r="29" spans="1:13" s="110" customFormat="1" ht="11.1" customHeight="1" x14ac:dyDescent="0.2">
      <c r="A29" s="422" t="s">
        <v>389</v>
      </c>
      <c r="B29" s="115">
        <v>50747</v>
      </c>
      <c r="C29" s="114">
        <v>26913</v>
      </c>
      <c r="D29" s="114">
        <v>23834</v>
      </c>
      <c r="E29" s="114">
        <v>36536</v>
      </c>
      <c r="F29" s="114">
        <v>14139</v>
      </c>
      <c r="G29" s="114">
        <v>6138</v>
      </c>
      <c r="H29" s="114">
        <v>15914</v>
      </c>
      <c r="I29" s="115">
        <v>13997</v>
      </c>
      <c r="J29" s="114">
        <v>8382</v>
      </c>
      <c r="K29" s="114">
        <v>5615</v>
      </c>
      <c r="L29" s="423">
        <v>2399</v>
      </c>
      <c r="M29" s="424">
        <v>2761</v>
      </c>
    </row>
    <row r="30" spans="1:13" ht="15" customHeight="1" x14ac:dyDescent="0.2">
      <c r="A30" s="422" t="s">
        <v>394</v>
      </c>
      <c r="B30" s="115">
        <v>51353</v>
      </c>
      <c r="C30" s="114">
        <v>27294</v>
      </c>
      <c r="D30" s="114">
        <v>24059</v>
      </c>
      <c r="E30" s="114">
        <v>36969</v>
      </c>
      <c r="F30" s="114">
        <v>14373</v>
      </c>
      <c r="G30" s="114">
        <v>6063</v>
      </c>
      <c r="H30" s="114">
        <v>16162</v>
      </c>
      <c r="I30" s="115">
        <v>13800</v>
      </c>
      <c r="J30" s="114">
        <v>8248</v>
      </c>
      <c r="K30" s="114">
        <v>5552</v>
      </c>
      <c r="L30" s="423">
        <v>3614</v>
      </c>
      <c r="M30" s="424">
        <v>3225</v>
      </c>
    </row>
    <row r="31" spans="1:13" ht="11.1" customHeight="1" x14ac:dyDescent="0.2">
      <c r="A31" s="422" t="s">
        <v>387</v>
      </c>
      <c r="B31" s="115">
        <v>51798</v>
      </c>
      <c r="C31" s="114">
        <v>27635</v>
      </c>
      <c r="D31" s="114">
        <v>24163</v>
      </c>
      <c r="E31" s="114">
        <v>37186</v>
      </c>
      <c r="F31" s="114">
        <v>14604</v>
      </c>
      <c r="G31" s="114">
        <v>5962</v>
      </c>
      <c r="H31" s="114">
        <v>16447</v>
      </c>
      <c r="I31" s="115">
        <v>14074</v>
      </c>
      <c r="J31" s="114">
        <v>8439</v>
      </c>
      <c r="K31" s="114">
        <v>5635</v>
      </c>
      <c r="L31" s="423">
        <v>2929</v>
      </c>
      <c r="M31" s="424">
        <v>2503</v>
      </c>
    </row>
    <row r="32" spans="1:13" ht="11.1" customHeight="1" x14ac:dyDescent="0.2">
      <c r="A32" s="422" t="s">
        <v>388</v>
      </c>
      <c r="B32" s="115">
        <v>52507</v>
      </c>
      <c r="C32" s="114">
        <v>27930</v>
      </c>
      <c r="D32" s="114">
        <v>24577</v>
      </c>
      <c r="E32" s="114">
        <v>37724</v>
      </c>
      <c r="F32" s="114">
        <v>14778</v>
      </c>
      <c r="G32" s="114">
        <v>6431</v>
      </c>
      <c r="H32" s="114">
        <v>16584</v>
      </c>
      <c r="I32" s="115">
        <v>14263</v>
      </c>
      <c r="J32" s="114">
        <v>8393</v>
      </c>
      <c r="K32" s="114">
        <v>5870</v>
      </c>
      <c r="L32" s="423">
        <v>4763</v>
      </c>
      <c r="M32" s="424">
        <v>4004</v>
      </c>
    </row>
    <row r="33" spans="1:13" s="110" customFormat="1" ht="11.1" customHeight="1" x14ac:dyDescent="0.2">
      <c r="A33" s="422" t="s">
        <v>389</v>
      </c>
      <c r="B33" s="115">
        <v>52284</v>
      </c>
      <c r="C33" s="114">
        <v>27685</v>
      </c>
      <c r="D33" s="114">
        <v>24599</v>
      </c>
      <c r="E33" s="114">
        <v>37414</v>
      </c>
      <c r="F33" s="114">
        <v>14865</v>
      </c>
      <c r="G33" s="114">
        <v>6276</v>
      </c>
      <c r="H33" s="114">
        <v>16636</v>
      </c>
      <c r="I33" s="115">
        <v>14374</v>
      </c>
      <c r="J33" s="114">
        <v>8472</v>
      </c>
      <c r="K33" s="114">
        <v>5902</v>
      </c>
      <c r="L33" s="423">
        <v>2812</v>
      </c>
      <c r="M33" s="424">
        <v>3048</v>
      </c>
    </row>
    <row r="34" spans="1:13" ht="15" customHeight="1" x14ac:dyDescent="0.2">
      <c r="A34" s="422" t="s">
        <v>395</v>
      </c>
      <c r="B34" s="115">
        <v>52540</v>
      </c>
      <c r="C34" s="114">
        <v>27883</v>
      </c>
      <c r="D34" s="114">
        <v>24657</v>
      </c>
      <c r="E34" s="114">
        <v>37599</v>
      </c>
      <c r="F34" s="114">
        <v>14938</v>
      </c>
      <c r="G34" s="114">
        <v>6093</v>
      </c>
      <c r="H34" s="114">
        <v>16926</v>
      </c>
      <c r="I34" s="115">
        <v>14402</v>
      </c>
      <c r="J34" s="114">
        <v>8442</v>
      </c>
      <c r="K34" s="114">
        <v>5960</v>
      </c>
      <c r="L34" s="423">
        <v>3453</v>
      </c>
      <c r="M34" s="424">
        <v>3199</v>
      </c>
    </row>
    <row r="35" spans="1:13" ht="11.1" customHeight="1" x14ac:dyDescent="0.2">
      <c r="A35" s="422" t="s">
        <v>387</v>
      </c>
      <c r="B35" s="115">
        <v>53025</v>
      </c>
      <c r="C35" s="114">
        <v>28277</v>
      </c>
      <c r="D35" s="114">
        <v>24748</v>
      </c>
      <c r="E35" s="114">
        <v>37873</v>
      </c>
      <c r="F35" s="114">
        <v>15151</v>
      </c>
      <c r="G35" s="114">
        <v>5890</v>
      </c>
      <c r="H35" s="114">
        <v>17296</v>
      </c>
      <c r="I35" s="115">
        <v>14370</v>
      </c>
      <c r="J35" s="114">
        <v>8415</v>
      </c>
      <c r="K35" s="114">
        <v>5955</v>
      </c>
      <c r="L35" s="423">
        <v>3039</v>
      </c>
      <c r="M35" s="424">
        <v>2658</v>
      </c>
    </row>
    <row r="36" spans="1:13" ht="11.1" customHeight="1" x14ac:dyDescent="0.2">
      <c r="A36" s="422" t="s">
        <v>388</v>
      </c>
      <c r="B36" s="115">
        <v>53728</v>
      </c>
      <c r="C36" s="114">
        <v>28863</v>
      </c>
      <c r="D36" s="114">
        <v>24865</v>
      </c>
      <c r="E36" s="114">
        <v>38625</v>
      </c>
      <c r="F36" s="114">
        <v>15103</v>
      </c>
      <c r="G36" s="114">
        <v>6363</v>
      </c>
      <c r="H36" s="114">
        <v>17411</v>
      </c>
      <c r="I36" s="115">
        <v>14370</v>
      </c>
      <c r="J36" s="114">
        <v>8311</v>
      </c>
      <c r="K36" s="114">
        <v>6059</v>
      </c>
      <c r="L36" s="423">
        <v>4705</v>
      </c>
      <c r="M36" s="424">
        <v>4106</v>
      </c>
    </row>
    <row r="37" spans="1:13" s="110" customFormat="1" ht="11.1" customHeight="1" x14ac:dyDescent="0.2">
      <c r="A37" s="422" t="s">
        <v>389</v>
      </c>
      <c r="B37" s="115">
        <v>53357</v>
      </c>
      <c r="C37" s="114">
        <v>28563</v>
      </c>
      <c r="D37" s="114">
        <v>24794</v>
      </c>
      <c r="E37" s="114">
        <v>38152</v>
      </c>
      <c r="F37" s="114">
        <v>15205</v>
      </c>
      <c r="G37" s="114">
        <v>6170</v>
      </c>
      <c r="H37" s="114">
        <v>17454</v>
      </c>
      <c r="I37" s="115">
        <v>14399</v>
      </c>
      <c r="J37" s="114">
        <v>8388</v>
      </c>
      <c r="K37" s="114">
        <v>6011</v>
      </c>
      <c r="L37" s="423">
        <v>2609</v>
      </c>
      <c r="M37" s="424">
        <v>3016</v>
      </c>
    </row>
    <row r="38" spans="1:13" ht="15" customHeight="1" x14ac:dyDescent="0.2">
      <c r="A38" s="425" t="s">
        <v>396</v>
      </c>
      <c r="B38" s="115">
        <v>53685</v>
      </c>
      <c r="C38" s="114">
        <v>28860</v>
      </c>
      <c r="D38" s="114">
        <v>24825</v>
      </c>
      <c r="E38" s="114">
        <v>38281</v>
      </c>
      <c r="F38" s="114">
        <v>15404</v>
      </c>
      <c r="G38" s="114">
        <v>5996</v>
      </c>
      <c r="H38" s="114">
        <v>17736</v>
      </c>
      <c r="I38" s="115">
        <v>14439</v>
      </c>
      <c r="J38" s="114">
        <v>8366</v>
      </c>
      <c r="K38" s="114">
        <v>6073</v>
      </c>
      <c r="L38" s="423">
        <v>3644</v>
      </c>
      <c r="M38" s="424">
        <v>3350</v>
      </c>
    </row>
    <row r="39" spans="1:13" ht="11.1" customHeight="1" x14ac:dyDescent="0.2">
      <c r="A39" s="422" t="s">
        <v>387</v>
      </c>
      <c r="B39" s="115">
        <v>54003</v>
      </c>
      <c r="C39" s="114">
        <v>29118</v>
      </c>
      <c r="D39" s="114">
        <v>24885</v>
      </c>
      <c r="E39" s="114">
        <v>38462</v>
      </c>
      <c r="F39" s="114">
        <v>15541</v>
      </c>
      <c r="G39" s="114">
        <v>5914</v>
      </c>
      <c r="H39" s="114">
        <v>18029</v>
      </c>
      <c r="I39" s="115">
        <v>14530</v>
      </c>
      <c r="J39" s="114">
        <v>8411</v>
      </c>
      <c r="K39" s="114">
        <v>6119</v>
      </c>
      <c r="L39" s="423">
        <v>2949</v>
      </c>
      <c r="M39" s="424">
        <v>2644</v>
      </c>
    </row>
    <row r="40" spans="1:13" ht="11.1" customHeight="1" x14ac:dyDescent="0.2">
      <c r="A40" s="425" t="s">
        <v>388</v>
      </c>
      <c r="B40" s="115">
        <v>54559</v>
      </c>
      <c r="C40" s="114">
        <v>29352</v>
      </c>
      <c r="D40" s="114">
        <v>25207</v>
      </c>
      <c r="E40" s="114">
        <v>38864</v>
      </c>
      <c r="F40" s="114">
        <v>15695</v>
      </c>
      <c r="G40" s="114">
        <v>6314</v>
      </c>
      <c r="H40" s="114">
        <v>18203</v>
      </c>
      <c r="I40" s="115">
        <v>14645</v>
      </c>
      <c r="J40" s="114">
        <v>8376</v>
      </c>
      <c r="K40" s="114">
        <v>6269</v>
      </c>
      <c r="L40" s="423">
        <v>4936</v>
      </c>
      <c r="M40" s="424">
        <v>4496</v>
      </c>
    </row>
    <row r="41" spans="1:13" s="110" customFormat="1" ht="11.1" customHeight="1" x14ac:dyDescent="0.2">
      <c r="A41" s="422" t="s">
        <v>389</v>
      </c>
      <c r="B41" s="115">
        <v>54242</v>
      </c>
      <c r="C41" s="114">
        <v>29044</v>
      </c>
      <c r="D41" s="114">
        <v>25198</v>
      </c>
      <c r="E41" s="114">
        <v>38435</v>
      </c>
      <c r="F41" s="114">
        <v>15807</v>
      </c>
      <c r="G41" s="114">
        <v>6154</v>
      </c>
      <c r="H41" s="114">
        <v>18236</v>
      </c>
      <c r="I41" s="115">
        <v>14721</v>
      </c>
      <c r="J41" s="114">
        <v>8459</v>
      </c>
      <c r="K41" s="114">
        <v>6262</v>
      </c>
      <c r="L41" s="423">
        <v>2864</v>
      </c>
      <c r="M41" s="424">
        <v>3264</v>
      </c>
    </row>
    <row r="42" spans="1:13" ht="15" customHeight="1" x14ac:dyDescent="0.2">
      <c r="A42" s="422" t="s">
        <v>397</v>
      </c>
      <c r="B42" s="115">
        <v>54387</v>
      </c>
      <c r="C42" s="114">
        <v>29195</v>
      </c>
      <c r="D42" s="114">
        <v>25192</v>
      </c>
      <c r="E42" s="114">
        <v>38408</v>
      </c>
      <c r="F42" s="114">
        <v>15979</v>
      </c>
      <c r="G42" s="114">
        <v>5981</v>
      </c>
      <c r="H42" s="114">
        <v>18455</v>
      </c>
      <c r="I42" s="115">
        <v>14646</v>
      </c>
      <c r="J42" s="114">
        <v>8398</v>
      </c>
      <c r="K42" s="114">
        <v>6248</v>
      </c>
      <c r="L42" s="423">
        <v>3807</v>
      </c>
      <c r="M42" s="424">
        <v>3574</v>
      </c>
    </row>
    <row r="43" spans="1:13" ht="11.1" customHeight="1" x14ac:dyDescent="0.2">
      <c r="A43" s="422" t="s">
        <v>387</v>
      </c>
      <c r="B43" s="115">
        <v>54585</v>
      </c>
      <c r="C43" s="114">
        <v>29329</v>
      </c>
      <c r="D43" s="114">
        <v>25256</v>
      </c>
      <c r="E43" s="114">
        <v>38411</v>
      </c>
      <c r="F43" s="114">
        <v>16174</v>
      </c>
      <c r="G43" s="114">
        <v>5803</v>
      </c>
      <c r="H43" s="114">
        <v>18795</v>
      </c>
      <c r="I43" s="115">
        <v>15095</v>
      </c>
      <c r="J43" s="114">
        <v>8638</v>
      </c>
      <c r="K43" s="114">
        <v>6457</v>
      </c>
      <c r="L43" s="423">
        <v>3485</v>
      </c>
      <c r="M43" s="424">
        <v>3368</v>
      </c>
    </row>
    <row r="44" spans="1:13" ht="11.1" customHeight="1" x14ac:dyDescent="0.2">
      <c r="A44" s="422" t="s">
        <v>388</v>
      </c>
      <c r="B44" s="115">
        <v>55550</v>
      </c>
      <c r="C44" s="114">
        <v>29846</v>
      </c>
      <c r="D44" s="114">
        <v>25704</v>
      </c>
      <c r="E44" s="114">
        <v>39098</v>
      </c>
      <c r="F44" s="114">
        <v>16452</v>
      </c>
      <c r="G44" s="114">
        <v>6338</v>
      </c>
      <c r="H44" s="114">
        <v>18983</v>
      </c>
      <c r="I44" s="115">
        <v>15266</v>
      </c>
      <c r="J44" s="114">
        <v>8620</v>
      </c>
      <c r="K44" s="114">
        <v>6646</v>
      </c>
      <c r="L44" s="423">
        <v>5058</v>
      </c>
      <c r="M44" s="424">
        <v>4294</v>
      </c>
    </row>
    <row r="45" spans="1:13" s="110" customFormat="1" ht="11.1" customHeight="1" x14ac:dyDescent="0.2">
      <c r="A45" s="422" t="s">
        <v>389</v>
      </c>
      <c r="B45" s="115">
        <v>55308</v>
      </c>
      <c r="C45" s="114">
        <v>29605</v>
      </c>
      <c r="D45" s="114">
        <v>25703</v>
      </c>
      <c r="E45" s="114">
        <v>38735</v>
      </c>
      <c r="F45" s="114">
        <v>16573</v>
      </c>
      <c r="G45" s="114">
        <v>6226</v>
      </c>
      <c r="H45" s="114">
        <v>19047</v>
      </c>
      <c r="I45" s="115">
        <v>15311</v>
      </c>
      <c r="J45" s="114">
        <v>8657</v>
      </c>
      <c r="K45" s="114">
        <v>6654</v>
      </c>
      <c r="L45" s="423">
        <v>2970</v>
      </c>
      <c r="M45" s="424">
        <v>3286</v>
      </c>
    </row>
    <row r="46" spans="1:13" ht="15" customHeight="1" x14ac:dyDescent="0.2">
      <c r="A46" s="422" t="s">
        <v>398</v>
      </c>
      <c r="B46" s="115">
        <v>55488</v>
      </c>
      <c r="C46" s="114">
        <v>29735</v>
      </c>
      <c r="D46" s="114">
        <v>25753</v>
      </c>
      <c r="E46" s="114">
        <v>38797</v>
      </c>
      <c r="F46" s="114">
        <v>16691</v>
      </c>
      <c r="G46" s="114">
        <v>6064</v>
      </c>
      <c r="H46" s="114">
        <v>19212</v>
      </c>
      <c r="I46" s="115">
        <v>15365</v>
      </c>
      <c r="J46" s="114">
        <v>8646</v>
      </c>
      <c r="K46" s="114">
        <v>6719</v>
      </c>
      <c r="L46" s="423">
        <v>3883</v>
      </c>
      <c r="M46" s="424">
        <v>3765</v>
      </c>
    </row>
    <row r="47" spans="1:13" ht="11.1" customHeight="1" x14ac:dyDescent="0.2">
      <c r="A47" s="422" t="s">
        <v>387</v>
      </c>
      <c r="B47" s="115">
        <v>55808</v>
      </c>
      <c r="C47" s="114">
        <v>29918</v>
      </c>
      <c r="D47" s="114">
        <v>25890</v>
      </c>
      <c r="E47" s="114">
        <v>38925</v>
      </c>
      <c r="F47" s="114">
        <v>16883</v>
      </c>
      <c r="G47" s="114">
        <v>5973</v>
      </c>
      <c r="H47" s="114">
        <v>19442</v>
      </c>
      <c r="I47" s="115">
        <v>15487</v>
      </c>
      <c r="J47" s="114">
        <v>8664</v>
      </c>
      <c r="K47" s="114">
        <v>6823</v>
      </c>
      <c r="L47" s="423">
        <v>3113</v>
      </c>
      <c r="M47" s="424">
        <v>2976</v>
      </c>
    </row>
    <row r="48" spans="1:13" ht="11.1" customHeight="1" x14ac:dyDescent="0.2">
      <c r="A48" s="422" t="s">
        <v>388</v>
      </c>
      <c r="B48" s="115">
        <v>56565</v>
      </c>
      <c r="C48" s="114">
        <v>30372</v>
      </c>
      <c r="D48" s="114">
        <v>26193</v>
      </c>
      <c r="E48" s="114">
        <v>39496</v>
      </c>
      <c r="F48" s="114">
        <v>17069</v>
      </c>
      <c r="G48" s="114">
        <v>6473</v>
      </c>
      <c r="H48" s="114">
        <v>19643</v>
      </c>
      <c r="I48" s="115">
        <v>15369</v>
      </c>
      <c r="J48" s="114">
        <v>8435</v>
      </c>
      <c r="K48" s="114">
        <v>6934</v>
      </c>
      <c r="L48" s="423">
        <v>4872</v>
      </c>
      <c r="M48" s="424">
        <v>4518</v>
      </c>
    </row>
    <row r="49" spans="1:17" s="110" customFormat="1" ht="11.1" customHeight="1" x14ac:dyDescent="0.2">
      <c r="A49" s="422" t="s">
        <v>389</v>
      </c>
      <c r="B49" s="115">
        <v>56284</v>
      </c>
      <c r="C49" s="114">
        <v>30070</v>
      </c>
      <c r="D49" s="114">
        <v>26214</v>
      </c>
      <c r="E49" s="114">
        <v>39028</v>
      </c>
      <c r="F49" s="114">
        <v>17256</v>
      </c>
      <c r="G49" s="114">
        <v>6399</v>
      </c>
      <c r="H49" s="114">
        <v>19648</v>
      </c>
      <c r="I49" s="115">
        <v>15608</v>
      </c>
      <c r="J49" s="114">
        <v>8581</v>
      </c>
      <c r="K49" s="114">
        <v>7027</v>
      </c>
      <c r="L49" s="423">
        <v>2948</v>
      </c>
      <c r="M49" s="424">
        <v>3334</v>
      </c>
    </row>
    <row r="50" spans="1:17" ht="15" customHeight="1" x14ac:dyDescent="0.2">
      <c r="A50" s="422" t="s">
        <v>399</v>
      </c>
      <c r="B50" s="143">
        <v>56167</v>
      </c>
      <c r="C50" s="144">
        <v>29965</v>
      </c>
      <c r="D50" s="144">
        <v>26202</v>
      </c>
      <c r="E50" s="144">
        <v>38865</v>
      </c>
      <c r="F50" s="144">
        <v>17302</v>
      </c>
      <c r="G50" s="144">
        <v>6162</v>
      </c>
      <c r="H50" s="144">
        <v>19750</v>
      </c>
      <c r="I50" s="143">
        <v>15281</v>
      </c>
      <c r="J50" s="144">
        <v>8430</v>
      </c>
      <c r="K50" s="144">
        <v>6851</v>
      </c>
      <c r="L50" s="426">
        <v>3681</v>
      </c>
      <c r="M50" s="427">
        <v>3790</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1.22368800461361</v>
      </c>
      <c r="C6" s="480">
        <f>'Tabelle 3.3'!J11</f>
        <v>-0.54669703872437359</v>
      </c>
      <c r="D6" s="481">
        <f t="shared" ref="D6:E9" si="0">IF(OR(AND(B6&gt;=-50,B6&lt;=50),ISNUMBER(B6)=FALSE),B6,"")</f>
        <v>1.22368800461361</v>
      </c>
      <c r="E6" s="481">
        <f t="shared" si="0"/>
        <v>-0.54669703872437359</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1.22368800461361</v>
      </c>
      <c r="C14" s="480">
        <f>'Tabelle 3.3'!J11</f>
        <v>-0.54669703872437359</v>
      </c>
      <c r="D14" s="481">
        <f>IF(OR(AND(B14&gt;=-50,B14&lt;=50),ISNUMBER(B14)=FALSE),B14,"")</f>
        <v>1.22368800461361</v>
      </c>
      <c r="E14" s="481">
        <f>IF(OR(AND(C14&gt;=-50,C14&lt;=50),ISNUMBER(C14)=FALSE),C14,"")</f>
        <v>-0.54669703872437359</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7.4712643678160919</v>
      </c>
      <c r="C15" s="480">
        <f>'Tabelle 3.3'!J12</f>
        <v>-5.2631578947368425</v>
      </c>
      <c r="D15" s="481">
        <f t="shared" ref="D15:E45" si="3">IF(OR(AND(B15&gt;=-50,B15&lt;=50),ISNUMBER(B15)=FALSE),B15,"")</f>
        <v>7.4712643678160919</v>
      </c>
      <c r="E15" s="481">
        <f t="shared" si="3"/>
        <v>-5.2631578947368425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-1.7391304347826086</v>
      </c>
      <c r="C16" s="480">
        <f>'Tabelle 3.3'!J13</f>
        <v>-15.957446808510639</v>
      </c>
      <c r="D16" s="481">
        <f t="shared" si="3"/>
        <v>-1.7391304347826086</v>
      </c>
      <c r="E16" s="481">
        <f t="shared" si="3"/>
        <v>-15.957446808510639</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-1.0600706713780919</v>
      </c>
      <c r="C17" s="480">
        <f>'Tabelle 3.3'!J14</f>
        <v>-4.7360248447204967</v>
      </c>
      <c r="D17" s="481">
        <f t="shared" si="3"/>
        <v>-1.0600706713780919</v>
      </c>
      <c r="E17" s="481">
        <f t="shared" si="3"/>
        <v>-4.7360248447204967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3.7750094375235937E-2</v>
      </c>
      <c r="C18" s="480">
        <f>'Tabelle 3.3'!J15</f>
        <v>0.37523452157598497</v>
      </c>
      <c r="D18" s="481">
        <f t="shared" si="3"/>
        <v>3.7750094375235937E-2</v>
      </c>
      <c r="E18" s="481">
        <f t="shared" si="3"/>
        <v>0.37523452157598497</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-0.48951048951048953</v>
      </c>
      <c r="C19" s="480">
        <f>'Tabelle 3.3'!J16</f>
        <v>-9.2485549132947984</v>
      </c>
      <c r="D19" s="481">
        <f t="shared" si="3"/>
        <v>-0.48951048951048953</v>
      </c>
      <c r="E19" s="481">
        <f t="shared" si="3"/>
        <v>-9.2485549132947984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-2.8903976721629485</v>
      </c>
      <c r="C20" s="480">
        <f>'Tabelle 3.3'!J17</f>
        <v>-6.3559322033898304</v>
      </c>
      <c r="D20" s="481">
        <f t="shared" si="3"/>
        <v>-2.8903976721629485</v>
      </c>
      <c r="E20" s="481">
        <f t="shared" si="3"/>
        <v>-6.3559322033898304</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1.2781701984527414</v>
      </c>
      <c r="C21" s="480">
        <f>'Tabelle 3.3'!J18</f>
        <v>2.2788203753351208</v>
      </c>
      <c r="D21" s="481">
        <f t="shared" si="3"/>
        <v>1.2781701984527414</v>
      </c>
      <c r="E21" s="481">
        <f t="shared" si="3"/>
        <v>2.2788203753351208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1.0908640138837238</v>
      </c>
      <c r="C22" s="480">
        <f>'Tabelle 3.3'!J19</f>
        <v>-0.99724896836313615</v>
      </c>
      <c r="D22" s="481">
        <f t="shared" si="3"/>
        <v>1.0908640138837238</v>
      </c>
      <c r="E22" s="481">
        <f t="shared" si="3"/>
        <v>-0.99724896836313615</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3.0744974379188017</v>
      </c>
      <c r="C23" s="480">
        <f>'Tabelle 3.3'!J20</f>
        <v>-3.290676416819013</v>
      </c>
      <c r="D23" s="481">
        <f t="shared" si="3"/>
        <v>3.0744974379188017</v>
      </c>
      <c r="E23" s="481">
        <f t="shared" si="3"/>
        <v>-3.290676416819013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-0.13937282229965156</v>
      </c>
      <c r="C24" s="480">
        <f>'Tabelle 3.3'!J21</f>
        <v>-8.9303733602421804</v>
      </c>
      <c r="D24" s="481">
        <f t="shared" si="3"/>
        <v>-0.13937282229965156</v>
      </c>
      <c r="E24" s="481">
        <f t="shared" si="3"/>
        <v>-8.9303733602421804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2.7272727272727271</v>
      </c>
      <c r="C25" s="480">
        <f>'Tabelle 3.3'!J22</f>
        <v>2.1276595744680851</v>
      </c>
      <c r="D25" s="481">
        <f t="shared" si="3"/>
        <v>2.7272727272727271</v>
      </c>
      <c r="E25" s="481">
        <f t="shared" si="3"/>
        <v>2.1276595744680851</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0.65717415115005473</v>
      </c>
      <c r="C26" s="480">
        <f>'Tabelle 3.3'!J23</f>
        <v>3.6082474226804124</v>
      </c>
      <c r="D26" s="481">
        <f t="shared" si="3"/>
        <v>0.65717415115005473</v>
      </c>
      <c r="E26" s="481">
        <f t="shared" si="3"/>
        <v>3.6082474226804124</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3.2687651331719128</v>
      </c>
      <c r="C27" s="480">
        <f>'Tabelle 3.3'!J24</f>
        <v>3.1543372136687946</v>
      </c>
      <c r="D27" s="481">
        <f t="shared" si="3"/>
        <v>3.2687651331719128</v>
      </c>
      <c r="E27" s="481">
        <f t="shared" si="3"/>
        <v>3.1543372136687946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0.30234315948601664</v>
      </c>
      <c r="C28" s="480">
        <f>'Tabelle 3.3'!J25</f>
        <v>2.112676056338028</v>
      </c>
      <c r="D28" s="481">
        <f t="shared" si="3"/>
        <v>0.30234315948601664</v>
      </c>
      <c r="E28" s="481">
        <f t="shared" si="3"/>
        <v>2.112676056338028</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11.830985915492958</v>
      </c>
      <c r="C29" s="480">
        <f>'Tabelle 3.3'!J26</f>
        <v>-19.512195121951219</v>
      </c>
      <c r="D29" s="481">
        <f t="shared" si="3"/>
        <v>11.830985915492958</v>
      </c>
      <c r="E29" s="481">
        <f t="shared" si="3"/>
        <v>-19.512195121951219</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1.4414414414414414</v>
      </c>
      <c r="C30" s="480">
        <f>'Tabelle 3.3'!J27</f>
        <v>-3.225806451612903</v>
      </c>
      <c r="D30" s="481">
        <f t="shared" si="3"/>
        <v>1.4414414414414414</v>
      </c>
      <c r="E30" s="481">
        <f t="shared" si="3"/>
        <v>-3.225806451612903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3.7601626016260163</v>
      </c>
      <c r="C31" s="480">
        <f>'Tabelle 3.3'!J28</f>
        <v>-11.618257261410788</v>
      </c>
      <c r="D31" s="481">
        <f t="shared" si="3"/>
        <v>3.7601626016260163</v>
      </c>
      <c r="E31" s="481">
        <f t="shared" si="3"/>
        <v>-11.618257261410788</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4.1239966786603928</v>
      </c>
      <c r="C32" s="480">
        <f>'Tabelle 3.3'!J29</f>
        <v>-3.8303693570451438</v>
      </c>
      <c r="D32" s="481">
        <f t="shared" si="3"/>
        <v>4.1239966786603928</v>
      </c>
      <c r="E32" s="481">
        <f t="shared" si="3"/>
        <v>-3.8303693570451438</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5.1671183378500452</v>
      </c>
      <c r="C33" s="480">
        <f>'Tabelle 3.3'!J30</f>
        <v>21.725239616613418</v>
      </c>
      <c r="D33" s="481">
        <f t="shared" si="3"/>
        <v>5.1671183378500452</v>
      </c>
      <c r="E33" s="481">
        <f t="shared" si="3"/>
        <v>21.725239616613418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-0.92095165003837298</v>
      </c>
      <c r="C34" s="480">
        <f>'Tabelle 3.3'!J31</f>
        <v>1.2734990903577925</v>
      </c>
      <c r="D34" s="481">
        <f t="shared" si="3"/>
        <v>-0.92095165003837298</v>
      </c>
      <c r="E34" s="481">
        <f t="shared" si="3"/>
        <v>1.2734990903577925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7.4712643678160919</v>
      </c>
      <c r="C37" s="480">
        <f>'Tabelle 3.3'!J34</f>
        <v>-5.2631578947368425</v>
      </c>
      <c r="D37" s="481">
        <f t="shared" si="3"/>
        <v>7.4712643678160919</v>
      </c>
      <c r="E37" s="481">
        <f t="shared" si="3"/>
        <v>-5.2631578947368425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-0.77705504867507746</v>
      </c>
      <c r="C38" s="480">
        <f>'Tabelle 3.3'!J35</f>
        <v>-2.7725563909774436</v>
      </c>
      <c r="D38" s="481">
        <f t="shared" si="3"/>
        <v>-0.77705504867507746</v>
      </c>
      <c r="E38" s="481">
        <f t="shared" si="3"/>
        <v>-2.7725563909774436</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2.6043755978646588</v>
      </c>
      <c r="C39" s="480">
        <f>'Tabelle 3.3'!J36</f>
        <v>-0.14478396708069802</v>
      </c>
      <c r="D39" s="481">
        <f t="shared" si="3"/>
        <v>2.6043755978646588</v>
      </c>
      <c r="E39" s="481">
        <f t="shared" si="3"/>
        <v>-0.14478396708069802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2.6043755978646588</v>
      </c>
      <c r="C45" s="480">
        <f>'Tabelle 3.3'!J36</f>
        <v>-0.14478396708069802</v>
      </c>
      <c r="D45" s="481">
        <f t="shared" si="3"/>
        <v>2.6043755978646588</v>
      </c>
      <c r="E45" s="481">
        <f t="shared" si="3"/>
        <v>-0.14478396708069802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49830</v>
      </c>
      <c r="C51" s="487">
        <v>8392</v>
      </c>
      <c r="D51" s="487">
        <v>5352</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50253</v>
      </c>
      <c r="C52" s="487">
        <v>8485</v>
      </c>
      <c r="D52" s="487">
        <v>5478</v>
      </c>
      <c r="E52" s="488">
        <f t="shared" ref="E52:G70" si="11">IF($A$51=37802,IF(COUNTBLANK(B$51:B$70)&gt;0,#N/A,B52/B$51*100),IF(COUNTBLANK(B$51:B$75)&gt;0,#N/A,B52/B$51*100))</f>
        <v>100.84888621312462</v>
      </c>
      <c r="F52" s="488">
        <f t="shared" si="11"/>
        <v>101.10819828408009</v>
      </c>
      <c r="G52" s="488">
        <f t="shared" si="11"/>
        <v>102.35426008968609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51041</v>
      </c>
      <c r="C53" s="487">
        <v>8353</v>
      </c>
      <c r="D53" s="487">
        <v>5611</v>
      </c>
      <c r="E53" s="488">
        <f t="shared" si="11"/>
        <v>102.43026289383906</v>
      </c>
      <c r="F53" s="488">
        <f t="shared" si="11"/>
        <v>99.535271687321256</v>
      </c>
      <c r="G53" s="488">
        <f t="shared" si="11"/>
        <v>104.83931240657698</v>
      </c>
      <c r="H53" s="489">
        <f>IF(ISERROR(L53)=TRUE,IF(MONTH(A53)=MONTH(MAX(A$51:A$75)),A53,""),"")</f>
        <v>41883</v>
      </c>
      <c r="I53" s="488">
        <f t="shared" si="12"/>
        <v>102.43026289383906</v>
      </c>
      <c r="J53" s="488">
        <f t="shared" si="10"/>
        <v>99.535271687321256</v>
      </c>
      <c r="K53" s="488">
        <f t="shared" si="10"/>
        <v>104.83931240657698</v>
      </c>
      <c r="L53" s="488" t="e">
        <f t="shared" si="13"/>
        <v>#N/A</v>
      </c>
    </row>
    <row r="54" spans="1:14" ht="15" customHeight="1" x14ac:dyDescent="0.2">
      <c r="A54" s="490" t="s">
        <v>462</v>
      </c>
      <c r="B54" s="487">
        <v>50747</v>
      </c>
      <c r="C54" s="487">
        <v>8382</v>
      </c>
      <c r="D54" s="487">
        <v>5615</v>
      </c>
      <c r="E54" s="488">
        <f t="shared" si="11"/>
        <v>101.84025687336946</v>
      </c>
      <c r="F54" s="488">
        <f t="shared" si="11"/>
        <v>99.880838894184947</v>
      </c>
      <c r="G54" s="488">
        <f t="shared" si="11"/>
        <v>104.91405082212258</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51353</v>
      </c>
      <c r="C55" s="487">
        <v>8248</v>
      </c>
      <c r="D55" s="487">
        <v>5552</v>
      </c>
      <c r="E55" s="488">
        <f t="shared" si="11"/>
        <v>103.05639173188843</v>
      </c>
      <c r="F55" s="488">
        <f t="shared" si="11"/>
        <v>98.284080076263109</v>
      </c>
      <c r="G55" s="488">
        <f t="shared" si="11"/>
        <v>103.73692077727952</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51798</v>
      </c>
      <c r="C56" s="487">
        <v>8439</v>
      </c>
      <c r="D56" s="487">
        <v>5635</v>
      </c>
      <c r="E56" s="488">
        <f t="shared" si="11"/>
        <v>103.94942805538831</v>
      </c>
      <c r="F56" s="488">
        <f t="shared" si="11"/>
        <v>100.56005719733079</v>
      </c>
      <c r="G56" s="488">
        <f t="shared" si="11"/>
        <v>105.28774289985053</v>
      </c>
      <c r="H56" s="489" t="str">
        <f t="shared" si="14"/>
        <v/>
      </c>
      <c r="I56" s="488" t="str">
        <f t="shared" si="12"/>
        <v/>
      </c>
      <c r="J56" s="488" t="str">
        <f t="shared" si="10"/>
        <v/>
      </c>
      <c r="K56" s="488" t="str">
        <f t="shared" si="10"/>
        <v/>
      </c>
      <c r="L56" s="488" t="e">
        <f t="shared" si="13"/>
        <v>#N/A</v>
      </c>
    </row>
    <row r="57" spans="1:14" ht="15" customHeight="1" x14ac:dyDescent="0.2">
      <c r="A57" s="490">
        <v>42248</v>
      </c>
      <c r="B57" s="487">
        <v>52507</v>
      </c>
      <c r="C57" s="487">
        <v>8393</v>
      </c>
      <c r="D57" s="487">
        <v>5870</v>
      </c>
      <c r="E57" s="488">
        <f t="shared" si="11"/>
        <v>105.37226570339153</v>
      </c>
      <c r="F57" s="488">
        <f t="shared" si="11"/>
        <v>100.01191611058151</v>
      </c>
      <c r="G57" s="488">
        <f t="shared" si="11"/>
        <v>109.67862481315396</v>
      </c>
      <c r="H57" s="489">
        <f t="shared" si="14"/>
        <v>42248</v>
      </c>
      <c r="I57" s="488">
        <f t="shared" si="12"/>
        <v>105.37226570339153</v>
      </c>
      <c r="J57" s="488">
        <f t="shared" si="10"/>
        <v>100.01191611058151</v>
      </c>
      <c r="K57" s="488">
        <f t="shared" si="10"/>
        <v>109.67862481315396</v>
      </c>
      <c r="L57" s="488" t="e">
        <f t="shared" si="13"/>
        <v>#N/A</v>
      </c>
    </row>
    <row r="58" spans="1:14" ht="15" customHeight="1" x14ac:dyDescent="0.2">
      <c r="A58" s="490" t="s">
        <v>465</v>
      </c>
      <c r="B58" s="487">
        <v>52284</v>
      </c>
      <c r="C58" s="487">
        <v>8472</v>
      </c>
      <c r="D58" s="487">
        <v>5902</v>
      </c>
      <c r="E58" s="488">
        <f t="shared" si="11"/>
        <v>104.92474413004214</v>
      </c>
      <c r="F58" s="488">
        <f t="shared" si="11"/>
        <v>100.95328884652051</v>
      </c>
      <c r="G58" s="488">
        <f t="shared" si="11"/>
        <v>110.27653213751869</v>
      </c>
      <c r="H58" s="489" t="str">
        <f t="shared" si="14"/>
        <v/>
      </c>
      <c r="I58" s="488" t="str">
        <f t="shared" si="12"/>
        <v/>
      </c>
      <c r="J58" s="488" t="str">
        <f t="shared" si="10"/>
        <v/>
      </c>
      <c r="K58" s="488" t="str">
        <f t="shared" si="10"/>
        <v/>
      </c>
      <c r="L58" s="488" t="e">
        <f t="shared" si="13"/>
        <v>#N/A</v>
      </c>
    </row>
    <row r="59" spans="1:14" ht="15" customHeight="1" x14ac:dyDescent="0.2">
      <c r="A59" s="490" t="s">
        <v>466</v>
      </c>
      <c r="B59" s="487">
        <v>52540</v>
      </c>
      <c r="C59" s="487">
        <v>8442</v>
      </c>
      <c r="D59" s="487">
        <v>5960</v>
      </c>
      <c r="E59" s="488">
        <f t="shared" si="11"/>
        <v>105.43849086895445</v>
      </c>
      <c r="F59" s="488">
        <f t="shared" si="11"/>
        <v>100.59580552907531</v>
      </c>
      <c r="G59" s="488">
        <f t="shared" si="11"/>
        <v>111.36023916292974</v>
      </c>
      <c r="H59" s="489" t="str">
        <f t="shared" si="14"/>
        <v/>
      </c>
      <c r="I59" s="488" t="str">
        <f t="shared" si="12"/>
        <v/>
      </c>
      <c r="J59" s="488" t="str">
        <f t="shared" si="10"/>
        <v/>
      </c>
      <c r="K59" s="488" t="str">
        <f t="shared" si="10"/>
        <v/>
      </c>
      <c r="L59" s="488" t="e">
        <f t="shared" si="13"/>
        <v>#N/A</v>
      </c>
    </row>
    <row r="60" spans="1:14" ht="15" customHeight="1" x14ac:dyDescent="0.2">
      <c r="A60" s="490" t="s">
        <v>467</v>
      </c>
      <c r="B60" s="487">
        <v>53025</v>
      </c>
      <c r="C60" s="487">
        <v>8415</v>
      </c>
      <c r="D60" s="487">
        <v>5955</v>
      </c>
      <c r="E60" s="488">
        <f t="shared" si="11"/>
        <v>106.41180012040938</v>
      </c>
      <c r="F60" s="488">
        <f t="shared" si="11"/>
        <v>100.27407054337465</v>
      </c>
      <c r="G60" s="488">
        <f t="shared" si="11"/>
        <v>111.26681614349776</v>
      </c>
      <c r="H60" s="489" t="str">
        <f t="shared" si="14"/>
        <v/>
      </c>
      <c r="I60" s="488" t="str">
        <f t="shared" si="12"/>
        <v/>
      </c>
      <c r="J60" s="488" t="str">
        <f t="shared" si="10"/>
        <v/>
      </c>
      <c r="K60" s="488" t="str">
        <f t="shared" si="10"/>
        <v/>
      </c>
      <c r="L60" s="488" t="e">
        <f t="shared" si="13"/>
        <v>#N/A</v>
      </c>
    </row>
    <row r="61" spans="1:14" ht="15" customHeight="1" x14ac:dyDescent="0.2">
      <c r="A61" s="490">
        <v>42614</v>
      </c>
      <c r="B61" s="487">
        <v>53728</v>
      </c>
      <c r="C61" s="487">
        <v>8311</v>
      </c>
      <c r="D61" s="487">
        <v>6059</v>
      </c>
      <c r="E61" s="488">
        <f t="shared" si="11"/>
        <v>107.82259682921935</v>
      </c>
      <c r="F61" s="488">
        <f t="shared" si="11"/>
        <v>99.034795042897997</v>
      </c>
      <c r="G61" s="488">
        <f t="shared" si="11"/>
        <v>113.21001494768311</v>
      </c>
      <c r="H61" s="489">
        <f t="shared" si="14"/>
        <v>42614</v>
      </c>
      <c r="I61" s="488">
        <f t="shared" si="12"/>
        <v>107.82259682921935</v>
      </c>
      <c r="J61" s="488">
        <f t="shared" si="10"/>
        <v>99.034795042897997</v>
      </c>
      <c r="K61" s="488">
        <f t="shared" si="10"/>
        <v>113.21001494768311</v>
      </c>
      <c r="L61" s="488" t="e">
        <f t="shared" si="13"/>
        <v>#N/A</v>
      </c>
    </row>
    <row r="62" spans="1:14" ht="15" customHeight="1" x14ac:dyDescent="0.2">
      <c r="A62" s="490" t="s">
        <v>468</v>
      </c>
      <c r="B62" s="487">
        <v>53357</v>
      </c>
      <c r="C62" s="487">
        <v>8388</v>
      </c>
      <c r="D62" s="487">
        <v>6011</v>
      </c>
      <c r="E62" s="488">
        <f t="shared" si="11"/>
        <v>107.07806542243628</v>
      </c>
      <c r="F62" s="488">
        <f t="shared" si="11"/>
        <v>99.952335557673976</v>
      </c>
      <c r="G62" s="488">
        <f t="shared" si="11"/>
        <v>112.31315396113601</v>
      </c>
      <c r="H62" s="489" t="str">
        <f t="shared" si="14"/>
        <v/>
      </c>
      <c r="I62" s="488" t="str">
        <f t="shared" si="12"/>
        <v/>
      </c>
      <c r="J62" s="488" t="str">
        <f t="shared" si="10"/>
        <v/>
      </c>
      <c r="K62" s="488" t="str">
        <f t="shared" si="10"/>
        <v/>
      </c>
      <c r="L62" s="488" t="e">
        <f t="shared" si="13"/>
        <v>#N/A</v>
      </c>
    </row>
    <row r="63" spans="1:14" ht="15" customHeight="1" x14ac:dyDescent="0.2">
      <c r="A63" s="490" t="s">
        <v>469</v>
      </c>
      <c r="B63" s="487">
        <v>53685</v>
      </c>
      <c r="C63" s="487">
        <v>8366</v>
      </c>
      <c r="D63" s="487">
        <v>6073</v>
      </c>
      <c r="E63" s="488">
        <f t="shared" si="11"/>
        <v>107.73630343166766</v>
      </c>
      <c r="F63" s="488">
        <f t="shared" si="11"/>
        <v>99.690181124880837</v>
      </c>
      <c r="G63" s="488">
        <f t="shared" si="11"/>
        <v>113.47159940209268</v>
      </c>
      <c r="H63" s="489" t="str">
        <f t="shared" si="14"/>
        <v/>
      </c>
      <c r="I63" s="488" t="str">
        <f t="shared" si="12"/>
        <v/>
      </c>
      <c r="J63" s="488" t="str">
        <f t="shared" si="10"/>
        <v/>
      </c>
      <c r="K63" s="488" t="str">
        <f t="shared" si="10"/>
        <v/>
      </c>
      <c r="L63" s="488" t="e">
        <f t="shared" si="13"/>
        <v>#N/A</v>
      </c>
    </row>
    <row r="64" spans="1:14" ht="15" customHeight="1" x14ac:dyDescent="0.2">
      <c r="A64" s="490" t="s">
        <v>470</v>
      </c>
      <c r="B64" s="487">
        <v>54003</v>
      </c>
      <c r="C64" s="487">
        <v>8411</v>
      </c>
      <c r="D64" s="487">
        <v>6119</v>
      </c>
      <c r="E64" s="488">
        <f t="shared" si="11"/>
        <v>108.37447320891029</v>
      </c>
      <c r="F64" s="488">
        <f t="shared" si="11"/>
        <v>100.22640610104862</v>
      </c>
      <c r="G64" s="488">
        <f t="shared" si="11"/>
        <v>114.33109118086698</v>
      </c>
      <c r="H64" s="489" t="str">
        <f t="shared" si="14"/>
        <v/>
      </c>
      <c r="I64" s="488" t="str">
        <f t="shared" si="12"/>
        <v/>
      </c>
      <c r="J64" s="488" t="str">
        <f t="shared" si="10"/>
        <v/>
      </c>
      <c r="K64" s="488" t="str">
        <f t="shared" si="10"/>
        <v/>
      </c>
      <c r="L64" s="488" t="e">
        <f t="shared" si="13"/>
        <v>#N/A</v>
      </c>
    </row>
    <row r="65" spans="1:12" ht="15" customHeight="1" x14ac:dyDescent="0.2">
      <c r="A65" s="490">
        <v>42979</v>
      </c>
      <c r="B65" s="487">
        <v>54559</v>
      </c>
      <c r="C65" s="487">
        <v>8376</v>
      </c>
      <c r="D65" s="487">
        <v>6269</v>
      </c>
      <c r="E65" s="488">
        <f t="shared" si="11"/>
        <v>109.49026690748545</v>
      </c>
      <c r="F65" s="488">
        <f t="shared" si="11"/>
        <v>99.80934223069589</v>
      </c>
      <c r="G65" s="488">
        <f t="shared" si="11"/>
        <v>117.1337817638266</v>
      </c>
      <c r="H65" s="489">
        <f t="shared" si="14"/>
        <v>42979</v>
      </c>
      <c r="I65" s="488">
        <f t="shared" si="12"/>
        <v>109.49026690748545</v>
      </c>
      <c r="J65" s="488">
        <f t="shared" si="10"/>
        <v>99.80934223069589</v>
      </c>
      <c r="K65" s="488">
        <f t="shared" si="10"/>
        <v>117.1337817638266</v>
      </c>
      <c r="L65" s="488" t="e">
        <f t="shared" si="13"/>
        <v>#N/A</v>
      </c>
    </row>
    <row r="66" spans="1:12" ht="15" customHeight="1" x14ac:dyDescent="0.2">
      <c r="A66" s="490" t="s">
        <v>471</v>
      </c>
      <c r="B66" s="487">
        <v>54242</v>
      </c>
      <c r="C66" s="487">
        <v>8459</v>
      </c>
      <c r="D66" s="487">
        <v>6262</v>
      </c>
      <c r="E66" s="488">
        <f t="shared" si="11"/>
        <v>108.85410395344171</v>
      </c>
      <c r="F66" s="488">
        <f t="shared" si="11"/>
        <v>100.79837940896093</v>
      </c>
      <c r="G66" s="488">
        <f t="shared" si="11"/>
        <v>117.00298953662183</v>
      </c>
      <c r="H66" s="489" t="str">
        <f t="shared" si="14"/>
        <v/>
      </c>
      <c r="I66" s="488" t="str">
        <f t="shared" si="12"/>
        <v/>
      </c>
      <c r="J66" s="488" t="str">
        <f t="shared" si="10"/>
        <v/>
      </c>
      <c r="K66" s="488" t="str">
        <f t="shared" si="10"/>
        <v/>
      </c>
      <c r="L66" s="488" t="e">
        <f t="shared" si="13"/>
        <v>#N/A</v>
      </c>
    </row>
    <row r="67" spans="1:12" ht="15" customHeight="1" x14ac:dyDescent="0.2">
      <c r="A67" s="490" t="s">
        <v>472</v>
      </c>
      <c r="B67" s="487">
        <v>54387</v>
      </c>
      <c r="C67" s="487">
        <v>8398</v>
      </c>
      <c r="D67" s="487">
        <v>6248</v>
      </c>
      <c r="E67" s="488">
        <f t="shared" si="11"/>
        <v>109.14509331727875</v>
      </c>
      <c r="F67" s="488">
        <f t="shared" si="11"/>
        <v>100.07149666348904</v>
      </c>
      <c r="G67" s="488">
        <f t="shared" si="11"/>
        <v>116.74140508221225</v>
      </c>
      <c r="H67" s="489" t="str">
        <f t="shared" si="14"/>
        <v/>
      </c>
      <c r="I67" s="488" t="str">
        <f t="shared" si="12"/>
        <v/>
      </c>
      <c r="J67" s="488" t="str">
        <f t="shared" si="12"/>
        <v/>
      </c>
      <c r="K67" s="488" t="str">
        <f t="shared" si="12"/>
        <v/>
      </c>
      <c r="L67" s="488" t="e">
        <f t="shared" si="13"/>
        <v>#N/A</v>
      </c>
    </row>
    <row r="68" spans="1:12" ht="15" customHeight="1" x14ac:dyDescent="0.2">
      <c r="A68" s="490" t="s">
        <v>473</v>
      </c>
      <c r="B68" s="487">
        <v>54585</v>
      </c>
      <c r="C68" s="487">
        <v>8638</v>
      </c>
      <c r="D68" s="487">
        <v>6457</v>
      </c>
      <c r="E68" s="488">
        <f t="shared" si="11"/>
        <v>109.54244431065622</v>
      </c>
      <c r="F68" s="488">
        <f t="shared" si="11"/>
        <v>102.93136320305052</v>
      </c>
      <c r="G68" s="488">
        <f t="shared" si="11"/>
        <v>120.64648729446937</v>
      </c>
      <c r="H68" s="489" t="str">
        <f t="shared" si="14"/>
        <v/>
      </c>
      <c r="I68" s="488" t="str">
        <f t="shared" si="12"/>
        <v/>
      </c>
      <c r="J68" s="488" t="str">
        <f t="shared" si="12"/>
        <v/>
      </c>
      <c r="K68" s="488" t="str">
        <f t="shared" si="12"/>
        <v/>
      </c>
      <c r="L68" s="488" t="e">
        <f t="shared" si="13"/>
        <v>#N/A</v>
      </c>
    </row>
    <row r="69" spans="1:12" ht="15" customHeight="1" x14ac:dyDescent="0.2">
      <c r="A69" s="490">
        <v>43344</v>
      </c>
      <c r="B69" s="487">
        <v>55550</v>
      </c>
      <c r="C69" s="487">
        <v>8620</v>
      </c>
      <c r="D69" s="487">
        <v>6646</v>
      </c>
      <c r="E69" s="488">
        <f t="shared" si="11"/>
        <v>111.47902869757174</v>
      </c>
      <c r="F69" s="488">
        <f t="shared" si="11"/>
        <v>102.71687321258341</v>
      </c>
      <c r="G69" s="488">
        <f t="shared" si="11"/>
        <v>124.1778774289985</v>
      </c>
      <c r="H69" s="489">
        <f t="shared" si="14"/>
        <v>43344</v>
      </c>
      <c r="I69" s="488">
        <f t="shared" si="12"/>
        <v>111.47902869757174</v>
      </c>
      <c r="J69" s="488">
        <f t="shared" si="12"/>
        <v>102.71687321258341</v>
      </c>
      <c r="K69" s="488">
        <f t="shared" si="12"/>
        <v>124.1778774289985</v>
      </c>
      <c r="L69" s="488" t="e">
        <f t="shared" si="13"/>
        <v>#N/A</v>
      </c>
    </row>
    <row r="70" spans="1:12" ht="15" customHeight="1" x14ac:dyDescent="0.2">
      <c r="A70" s="490" t="s">
        <v>474</v>
      </c>
      <c r="B70" s="487">
        <v>55308</v>
      </c>
      <c r="C70" s="487">
        <v>8657</v>
      </c>
      <c r="D70" s="487">
        <v>6654</v>
      </c>
      <c r="E70" s="488">
        <f t="shared" si="11"/>
        <v>110.99337748344371</v>
      </c>
      <c r="F70" s="488">
        <f t="shared" si="11"/>
        <v>103.15776930409915</v>
      </c>
      <c r="G70" s="488">
        <f t="shared" si="11"/>
        <v>124.32735426008969</v>
      </c>
      <c r="H70" s="489" t="str">
        <f t="shared" si="14"/>
        <v/>
      </c>
      <c r="I70" s="488" t="str">
        <f t="shared" si="12"/>
        <v/>
      </c>
      <c r="J70" s="488" t="str">
        <f t="shared" si="12"/>
        <v/>
      </c>
      <c r="K70" s="488" t="str">
        <f t="shared" si="12"/>
        <v/>
      </c>
      <c r="L70" s="488" t="e">
        <f t="shared" si="13"/>
        <v>#N/A</v>
      </c>
    </row>
    <row r="71" spans="1:12" ht="15" customHeight="1" x14ac:dyDescent="0.2">
      <c r="A71" s="490" t="s">
        <v>475</v>
      </c>
      <c r="B71" s="487">
        <v>55488</v>
      </c>
      <c r="C71" s="487">
        <v>8646</v>
      </c>
      <c r="D71" s="487">
        <v>6719</v>
      </c>
      <c r="E71" s="491">
        <f t="shared" ref="E71:G75" si="15">IF($A$51=37802,IF(COUNTBLANK(B$51:B$70)&gt;0,#N/A,IF(ISBLANK(B71)=FALSE,B71/B$51*100,#N/A)),IF(COUNTBLANK(B$51:B$75)&gt;0,#N/A,B71/B$51*100))</f>
        <v>111.35460565924143</v>
      </c>
      <c r="F71" s="491">
        <f t="shared" si="15"/>
        <v>103.02669208770257</v>
      </c>
      <c r="G71" s="491">
        <f t="shared" si="15"/>
        <v>125.54185351270553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55808</v>
      </c>
      <c r="C72" s="487">
        <v>8664</v>
      </c>
      <c r="D72" s="487">
        <v>6823</v>
      </c>
      <c r="E72" s="491">
        <f t="shared" si="15"/>
        <v>111.9967890828818</v>
      </c>
      <c r="F72" s="491">
        <f t="shared" si="15"/>
        <v>103.24118207816969</v>
      </c>
      <c r="G72" s="491">
        <f t="shared" si="15"/>
        <v>127.48505231689089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56565</v>
      </c>
      <c r="C73" s="487">
        <v>8435</v>
      </c>
      <c r="D73" s="487">
        <v>6934</v>
      </c>
      <c r="E73" s="491">
        <f t="shared" si="15"/>
        <v>113.51595424443106</v>
      </c>
      <c r="F73" s="491">
        <f t="shared" si="15"/>
        <v>100.51239275500477</v>
      </c>
      <c r="G73" s="491">
        <f t="shared" si="15"/>
        <v>129.55904334828102</v>
      </c>
      <c r="H73" s="492">
        <f>IF(A$51=37802,IF(ISERROR(L73)=TRUE,IF(ISBLANK(A73)=FALSE,IF(MONTH(A73)=MONTH(MAX(A$51:A$75)),A73,""),""),""),IF(ISERROR(L73)=TRUE,IF(MONTH(A73)=MONTH(MAX(A$51:A$75)),A73,""),""))</f>
        <v>43709</v>
      </c>
      <c r="I73" s="488">
        <f t="shared" si="12"/>
        <v>113.51595424443106</v>
      </c>
      <c r="J73" s="488">
        <f t="shared" si="12"/>
        <v>100.51239275500477</v>
      </c>
      <c r="K73" s="488">
        <f t="shared" si="12"/>
        <v>129.55904334828102</v>
      </c>
      <c r="L73" s="488" t="e">
        <f t="shared" si="13"/>
        <v>#N/A</v>
      </c>
    </row>
    <row r="74" spans="1:12" ht="15" customHeight="1" x14ac:dyDescent="0.2">
      <c r="A74" s="490" t="s">
        <v>477</v>
      </c>
      <c r="B74" s="487">
        <v>56284</v>
      </c>
      <c r="C74" s="487">
        <v>8581</v>
      </c>
      <c r="D74" s="487">
        <v>7027</v>
      </c>
      <c r="E74" s="491">
        <f t="shared" si="15"/>
        <v>112.95203692554685</v>
      </c>
      <c r="F74" s="491">
        <f t="shared" si="15"/>
        <v>102.25214489990466</v>
      </c>
      <c r="G74" s="491">
        <f t="shared" si="15"/>
        <v>131.296711509716</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56167</v>
      </c>
      <c r="C75" s="493">
        <v>8430</v>
      </c>
      <c r="D75" s="493">
        <v>6851</v>
      </c>
      <c r="E75" s="491">
        <f t="shared" si="15"/>
        <v>112.71723861127833</v>
      </c>
      <c r="F75" s="491">
        <f t="shared" si="15"/>
        <v>100.45281220209723</v>
      </c>
      <c r="G75" s="491">
        <f t="shared" si="15"/>
        <v>128.00822122571</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113.51595424443106</v>
      </c>
      <c r="J77" s="488">
        <f>IF(J75&lt;&gt;"",J75,IF(J74&lt;&gt;"",J74,IF(J73&lt;&gt;"",J73,IF(J72&lt;&gt;"",J72,IF(J71&lt;&gt;"",J71,IF(J70&lt;&gt;"",J70,""))))))</f>
        <v>100.51239275500477</v>
      </c>
      <c r="K77" s="488">
        <f>IF(K75&lt;&gt;"",K75,IF(K74&lt;&gt;"",K74,IF(K73&lt;&gt;"",K73,IF(K72&lt;&gt;"",K72,IF(K71&lt;&gt;"",K71,IF(K70&lt;&gt;"",K70,""))))))</f>
        <v>129.55904334828102</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+13,5%</v>
      </c>
      <c r="J79" s="488" t="str">
        <f>"GeB - ausschließlich: "&amp;IF(J77&gt;100,"+","")&amp;TEXT(J77-100,"0,0")&amp;"%"</f>
        <v>GeB - ausschließlich: +0,5%</v>
      </c>
      <c r="K79" s="488" t="str">
        <f>"GeB - im Nebenjob: "&amp;IF(K77&gt;100,"+","")&amp;TEXT(K77-100,"0,0")&amp;"%"</f>
        <v>GeB - im Nebenjob: +29,6%</v>
      </c>
    </row>
    <row r="81" spans="9:9" ht="15" customHeight="1" x14ac:dyDescent="0.2">
      <c r="I81" s="488" t="str">
        <f>IF(ISERROR(HLOOKUP(1,I$78:K$79,2,FALSE)),"",HLOOKUP(1,I$78:K$79,2,FALSE))</f>
        <v>GeB - im Nebenjob: +29,6%</v>
      </c>
    </row>
    <row r="82" spans="9:9" ht="15" customHeight="1" x14ac:dyDescent="0.2">
      <c r="I82" s="488" t="str">
        <f>IF(ISERROR(HLOOKUP(2,I$78:K$79,2,FALSE)),"",HLOOKUP(2,I$78:K$79,2,FALSE))</f>
        <v>SvB: +13,5%</v>
      </c>
    </row>
    <row r="83" spans="9:9" ht="15" customHeight="1" x14ac:dyDescent="0.2">
      <c r="I83" s="488" t="str">
        <f>IF(ISERROR(HLOOKUP(3,I$78:K$79,2,FALSE)),"",HLOOKUP(3,I$78:K$79,2,FALSE))</f>
        <v>GeB - ausschließlich: +0,5%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56167</v>
      </c>
      <c r="E12" s="114">
        <v>56284</v>
      </c>
      <c r="F12" s="114">
        <v>56565</v>
      </c>
      <c r="G12" s="114">
        <v>55808</v>
      </c>
      <c r="H12" s="114">
        <v>55488</v>
      </c>
      <c r="I12" s="115">
        <v>679</v>
      </c>
      <c r="J12" s="116">
        <v>1.22368800461361</v>
      </c>
      <c r="N12" s="117"/>
    </row>
    <row r="13" spans="1:15" s="110" customFormat="1" ht="13.5" customHeight="1" x14ac:dyDescent="0.2">
      <c r="A13" s="118" t="s">
        <v>105</v>
      </c>
      <c r="B13" s="119" t="s">
        <v>106</v>
      </c>
      <c r="C13" s="113">
        <v>53.349831751740346</v>
      </c>
      <c r="D13" s="114">
        <v>29965</v>
      </c>
      <c r="E13" s="114">
        <v>30070</v>
      </c>
      <c r="F13" s="114">
        <v>30372</v>
      </c>
      <c r="G13" s="114">
        <v>29918</v>
      </c>
      <c r="H13" s="114">
        <v>29735</v>
      </c>
      <c r="I13" s="115">
        <v>230</v>
      </c>
      <c r="J13" s="116">
        <v>0.77349924331595765</v>
      </c>
    </row>
    <row r="14" spans="1:15" s="110" customFormat="1" ht="13.5" customHeight="1" x14ac:dyDescent="0.2">
      <c r="A14" s="120"/>
      <c r="B14" s="119" t="s">
        <v>107</v>
      </c>
      <c r="C14" s="113">
        <v>46.650168248259654</v>
      </c>
      <c r="D14" s="114">
        <v>26202</v>
      </c>
      <c r="E14" s="114">
        <v>26214</v>
      </c>
      <c r="F14" s="114">
        <v>26193</v>
      </c>
      <c r="G14" s="114">
        <v>25890</v>
      </c>
      <c r="H14" s="114">
        <v>25753</v>
      </c>
      <c r="I14" s="115">
        <v>449</v>
      </c>
      <c r="J14" s="116">
        <v>1.7434861957830157</v>
      </c>
    </row>
    <row r="15" spans="1:15" s="110" customFormat="1" ht="13.5" customHeight="1" x14ac:dyDescent="0.2">
      <c r="A15" s="118" t="s">
        <v>105</v>
      </c>
      <c r="B15" s="121" t="s">
        <v>108</v>
      </c>
      <c r="C15" s="113">
        <v>10.970854772375239</v>
      </c>
      <c r="D15" s="114">
        <v>6162</v>
      </c>
      <c r="E15" s="114">
        <v>6399</v>
      </c>
      <c r="F15" s="114">
        <v>6473</v>
      </c>
      <c r="G15" s="114">
        <v>5973</v>
      </c>
      <c r="H15" s="114">
        <v>6064</v>
      </c>
      <c r="I15" s="115">
        <v>98</v>
      </c>
      <c r="J15" s="116">
        <v>1.6160949868073879</v>
      </c>
    </row>
    <row r="16" spans="1:15" s="110" customFormat="1" ht="13.5" customHeight="1" x14ac:dyDescent="0.2">
      <c r="A16" s="118"/>
      <c r="B16" s="121" t="s">
        <v>109</v>
      </c>
      <c r="C16" s="113">
        <v>66.809692524079978</v>
      </c>
      <c r="D16" s="114">
        <v>37525</v>
      </c>
      <c r="E16" s="114">
        <v>37492</v>
      </c>
      <c r="F16" s="114">
        <v>37790</v>
      </c>
      <c r="G16" s="114">
        <v>37838</v>
      </c>
      <c r="H16" s="114">
        <v>37702</v>
      </c>
      <c r="I16" s="115">
        <v>-177</v>
      </c>
      <c r="J16" s="116">
        <v>-0.46947111559068483</v>
      </c>
    </row>
    <row r="17" spans="1:10" s="110" customFormat="1" ht="13.5" customHeight="1" x14ac:dyDescent="0.2">
      <c r="A17" s="118"/>
      <c r="B17" s="121" t="s">
        <v>110</v>
      </c>
      <c r="C17" s="113">
        <v>21.160111809425462</v>
      </c>
      <c r="D17" s="114">
        <v>11885</v>
      </c>
      <c r="E17" s="114">
        <v>11779</v>
      </c>
      <c r="F17" s="114">
        <v>11724</v>
      </c>
      <c r="G17" s="114">
        <v>11445</v>
      </c>
      <c r="H17" s="114">
        <v>11199</v>
      </c>
      <c r="I17" s="115">
        <v>686</v>
      </c>
      <c r="J17" s="116">
        <v>6.1255469238324851</v>
      </c>
    </row>
    <row r="18" spans="1:10" s="110" customFormat="1" ht="13.5" customHeight="1" x14ac:dyDescent="0.2">
      <c r="A18" s="120"/>
      <c r="B18" s="121" t="s">
        <v>111</v>
      </c>
      <c r="C18" s="113">
        <v>1.0593408941193228</v>
      </c>
      <c r="D18" s="114">
        <v>595</v>
      </c>
      <c r="E18" s="114">
        <v>614</v>
      </c>
      <c r="F18" s="114">
        <v>578</v>
      </c>
      <c r="G18" s="114">
        <v>552</v>
      </c>
      <c r="H18" s="114">
        <v>523</v>
      </c>
      <c r="I18" s="115">
        <v>72</v>
      </c>
      <c r="J18" s="116">
        <v>13.766730401529637</v>
      </c>
    </row>
    <row r="19" spans="1:10" s="110" customFormat="1" ht="13.5" customHeight="1" x14ac:dyDescent="0.2">
      <c r="A19" s="120"/>
      <c r="B19" s="121" t="s">
        <v>112</v>
      </c>
      <c r="C19" s="113">
        <v>0.2955472074349707</v>
      </c>
      <c r="D19" s="114">
        <v>166</v>
      </c>
      <c r="E19" s="114">
        <v>169</v>
      </c>
      <c r="F19" s="114">
        <v>166</v>
      </c>
      <c r="G19" s="114">
        <v>134</v>
      </c>
      <c r="H19" s="114">
        <v>117</v>
      </c>
      <c r="I19" s="115">
        <v>49</v>
      </c>
      <c r="J19" s="116">
        <v>41.880341880341881</v>
      </c>
    </row>
    <row r="20" spans="1:10" s="110" customFormat="1" ht="13.5" customHeight="1" x14ac:dyDescent="0.2">
      <c r="A20" s="118" t="s">
        <v>113</v>
      </c>
      <c r="B20" s="122" t="s">
        <v>114</v>
      </c>
      <c r="C20" s="113">
        <v>69.195435041928533</v>
      </c>
      <c r="D20" s="114">
        <v>38865</v>
      </c>
      <c r="E20" s="114">
        <v>39028</v>
      </c>
      <c r="F20" s="114">
        <v>39496</v>
      </c>
      <c r="G20" s="114">
        <v>38925</v>
      </c>
      <c r="H20" s="114">
        <v>38797</v>
      </c>
      <c r="I20" s="115">
        <v>68</v>
      </c>
      <c r="J20" s="116">
        <v>0.17527128386215429</v>
      </c>
    </row>
    <row r="21" spans="1:10" s="110" customFormat="1" ht="13.5" customHeight="1" x14ac:dyDescent="0.2">
      <c r="A21" s="120"/>
      <c r="B21" s="122" t="s">
        <v>115</v>
      </c>
      <c r="C21" s="113">
        <v>30.804564958071467</v>
      </c>
      <c r="D21" s="114">
        <v>17302</v>
      </c>
      <c r="E21" s="114">
        <v>17256</v>
      </c>
      <c r="F21" s="114">
        <v>17069</v>
      </c>
      <c r="G21" s="114">
        <v>16883</v>
      </c>
      <c r="H21" s="114">
        <v>16691</v>
      </c>
      <c r="I21" s="115">
        <v>611</v>
      </c>
      <c r="J21" s="116">
        <v>3.6606554430531424</v>
      </c>
    </row>
    <row r="22" spans="1:10" s="110" customFormat="1" ht="13.5" customHeight="1" x14ac:dyDescent="0.2">
      <c r="A22" s="118" t="s">
        <v>113</v>
      </c>
      <c r="B22" s="122" t="s">
        <v>116</v>
      </c>
      <c r="C22" s="113">
        <v>86.757348621076432</v>
      </c>
      <c r="D22" s="114">
        <v>48729</v>
      </c>
      <c r="E22" s="114">
        <v>48828</v>
      </c>
      <c r="F22" s="114">
        <v>49095</v>
      </c>
      <c r="G22" s="114">
        <v>48554</v>
      </c>
      <c r="H22" s="114">
        <v>48422</v>
      </c>
      <c r="I22" s="115">
        <v>307</v>
      </c>
      <c r="J22" s="116">
        <v>0.63400933459997522</v>
      </c>
    </row>
    <row r="23" spans="1:10" s="110" customFormat="1" ht="13.5" customHeight="1" x14ac:dyDescent="0.2">
      <c r="A23" s="123"/>
      <c r="B23" s="124" t="s">
        <v>117</v>
      </c>
      <c r="C23" s="125">
        <v>13.21416490109851</v>
      </c>
      <c r="D23" s="114">
        <v>7422</v>
      </c>
      <c r="E23" s="114">
        <v>7441</v>
      </c>
      <c r="F23" s="114">
        <v>7456</v>
      </c>
      <c r="G23" s="114">
        <v>7239</v>
      </c>
      <c r="H23" s="114">
        <v>7052</v>
      </c>
      <c r="I23" s="115">
        <v>370</v>
      </c>
      <c r="J23" s="116">
        <v>5.2467385138967666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15281</v>
      </c>
      <c r="E26" s="114">
        <v>15608</v>
      </c>
      <c r="F26" s="114">
        <v>15369</v>
      </c>
      <c r="G26" s="114">
        <v>15487</v>
      </c>
      <c r="H26" s="140">
        <v>15365</v>
      </c>
      <c r="I26" s="115">
        <v>-84</v>
      </c>
      <c r="J26" s="116">
        <v>-0.54669703872437359</v>
      </c>
    </row>
    <row r="27" spans="1:10" s="110" customFormat="1" ht="13.5" customHeight="1" x14ac:dyDescent="0.2">
      <c r="A27" s="118" t="s">
        <v>105</v>
      </c>
      <c r="B27" s="119" t="s">
        <v>106</v>
      </c>
      <c r="C27" s="113">
        <v>38.315555264707804</v>
      </c>
      <c r="D27" s="115">
        <v>5855</v>
      </c>
      <c r="E27" s="114">
        <v>5933</v>
      </c>
      <c r="F27" s="114">
        <v>5828</v>
      </c>
      <c r="G27" s="114">
        <v>5884</v>
      </c>
      <c r="H27" s="140">
        <v>5835</v>
      </c>
      <c r="I27" s="115">
        <v>20</v>
      </c>
      <c r="J27" s="116">
        <v>0.34275921165381318</v>
      </c>
    </row>
    <row r="28" spans="1:10" s="110" customFormat="1" ht="13.5" customHeight="1" x14ac:dyDescent="0.2">
      <c r="A28" s="120"/>
      <c r="B28" s="119" t="s">
        <v>107</v>
      </c>
      <c r="C28" s="113">
        <v>61.684444735292196</v>
      </c>
      <c r="D28" s="115">
        <v>9426</v>
      </c>
      <c r="E28" s="114">
        <v>9675</v>
      </c>
      <c r="F28" s="114">
        <v>9541</v>
      </c>
      <c r="G28" s="114">
        <v>9603</v>
      </c>
      <c r="H28" s="140">
        <v>9530</v>
      </c>
      <c r="I28" s="115">
        <v>-104</v>
      </c>
      <c r="J28" s="116">
        <v>-1.0912906610703044</v>
      </c>
    </row>
    <row r="29" spans="1:10" s="110" customFormat="1" ht="13.5" customHeight="1" x14ac:dyDescent="0.2">
      <c r="A29" s="118" t="s">
        <v>105</v>
      </c>
      <c r="B29" s="121" t="s">
        <v>108</v>
      </c>
      <c r="C29" s="113">
        <v>17.132386623912048</v>
      </c>
      <c r="D29" s="115">
        <v>2618</v>
      </c>
      <c r="E29" s="114">
        <v>2746</v>
      </c>
      <c r="F29" s="114">
        <v>2631</v>
      </c>
      <c r="G29" s="114">
        <v>2729</v>
      </c>
      <c r="H29" s="140">
        <v>2655</v>
      </c>
      <c r="I29" s="115">
        <v>-37</v>
      </c>
      <c r="J29" s="116">
        <v>-1.3935969868173259</v>
      </c>
    </row>
    <row r="30" spans="1:10" s="110" customFormat="1" ht="13.5" customHeight="1" x14ac:dyDescent="0.2">
      <c r="A30" s="118"/>
      <c r="B30" s="121" t="s">
        <v>109</v>
      </c>
      <c r="C30" s="113">
        <v>48.000785288920881</v>
      </c>
      <c r="D30" s="115">
        <v>7335</v>
      </c>
      <c r="E30" s="114">
        <v>7500</v>
      </c>
      <c r="F30" s="114">
        <v>7450</v>
      </c>
      <c r="G30" s="114">
        <v>7491</v>
      </c>
      <c r="H30" s="140">
        <v>7477</v>
      </c>
      <c r="I30" s="115">
        <v>-142</v>
      </c>
      <c r="J30" s="116">
        <v>-1.8991574160759663</v>
      </c>
    </row>
    <row r="31" spans="1:10" s="110" customFormat="1" ht="13.5" customHeight="1" x14ac:dyDescent="0.2">
      <c r="A31" s="118"/>
      <c r="B31" s="121" t="s">
        <v>110</v>
      </c>
      <c r="C31" s="113">
        <v>18.657155945291539</v>
      </c>
      <c r="D31" s="115">
        <v>2851</v>
      </c>
      <c r="E31" s="114">
        <v>2881</v>
      </c>
      <c r="F31" s="114">
        <v>2841</v>
      </c>
      <c r="G31" s="114">
        <v>2840</v>
      </c>
      <c r="H31" s="140">
        <v>2825</v>
      </c>
      <c r="I31" s="115">
        <v>26</v>
      </c>
      <c r="J31" s="116">
        <v>0.92035398230088494</v>
      </c>
    </row>
    <row r="32" spans="1:10" s="110" customFormat="1" ht="13.5" customHeight="1" x14ac:dyDescent="0.2">
      <c r="A32" s="120"/>
      <c r="B32" s="121" t="s">
        <v>111</v>
      </c>
      <c r="C32" s="113">
        <v>16.209672141875533</v>
      </c>
      <c r="D32" s="115">
        <v>2477</v>
      </c>
      <c r="E32" s="114">
        <v>2481</v>
      </c>
      <c r="F32" s="114">
        <v>2447</v>
      </c>
      <c r="G32" s="114">
        <v>2427</v>
      </c>
      <c r="H32" s="140">
        <v>2408</v>
      </c>
      <c r="I32" s="115">
        <v>69</v>
      </c>
      <c r="J32" s="116">
        <v>2.8654485049833887</v>
      </c>
    </row>
    <row r="33" spans="1:10" s="110" customFormat="1" ht="13.5" customHeight="1" x14ac:dyDescent="0.2">
      <c r="A33" s="120"/>
      <c r="B33" s="121" t="s">
        <v>112</v>
      </c>
      <c r="C33" s="113">
        <v>1.4135200575878542</v>
      </c>
      <c r="D33" s="115">
        <v>216</v>
      </c>
      <c r="E33" s="114">
        <v>206</v>
      </c>
      <c r="F33" s="114">
        <v>247</v>
      </c>
      <c r="G33" s="114">
        <v>210</v>
      </c>
      <c r="H33" s="140">
        <v>191</v>
      </c>
      <c r="I33" s="115">
        <v>25</v>
      </c>
      <c r="J33" s="116">
        <v>13.089005235602095</v>
      </c>
    </row>
    <row r="34" spans="1:10" s="110" customFormat="1" ht="13.5" customHeight="1" x14ac:dyDescent="0.2">
      <c r="A34" s="118" t="s">
        <v>113</v>
      </c>
      <c r="B34" s="122" t="s">
        <v>116</v>
      </c>
      <c r="C34" s="113">
        <v>89.346246973365623</v>
      </c>
      <c r="D34" s="115">
        <v>13653</v>
      </c>
      <c r="E34" s="114">
        <v>13923</v>
      </c>
      <c r="F34" s="114">
        <v>13714</v>
      </c>
      <c r="G34" s="114">
        <v>13864</v>
      </c>
      <c r="H34" s="140">
        <v>13756</v>
      </c>
      <c r="I34" s="115">
        <v>-103</v>
      </c>
      <c r="J34" s="116">
        <v>-0.74876417563245135</v>
      </c>
    </row>
    <row r="35" spans="1:10" s="110" customFormat="1" ht="13.5" customHeight="1" x14ac:dyDescent="0.2">
      <c r="A35" s="118"/>
      <c r="B35" s="119" t="s">
        <v>117</v>
      </c>
      <c r="C35" s="113">
        <v>10.398534127347686</v>
      </c>
      <c r="D35" s="115">
        <v>1589</v>
      </c>
      <c r="E35" s="114">
        <v>1642</v>
      </c>
      <c r="F35" s="114">
        <v>1608</v>
      </c>
      <c r="G35" s="114">
        <v>1573</v>
      </c>
      <c r="H35" s="140">
        <v>1565</v>
      </c>
      <c r="I35" s="115">
        <v>24</v>
      </c>
      <c r="J35" s="116">
        <v>1.5335463258785942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8430</v>
      </c>
      <c r="E37" s="114">
        <v>8581</v>
      </c>
      <c r="F37" s="114">
        <v>8435</v>
      </c>
      <c r="G37" s="114">
        <v>8664</v>
      </c>
      <c r="H37" s="140">
        <v>8646</v>
      </c>
      <c r="I37" s="115">
        <v>-216</v>
      </c>
      <c r="J37" s="116">
        <v>-2.4982650936849411</v>
      </c>
    </row>
    <row r="38" spans="1:10" s="110" customFormat="1" ht="13.5" customHeight="1" x14ac:dyDescent="0.2">
      <c r="A38" s="118" t="s">
        <v>105</v>
      </c>
      <c r="B38" s="119" t="s">
        <v>106</v>
      </c>
      <c r="C38" s="113">
        <v>37.817319098457887</v>
      </c>
      <c r="D38" s="115">
        <v>3188</v>
      </c>
      <c r="E38" s="114">
        <v>3213</v>
      </c>
      <c r="F38" s="114">
        <v>3113</v>
      </c>
      <c r="G38" s="114">
        <v>3229</v>
      </c>
      <c r="H38" s="140">
        <v>3219</v>
      </c>
      <c r="I38" s="115">
        <v>-31</v>
      </c>
      <c r="J38" s="116">
        <v>-0.9630319975147561</v>
      </c>
    </row>
    <row r="39" spans="1:10" s="110" customFormat="1" ht="13.5" customHeight="1" x14ac:dyDescent="0.2">
      <c r="A39" s="120"/>
      <c r="B39" s="119" t="s">
        <v>107</v>
      </c>
      <c r="C39" s="113">
        <v>62.182680901542113</v>
      </c>
      <c r="D39" s="115">
        <v>5242</v>
      </c>
      <c r="E39" s="114">
        <v>5368</v>
      </c>
      <c r="F39" s="114">
        <v>5322</v>
      </c>
      <c r="G39" s="114">
        <v>5435</v>
      </c>
      <c r="H39" s="140">
        <v>5427</v>
      </c>
      <c r="I39" s="115">
        <v>-185</v>
      </c>
      <c r="J39" s="116">
        <v>-3.4088815183342547</v>
      </c>
    </row>
    <row r="40" spans="1:10" s="110" customFormat="1" ht="13.5" customHeight="1" x14ac:dyDescent="0.2">
      <c r="A40" s="118" t="s">
        <v>105</v>
      </c>
      <c r="B40" s="121" t="s">
        <v>108</v>
      </c>
      <c r="C40" s="113">
        <v>22.716488730723608</v>
      </c>
      <c r="D40" s="115">
        <v>1915</v>
      </c>
      <c r="E40" s="114">
        <v>1947</v>
      </c>
      <c r="F40" s="114">
        <v>1835</v>
      </c>
      <c r="G40" s="114">
        <v>2006</v>
      </c>
      <c r="H40" s="140">
        <v>1929</v>
      </c>
      <c r="I40" s="115">
        <v>-14</v>
      </c>
      <c r="J40" s="116">
        <v>-0.72576464489372727</v>
      </c>
    </row>
    <row r="41" spans="1:10" s="110" customFormat="1" ht="13.5" customHeight="1" x14ac:dyDescent="0.2">
      <c r="A41" s="118"/>
      <c r="B41" s="121" t="s">
        <v>109</v>
      </c>
      <c r="C41" s="113">
        <v>29.14590747330961</v>
      </c>
      <c r="D41" s="115">
        <v>2457</v>
      </c>
      <c r="E41" s="114">
        <v>2544</v>
      </c>
      <c r="F41" s="114">
        <v>2557</v>
      </c>
      <c r="G41" s="114">
        <v>2590</v>
      </c>
      <c r="H41" s="140">
        <v>2633</v>
      </c>
      <c r="I41" s="115">
        <v>-176</v>
      </c>
      <c r="J41" s="116">
        <v>-6.684390429168249</v>
      </c>
    </row>
    <row r="42" spans="1:10" s="110" customFormat="1" ht="13.5" customHeight="1" x14ac:dyDescent="0.2">
      <c r="A42" s="118"/>
      <c r="B42" s="121" t="s">
        <v>110</v>
      </c>
      <c r="C42" s="113">
        <v>19.371293001186238</v>
      </c>
      <c r="D42" s="115">
        <v>1633</v>
      </c>
      <c r="E42" s="114">
        <v>1662</v>
      </c>
      <c r="F42" s="114">
        <v>1656</v>
      </c>
      <c r="G42" s="114">
        <v>1702</v>
      </c>
      <c r="H42" s="140">
        <v>1731</v>
      </c>
      <c r="I42" s="115">
        <v>-98</v>
      </c>
      <c r="J42" s="116">
        <v>-5.6614673599075678</v>
      </c>
    </row>
    <row r="43" spans="1:10" s="110" customFormat="1" ht="13.5" customHeight="1" x14ac:dyDescent="0.2">
      <c r="A43" s="120"/>
      <c r="B43" s="121" t="s">
        <v>111</v>
      </c>
      <c r="C43" s="113">
        <v>28.766310794780544</v>
      </c>
      <c r="D43" s="115">
        <v>2425</v>
      </c>
      <c r="E43" s="114">
        <v>2428</v>
      </c>
      <c r="F43" s="114">
        <v>2387</v>
      </c>
      <c r="G43" s="114">
        <v>2366</v>
      </c>
      <c r="H43" s="140">
        <v>2353</v>
      </c>
      <c r="I43" s="115">
        <v>72</v>
      </c>
      <c r="J43" s="116">
        <v>3.059923501912452</v>
      </c>
    </row>
    <row r="44" spans="1:10" s="110" customFormat="1" ht="13.5" customHeight="1" x14ac:dyDescent="0.2">
      <c r="A44" s="120"/>
      <c r="B44" s="121" t="s">
        <v>112</v>
      </c>
      <c r="C44" s="113">
        <v>2.4555160142348753</v>
      </c>
      <c r="D44" s="115">
        <v>207</v>
      </c>
      <c r="E44" s="114">
        <v>198</v>
      </c>
      <c r="F44" s="114">
        <v>235</v>
      </c>
      <c r="G44" s="114">
        <v>194</v>
      </c>
      <c r="H44" s="140">
        <v>176</v>
      </c>
      <c r="I44" s="115">
        <v>31</v>
      </c>
      <c r="J44" s="116">
        <v>17.613636363636363</v>
      </c>
    </row>
    <row r="45" spans="1:10" s="110" customFormat="1" ht="13.5" customHeight="1" x14ac:dyDescent="0.2">
      <c r="A45" s="118" t="s">
        <v>113</v>
      </c>
      <c r="B45" s="122" t="s">
        <v>116</v>
      </c>
      <c r="C45" s="113">
        <v>90.047449584816135</v>
      </c>
      <c r="D45" s="115">
        <v>7591</v>
      </c>
      <c r="E45" s="114">
        <v>7699</v>
      </c>
      <c r="F45" s="114">
        <v>7567</v>
      </c>
      <c r="G45" s="114">
        <v>7803</v>
      </c>
      <c r="H45" s="140">
        <v>7793</v>
      </c>
      <c r="I45" s="115">
        <v>-202</v>
      </c>
      <c r="J45" s="116">
        <v>-2.5920698062363661</v>
      </c>
    </row>
    <row r="46" spans="1:10" s="110" customFormat="1" ht="13.5" customHeight="1" x14ac:dyDescent="0.2">
      <c r="A46" s="118"/>
      <c r="B46" s="119" t="s">
        <v>117</v>
      </c>
      <c r="C46" s="113">
        <v>9.4899169632265714</v>
      </c>
      <c r="D46" s="115">
        <v>800</v>
      </c>
      <c r="E46" s="114">
        <v>839</v>
      </c>
      <c r="F46" s="114">
        <v>821</v>
      </c>
      <c r="G46" s="114">
        <v>811</v>
      </c>
      <c r="H46" s="140">
        <v>809</v>
      </c>
      <c r="I46" s="115">
        <v>-9</v>
      </c>
      <c r="J46" s="116">
        <v>-1.1124845488257107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6851</v>
      </c>
      <c r="E48" s="114">
        <v>7027</v>
      </c>
      <c r="F48" s="114">
        <v>6934</v>
      </c>
      <c r="G48" s="114">
        <v>6823</v>
      </c>
      <c r="H48" s="140">
        <v>6719</v>
      </c>
      <c r="I48" s="115">
        <v>132</v>
      </c>
      <c r="J48" s="116">
        <v>1.9645780622116387</v>
      </c>
    </row>
    <row r="49" spans="1:12" s="110" customFormat="1" ht="13.5" customHeight="1" x14ac:dyDescent="0.2">
      <c r="A49" s="118" t="s">
        <v>105</v>
      </c>
      <c r="B49" s="119" t="s">
        <v>106</v>
      </c>
      <c r="C49" s="113">
        <v>38.928623558604585</v>
      </c>
      <c r="D49" s="115">
        <v>2667</v>
      </c>
      <c r="E49" s="114">
        <v>2720</v>
      </c>
      <c r="F49" s="114">
        <v>2715</v>
      </c>
      <c r="G49" s="114">
        <v>2655</v>
      </c>
      <c r="H49" s="140">
        <v>2616</v>
      </c>
      <c r="I49" s="115">
        <v>51</v>
      </c>
      <c r="J49" s="116">
        <v>1.9495412844036697</v>
      </c>
    </row>
    <row r="50" spans="1:12" s="110" customFormat="1" ht="13.5" customHeight="1" x14ac:dyDescent="0.2">
      <c r="A50" s="120"/>
      <c r="B50" s="119" t="s">
        <v>107</v>
      </c>
      <c r="C50" s="113">
        <v>61.071376441395415</v>
      </c>
      <c r="D50" s="115">
        <v>4184</v>
      </c>
      <c r="E50" s="114">
        <v>4307</v>
      </c>
      <c r="F50" s="114">
        <v>4219</v>
      </c>
      <c r="G50" s="114">
        <v>4168</v>
      </c>
      <c r="H50" s="140">
        <v>4103</v>
      </c>
      <c r="I50" s="115">
        <v>81</v>
      </c>
      <c r="J50" s="116">
        <v>1.9741652449427249</v>
      </c>
    </row>
    <row r="51" spans="1:12" s="110" customFormat="1" ht="13.5" customHeight="1" x14ac:dyDescent="0.2">
      <c r="A51" s="118" t="s">
        <v>105</v>
      </c>
      <c r="B51" s="121" t="s">
        <v>108</v>
      </c>
      <c r="C51" s="113">
        <v>10.261275726171363</v>
      </c>
      <c r="D51" s="115">
        <v>703</v>
      </c>
      <c r="E51" s="114">
        <v>799</v>
      </c>
      <c r="F51" s="114">
        <v>796</v>
      </c>
      <c r="G51" s="114">
        <v>723</v>
      </c>
      <c r="H51" s="140">
        <v>726</v>
      </c>
      <c r="I51" s="115">
        <v>-23</v>
      </c>
      <c r="J51" s="116">
        <v>-3.168044077134986</v>
      </c>
    </row>
    <row r="52" spans="1:12" s="110" customFormat="1" ht="13.5" customHeight="1" x14ac:dyDescent="0.2">
      <c r="A52" s="118"/>
      <c r="B52" s="121" t="s">
        <v>109</v>
      </c>
      <c r="C52" s="113">
        <v>71.201284484016938</v>
      </c>
      <c r="D52" s="115">
        <v>4878</v>
      </c>
      <c r="E52" s="114">
        <v>4956</v>
      </c>
      <c r="F52" s="114">
        <v>4893</v>
      </c>
      <c r="G52" s="114">
        <v>4901</v>
      </c>
      <c r="H52" s="140">
        <v>4844</v>
      </c>
      <c r="I52" s="115">
        <v>34</v>
      </c>
      <c r="J52" s="116">
        <v>0.70189925681255161</v>
      </c>
    </row>
    <row r="53" spans="1:12" s="110" customFormat="1" ht="13.5" customHeight="1" x14ac:dyDescent="0.2">
      <c r="A53" s="118"/>
      <c r="B53" s="121" t="s">
        <v>110</v>
      </c>
      <c r="C53" s="113">
        <v>17.77842650707926</v>
      </c>
      <c r="D53" s="115">
        <v>1218</v>
      </c>
      <c r="E53" s="114">
        <v>1219</v>
      </c>
      <c r="F53" s="114">
        <v>1185</v>
      </c>
      <c r="G53" s="114">
        <v>1138</v>
      </c>
      <c r="H53" s="140">
        <v>1094</v>
      </c>
      <c r="I53" s="115">
        <v>124</v>
      </c>
      <c r="J53" s="116">
        <v>11.3345521023766</v>
      </c>
    </row>
    <row r="54" spans="1:12" s="110" customFormat="1" ht="13.5" customHeight="1" x14ac:dyDescent="0.2">
      <c r="A54" s="120"/>
      <c r="B54" s="121" t="s">
        <v>111</v>
      </c>
      <c r="C54" s="113">
        <v>0.75901328273244784</v>
      </c>
      <c r="D54" s="115">
        <v>52</v>
      </c>
      <c r="E54" s="114">
        <v>53</v>
      </c>
      <c r="F54" s="114">
        <v>60</v>
      </c>
      <c r="G54" s="114">
        <v>61</v>
      </c>
      <c r="H54" s="140">
        <v>55</v>
      </c>
      <c r="I54" s="115">
        <v>-3</v>
      </c>
      <c r="J54" s="116">
        <v>-5.4545454545454541</v>
      </c>
    </row>
    <row r="55" spans="1:12" s="110" customFormat="1" ht="13.5" customHeight="1" x14ac:dyDescent="0.2">
      <c r="A55" s="120"/>
      <c r="B55" s="121" t="s">
        <v>112</v>
      </c>
      <c r="C55" s="113">
        <v>0.13136768354984674</v>
      </c>
      <c r="D55" s="115">
        <v>9</v>
      </c>
      <c r="E55" s="114">
        <v>8</v>
      </c>
      <c r="F55" s="114">
        <v>12</v>
      </c>
      <c r="G55" s="114">
        <v>16</v>
      </c>
      <c r="H55" s="140">
        <v>15</v>
      </c>
      <c r="I55" s="115">
        <v>-6</v>
      </c>
      <c r="J55" s="116">
        <v>-40</v>
      </c>
    </row>
    <row r="56" spans="1:12" s="110" customFormat="1" ht="13.5" customHeight="1" x14ac:dyDescent="0.2">
      <c r="A56" s="118" t="s">
        <v>113</v>
      </c>
      <c r="B56" s="122" t="s">
        <v>116</v>
      </c>
      <c r="C56" s="113">
        <v>88.483433075463438</v>
      </c>
      <c r="D56" s="115">
        <v>6062</v>
      </c>
      <c r="E56" s="114">
        <v>6224</v>
      </c>
      <c r="F56" s="114">
        <v>6147</v>
      </c>
      <c r="G56" s="114">
        <v>6061</v>
      </c>
      <c r="H56" s="140">
        <v>5963</v>
      </c>
      <c r="I56" s="115">
        <v>99</v>
      </c>
      <c r="J56" s="116">
        <v>1.6602381351668623</v>
      </c>
    </row>
    <row r="57" spans="1:12" s="110" customFormat="1" ht="13.5" customHeight="1" x14ac:dyDescent="0.2">
      <c r="A57" s="142"/>
      <c r="B57" s="124" t="s">
        <v>117</v>
      </c>
      <c r="C57" s="125">
        <v>11.516566924536564</v>
      </c>
      <c r="D57" s="143">
        <v>789</v>
      </c>
      <c r="E57" s="144">
        <v>803</v>
      </c>
      <c r="F57" s="144">
        <v>787</v>
      </c>
      <c r="G57" s="144">
        <v>762</v>
      </c>
      <c r="H57" s="145">
        <v>756</v>
      </c>
      <c r="I57" s="143">
        <v>33</v>
      </c>
      <c r="J57" s="146">
        <v>4.3650793650793647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56167</v>
      </c>
      <c r="E12" s="236">
        <v>56284</v>
      </c>
      <c r="F12" s="114">
        <v>56565</v>
      </c>
      <c r="G12" s="114">
        <v>55808</v>
      </c>
      <c r="H12" s="140">
        <v>55488</v>
      </c>
      <c r="I12" s="115">
        <v>679</v>
      </c>
      <c r="J12" s="116">
        <v>1.22368800461361</v>
      </c>
    </row>
    <row r="13" spans="1:15" s="110" customFormat="1" ht="12" customHeight="1" x14ac:dyDescent="0.2">
      <c r="A13" s="118" t="s">
        <v>105</v>
      </c>
      <c r="B13" s="119" t="s">
        <v>106</v>
      </c>
      <c r="C13" s="113">
        <v>53.349831751740346</v>
      </c>
      <c r="D13" s="115">
        <v>29965</v>
      </c>
      <c r="E13" s="114">
        <v>30070</v>
      </c>
      <c r="F13" s="114">
        <v>30372</v>
      </c>
      <c r="G13" s="114">
        <v>29918</v>
      </c>
      <c r="H13" s="140">
        <v>29735</v>
      </c>
      <c r="I13" s="115">
        <v>230</v>
      </c>
      <c r="J13" s="116">
        <v>0.77349924331595765</v>
      </c>
    </row>
    <row r="14" spans="1:15" s="110" customFormat="1" ht="12" customHeight="1" x14ac:dyDescent="0.2">
      <c r="A14" s="118"/>
      <c r="B14" s="119" t="s">
        <v>107</v>
      </c>
      <c r="C14" s="113">
        <v>46.650168248259654</v>
      </c>
      <c r="D14" s="115">
        <v>26202</v>
      </c>
      <c r="E14" s="114">
        <v>26214</v>
      </c>
      <c r="F14" s="114">
        <v>26193</v>
      </c>
      <c r="G14" s="114">
        <v>25890</v>
      </c>
      <c r="H14" s="140">
        <v>25753</v>
      </c>
      <c r="I14" s="115">
        <v>449</v>
      </c>
      <c r="J14" s="116">
        <v>1.7434861957830157</v>
      </c>
    </row>
    <row r="15" spans="1:15" s="110" customFormat="1" ht="12" customHeight="1" x14ac:dyDescent="0.2">
      <c r="A15" s="118" t="s">
        <v>105</v>
      </c>
      <c r="B15" s="121" t="s">
        <v>108</v>
      </c>
      <c r="C15" s="113">
        <v>10.970854772375239</v>
      </c>
      <c r="D15" s="115">
        <v>6162</v>
      </c>
      <c r="E15" s="114">
        <v>6399</v>
      </c>
      <c r="F15" s="114">
        <v>6473</v>
      </c>
      <c r="G15" s="114">
        <v>5973</v>
      </c>
      <c r="H15" s="140">
        <v>6064</v>
      </c>
      <c r="I15" s="115">
        <v>98</v>
      </c>
      <c r="J15" s="116">
        <v>1.6160949868073879</v>
      </c>
    </row>
    <row r="16" spans="1:15" s="110" customFormat="1" ht="12" customHeight="1" x14ac:dyDescent="0.2">
      <c r="A16" s="118"/>
      <c r="B16" s="121" t="s">
        <v>109</v>
      </c>
      <c r="C16" s="113">
        <v>66.809692524079978</v>
      </c>
      <c r="D16" s="115">
        <v>37525</v>
      </c>
      <c r="E16" s="114">
        <v>37492</v>
      </c>
      <c r="F16" s="114">
        <v>37790</v>
      </c>
      <c r="G16" s="114">
        <v>37838</v>
      </c>
      <c r="H16" s="140">
        <v>37702</v>
      </c>
      <c r="I16" s="115">
        <v>-177</v>
      </c>
      <c r="J16" s="116">
        <v>-0.46947111559068483</v>
      </c>
    </row>
    <row r="17" spans="1:10" s="110" customFormat="1" ht="12" customHeight="1" x14ac:dyDescent="0.2">
      <c r="A17" s="118"/>
      <c r="B17" s="121" t="s">
        <v>110</v>
      </c>
      <c r="C17" s="113">
        <v>21.160111809425462</v>
      </c>
      <c r="D17" s="115">
        <v>11885</v>
      </c>
      <c r="E17" s="114">
        <v>11779</v>
      </c>
      <c r="F17" s="114">
        <v>11724</v>
      </c>
      <c r="G17" s="114">
        <v>11445</v>
      </c>
      <c r="H17" s="140">
        <v>11199</v>
      </c>
      <c r="I17" s="115">
        <v>686</v>
      </c>
      <c r="J17" s="116">
        <v>6.1255469238324851</v>
      </c>
    </row>
    <row r="18" spans="1:10" s="110" customFormat="1" ht="12" customHeight="1" x14ac:dyDescent="0.2">
      <c r="A18" s="120"/>
      <c r="B18" s="121" t="s">
        <v>111</v>
      </c>
      <c r="C18" s="113">
        <v>1.0593408941193228</v>
      </c>
      <c r="D18" s="115">
        <v>595</v>
      </c>
      <c r="E18" s="114">
        <v>614</v>
      </c>
      <c r="F18" s="114">
        <v>578</v>
      </c>
      <c r="G18" s="114">
        <v>552</v>
      </c>
      <c r="H18" s="140">
        <v>523</v>
      </c>
      <c r="I18" s="115">
        <v>72</v>
      </c>
      <c r="J18" s="116">
        <v>13.766730401529637</v>
      </c>
    </row>
    <row r="19" spans="1:10" s="110" customFormat="1" ht="12" customHeight="1" x14ac:dyDescent="0.2">
      <c r="A19" s="120"/>
      <c r="B19" s="121" t="s">
        <v>112</v>
      </c>
      <c r="C19" s="113">
        <v>0.2955472074349707</v>
      </c>
      <c r="D19" s="115">
        <v>166</v>
      </c>
      <c r="E19" s="114">
        <v>169</v>
      </c>
      <c r="F19" s="114">
        <v>166</v>
      </c>
      <c r="G19" s="114">
        <v>134</v>
      </c>
      <c r="H19" s="140">
        <v>117</v>
      </c>
      <c r="I19" s="115">
        <v>49</v>
      </c>
      <c r="J19" s="116">
        <v>41.880341880341881</v>
      </c>
    </row>
    <row r="20" spans="1:10" s="110" customFormat="1" ht="12" customHeight="1" x14ac:dyDescent="0.2">
      <c r="A20" s="118" t="s">
        <v>113</v>
      </c>
      <c r="B20" s="119" t="s">
        <v>181</v>
      </c>
      <c r="C20" s="113">
        <v>69.195435041928533</v>
      </c>
      <c r="D20" s="115">
        <v>38865</v>
      </c>
      <c r="E20" s="114">
        <v>39028</v>
      </c>
      <c r="F20" s="114">
        <v>39496</v>
      </c>
      <c r="G20" s="114">
        <v>38925</v>
      </c>
      <c r="H20" s="140">
        <v>38797</v>
      </c>
      <c r="I20" s="115">
        <v>68</v>
      </c>
      <c r="J20" s="116">
        <v>0.17527128386215429</v>
      </c>
    </row>
    <row r="21" spans="1:10" s="110" customFormat="1" ht="12" customHeight="1" x14ac:dyDescent="0.2">
      <c r="A21" s="118"/>
      <c r="B21" s="119" t="s">
        <v>182</v>
      </c>
      <c r="C21" s="113">
        <v>30.804564958071467</v>
      </c>
      <c r="D21" s="115">
        <v>17302</v>
      </c>
      <c r="E21" s="114">
        <v>17256</v>
      </c>
      <c r="F21" s="114">
        <v>17069</v>
      </c>
      <c r="G21" s="114">
        <v>16883</v>
      </c>
      <c r="H21" s="140">
        <v>16691</v>
      </c>
      <c r="I21" s="115">
        <v>611</v>
      </c>
      <c r="J21" s="116">
        <v>3.6606554430531424</v>
      </c>
    </row>
    <row r="22" spans="1:10" s="110" customFormat="1" ht="12" customHeight="1" x14ac:dyDescent="0.2">
      <c r="A22" s="118" t="s">
        <v>113</v>
      </c>
      <c r="B22" s="119" t="s">
        <v>116</v>
      </c>
      <c r="C22" s="113">
        <v>86.757348621076432</v>
      </c>
      <c r="D22" s="115">
        <v>48729</v>
      </c>
      <c r="E22" s="114">
        <v>48828</v>
      </c>
      <c r="F22" s="114">
        <v>49095</v>
      </c>
      <c r="G22" s="114">
        <v>48554</v>
      </c>
      <c r="H22" s="140">
        <v>48422</v>
      </c>
      <c r="I22" s="115">
        <v>307</v>
      </c>
      <c r="J22" s="116">
        <v>0.63400933459997522</v>
      </c>
    </row>
    <row r="23" spans="1:10" s="110" customFormat="1" ht="12" customHeight="1" x14ac:dyDescent="0.2">
      <c r="A23" s="118"/>
      <c r="B23" s="119" t="s">
        <v>117</v>
      </c>
      <c r="C23" s="113">
        <v>13.21416490109851</v>
      </c>
      <c r="D23" s="115">
        <v>7422</v>
      </c>
      <c r="E23" s="114">
        <v>7441</v>
      </c>
      <c r="F23" s="114">
        <v>7456</v>
      </c>
      <c r="G23" s="114">
        <v>7239</v>
      </c>
      <c r="H23" s="140">
        <v>7052</v>
      </c>
      <c r="I23" s="115">
        <v>370</v>
      </c>
      <c r="J23" s="116">
        <v>5.2467385138967666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72650</v>
      </c>
      <c r="E64" s="236">
        <v>72749</v>
      </c>
      <c r="F64" s="236">
        <v>73020</v>
      </c>
      <c r="G64" s="236">
        <v>71938</v>
      </c>
      <c r="H64" s="140">
        <v>71825</v>
      </c>
      <c r="I64" s="115">
        <v>825</v>
      </c>
      <c r="J64" s="116">
        <v>1.148625130525583</v>
      </c>
    </row>
    <row r="65" spans="1:12" s="110" customFormat="1" ht="12" customHeight="1" x14ac:dyDescent="0.2">
      <c r="A65" s="118" t="s">
        <v>105</v>
      </c>
      <c r="B65" s="119" t="s">
        <v>106</v>
      </c>
      <c r="C65" s="113">
        <v>52.379903647625603</v>
      </c>
      <c r="D65" s="235">
        <v>38054</v>
      </c>
      <c r="E65" s="236">
        <v>38093</v>
      </c>
      <c r="F65" s="236">
        <v>38369</v>
      </c>
      <c r="G65" s="236">
        <v>37736</v>
      </c>
      <c r="H65" s="140">
        <v>37659</v>
      </c>
      <c r="I65" s="115">
        <v>395</v>
      </c>
      <c r="J65" s="116">
        <v>1.0488860564539686</v>
      </c>
    </row>
    <row r="66" spans="1:12" s="110" customFormat="1" ht="12" customHeight="1" x14ac:dyDescent="0.2">
      <c r="A66" s="118"/>
      <c r="B66" s="119" t="s">
        <v>107</v>
      </c>
      <c r="C66" s="113">
        <v>47.620096352374397</v>
      </c>
      <c r="D66" s="235">
        <v>34596</v>
      </c>
      <c r="E66" s="236">
        <v>34656</v>
      </c>
      <c r="F66" s="236">
        <v>34651</v>
      </c>
      <c r="G66" s="236">
        <v>34202</v>
      </c>
      <c r="H66" s="140">
        <v>34166</v>
      </c>
      <c r="I66" s="115">
        <v>430</v>
      </c>
      <c r="J66" s="116">
        <v>1.258561142656442</v>
      </c>
    </row>
    <row r="67" spans="1:12" s="110" customFormat="1" ht="12" customHeight="1" x14ac:dyDescent="0.2">
      <c r="A67" s="118" t="s">
        <v>105</v>
      </c>
      <c r="B67" s="121" t="s">
        <v>108</v>
      </c>
      <c r="C67" s="113">
        <v>10.543702684101858</v>
      </c>
      <c r="D67" s="235">
        <v>7660</v>
      </c>
      <c r="E67" s="236">
        <v>7958</v>
      </c>
      <c r="F67" s="236">
        <v>8143</v>
      </c>
      <c r="G67" s="236">
        <v>7520</v>
      </c>
      <c r="H67" s="140">
        <v>7672</v>
      </c>
      <c r="I67" s="115">
        <v>-12</v>
      </c>
      <c r="J67" s="116">
        <v>-0.15641293013555788</v>
      </c>
    </row>
    <row r="68" spans="1:12" s="110" customFormat="1" ht="12" customHeight="1" x14ac:dyDescent="0.2">
      <c r="A68" s="118"/>
      <c r="B68" s="121" t="s">
        <v>109</v>
      </c>
      <c r="C68" s="113">
        <v>67.255333792154161</v>
      </c>
      <c r="D68" s="235">
        <v>48861</v>
      </c>
      <c r="E68" s="236">
        <v>48824</v>
      </c>
      <c r="F68" s="236">
        <v>49044</v>
      </c>
      <c r="G68" s="236">
        <v>48922</v>
      </c>
      <c r="H68" s="140">
        <v>48930</v>
      </c>
      <c r="I68" s="115">
        <v>-69</v>
      </c>
      <c r="J68" s="116">
        <v>-0.14101778050275904</v>
      </c>
    </row>
    <row r="69" spans="1:12" s="110" customFormat="1" ht="12" customHeight="1" x14ac:dyDescent="0.2">
      <c r="A69" s="118"/>
      <c r="B69" s="121" t="s">
        <v>110</v>
      </c>
      <c r="C69" s="113">
        <v>21.169993117687543</v>
      </c>
      <c r="D69" s="235">
        <v>15380</v>
      </c>
      <c r="E69" s="236">
        <v>15214</v>
      </c>
      <c r="F69" s="236">
        <v>15102</v>
      </c>
      <c r="G69" s="236">
        <v>14794</v>
      </c>
      <c r="H69" s="140">
        <v>14550</v>
      </c>
      <c r="I69" s="115">
        <v>830</v>
      </c>
      <c r="J69" s="116">
        <v>5.7044673539518902</v>
      </c>
    </row>
    <row r="70" spans="1:12" s="110" customFormat="1" ht="12" customHeight="1" x14ac:dyDescent="0.2">
      <c r="A70" s="120"/>
      <c r="B70" s="121" t="s">
        <v>111</v>
      </c>
      <c r="C70" s="113">
        <v>1.0309704060564349</v>
      </c>
      <c r="D70" s="235">
        <v>749</v>
      </c>
      <c r="E70" s="236">
        <v>753</v>
      </c>
      <c r="F70" s="236">
        <v>731</v>
      </c>
      <c r="G70" s="236">
        <v>702</v>
      </c>
      <c r="H70" s="140">
        <v>673</v>
      </c>
      <c r="I70" s="115">
        <v>76</v>
      </c>
      <c r="J70" s="116">
        <v>11.292719167904904</v>
      </c>
    </row>
    <row r="71" spans="1:12" s="110" customFormat="1" ht="12" customHeight="1" x14ac:dyDescent="0.2">
      <c r="A71" s="120"/>
      <c r="B71" s="121" t="s">
        <v>112</v>
      </c>
      <c r="C71" s="113">
        <v>0.2959394356503785</v>
      </c>
      <c r="D71" s="235">
        <v>215</v>
      </c>
      <c r="E71" s="236">
        <v>217</v>
      </c>
      <c r="F71" s="236">
        <v>201</v>
      </c>
      <c r="G71" s="236">
        <v>175</v>
      </c>
      <c r="H71" s="140">
        <v>167</v>
      </c>
      <c r="I71" s="115">
        <v>48</v>
      </c>
      <c r="J71" s="116">
        <v>28.742514970059879</v>
      </c>
    </row>
    <row r="72" spans="1:12" s="110" customFormat="1" ht="12" customHeight="1" x14ac:dyDescent="0.2">
      <c r="A72" s="118" t="s">
        <v>113</v>
      </c>
      <c r="B72" s="119" t="s">
        <v>181</v>
      </c>
      <c r="C72" s="113">
        <v>69.457673778389534</v>
      </c>
      <c r="D72" s="235">
        <v>50461</v>
      </c>
      <c r="E72" s="236">
        <v>50647</v>
      </c>
      <c r="F72" s="236">
        <v>51114</v>
      </c>
      <c r="G72" s="236">
        <v>50334</v>
      </c>
      <c r="H72" s="140">
        <v>50375</v>
      </c>
      <c r="I72" s="115">
        <v>86</v>
      </c>
      <c r="J72" s="116">
        <v>0.1707196029776675</v>
      </c>
    </row>
    <row r="73" spans="1:12" s="110" customFormat="1" ht="12" customHeight="1" x14ac:dyDescent="0.2">
      <c r="A73" s="118"/>
      <c r="B73" s="119" t="s">
        <v>182</v>
      </c>
      <c r="C73" s="113">
        <v>30.542326221610463</v>
      </c>
      <c r="D73" s="115">
        <v>22189</v>
      </c>
      <c r="E73" s="114">
        <v>22102</v>
      </c>
      <c r="F73" s="114">
        <v>21906</v>
      </c>
      <c r="G73" s="114">
        <v>21604</v>
      </c>
      <c r="H73" s="140">
        <v>21450</v>
      </c>
      <c r="I73" s="115">
        <v>739</v>
      </c>
      <c r="J73" s="116">
        <v>3.4452214452214451</v>
      </c>
    </row>
    <row r="74" spans="1:12" s="110" customFormat="1" ht="12" customHeight="1" x14ac:dyDescent="0.2">
      <c r="A74" s="118" t="s">
        <v>113</v>
      </c>
      <c r="B74" s="119" t="s">
        <v>116</v>
      </c>
      <c r="C74" s="113">
        <v>90.209222298692367</v>
      </c>
      <c r="D74" s="115">
        <v>65537</v>
      </c>
      <c r="E74" s="114">
        <v>65725</v>
      </c>
      <c r="F74" s="114">
        <v>66011</v>
      </c>
      <c r="G74" s="114">
        <v>65123</v>
      </c>
      <c r="H74" s="140">
        <v>65151</v>
      </c>
      <c r="I74" s="115">
        <v>386</v>
      </c>
      <c r="J74" s="116">
        <v>0.59246980092400736</v>
      </c>
    </row>
    <row r="75" spans="1:12" s="110" customFormat="1" ht="12" customHeight="1" x14ac:dyDescent="0.2">
      <c r="A75" s="142"/>
      <c r="B75" s="124" t="s">
        <v>117</v>
      </c>
      <c r="C75" s="125">
        <v>9.7673778389538892</v>
      </c>
      <c r="D75" s="143">
        <v>7096</v>
      </c>
      <c r="E75" s="144">
        <v>7011</v>
      </c>
      <c r="F75" s="144">
        <v>6998</v>
      </c>
      <c r="G75" s="144">
        <v>6801</v>
      </c>
      <c r="H75" s="145">
        <v>6659</v>
      </c>
      <c r="I75" s="143">
        <v>437</v>
      </c>
      <c r="J75" s="146">
        <v>6.5625469289683132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56167</v>
      </c>
      <c r="G11" s="114">
        <v>56284</v>
      </c>
      <c r="H11" s="114">
        <v>56565</v>
      </c>
      <c r="I11" s="114">
        <v>55808</v>
      </c>
      <c r="J11" s="140">
        <v>55488</v>
      </c>
      <c r="K11" s="114">
        <v>679</v>
      </c>
      <c r="L11" s="116">
        <v>1.22368800461361</v>
      </c>
    </row>
    <row r="12" spans="1:17" s="110" customFormat="1" ht="24.95" customHeight="1" x14ac:dyDescent="0.2">
      <c r="A12" s="604" t="s">
        <v>185</v>
      </c>
      <c r="B12" s="605"/>
      <c r="C12" s="605"/>
      <c r="D12" s="606"/>
      <c r="E12" s="113">
        <v>53.349831751740346</v>
      </c>
      <c r="F12" s="115">
        <v>29965</v>
      </c>
      <c r="G12" s="114">
        <v>30070</v>
      </c>
      <c r="H12" s="114">
        <v>30372</v>
      </c>
      <c r="I12" s="114">
        <v>29918</v>
      </c>
      <c r="J12" s="140">
        <v>29735</v>
      </c>
      <c r="K12" s="114">
        <v>230</v>
      </c>
      <c r="L12" s="116">
        <v>0.77349924331595765</v>
      </c>
    </row>
    <row r="13" spans="1:17" s="110" customFormat="1" ht="15" customHeight="1" x14ac:dyDescent="0.2">
      <c r="A13" s="120"/>
      <c r="B13" s="612" t="s">
        <v>107</v>
      </c>
      <c r="C13" s="612"/>
      <c r="E13" s="113">
        <v>46.650168248259654</v>
      </c>
      <c r="F13" s="115">
        <v>26202</v>
      </c>
      <c r="G13" s="114">
        <v>26214</v>
      </c>
      <c r="H13" s="114">
        <v>26193</v>
      </c>
      <c r="I13" s="114">
        <v>25890</v>
      </c>
      <c r="J13" s="140">
        <v>25753</v>
      </c>
      <c r="K13" s="114">
        <v>449</v>
      </c>
      <c r="L13" s="116">
        <v>1.7434861957830157</v>
      </c>
    </row>
    <row r="14" spans="1:17" s="110" customFormat="1" ht="24.95" customHeight="1" x14ac:dyDescent="0.2">
      <c r="A14" s="604" t="s">
        <v>186</v>
      </c>
      <c r="B14" s="605"/>
      <c r="C14" s="605"/>
      <c r="D14" s="606"/>
      <c r="E14" s="113">
        <v>10.970854772375239</v>
      </c>
      <c r="F14" s="115">
        <v>6162</v>
      </c>
      <c r="G14" s="114">
        <v>6399</v>
      </c>
      <c r="H14" s="114">
        <v>6473</v>
      </c>
      <c r="I14" s="114">
        <v>5973</v>
      </c>
      <c r="J14" s="140">
        <v>6064</v>
      </c>
      <c r="K14" s="114">
        <v>98</v>
      </c>
      <c r="L14" s="116">
        <v>1.6160949868073879</v>
      </c>
    </row>
    <row r="15" spans="1:17" s="110" customFormat="1" ht="15" customHeight="1" x14ac:dyDescent="0.2">
      <c r="A15" s="120"/>
      <c r="B15" s="119"/>
      <c r="C15" s="258" t="s">
        <v>106</v>
      </c>
      <c r="E15" s="113">
        <v>58.406361570918534</v>
      </c>
      <c r="F15" s="115">
        <v>3599</v>
      </c>
      <c r="G15" s="114">
        <v>3712</v>
      </c>
      <c r="H15" s="114">
        <v>3790</v>
      </c>
      <c r="I15" s="114">
        <v>3469</v>
      </c>
      <c r="J15" s="140">
        <v>3517</v>
      </c>
      <c r="K15" s="114">
        <v>82</v>
      </c>
      <c r="L15" s="116">
        <v>2.3315325561558145</v>
      </c>
    </row>
    <row r="16" spans="1:17" s="110" customFormat="1" ht="15" customHeight="1" x14ac:dyDescent="0.2">
      <c r="A16" s="120"/>
      <c r="B16" s="119"/>
      <c r="C16" s="258" t="s">
        <v>107</v>
      </c>
      <c r="E16" s="113">
        <v>41.593638429081466</v>
      </c>
      <c r="F16" s="115">
        <v>2563</v>
      </c>
      <c r="G16" s="114">
        <v>2687</v>
      </c>
      <c r="H16" s="114">
        <v>2683</v>
      </c>
      <c r="I16" s="114">
        <v>2504</v>
      </c>
      <c r="J16" s="140">
        <v>2547</v>
      </c>
      <c r="K16" s="114">
        <v>16</v>
      </c>
      <c r="L16" s="116">
        <v>0.62819002748331365</v>
      </c>
    </row>
    <row r="17" spans="1:12" s="110" customFormat="1" ht="15" customHeight="1" x14ac:dyDescent="0.2">
      <c r="A17" s="120"/>
      <c r="B17" s="121" t="s">
        <v>109</v>
      </c>
      <c r="C17" s="258"/>
      <c r="E17" s="113">
        <v>66.809692524079978</v>
      </c>
      <c r="F17" s="115">
        <v>37525</v>
      </c>
      <c r="G17" s="114">
        <v>37492</v>
      </c>
      <c r="H17" s="114">
        <v>37790</v>
      </c>
      <c r="I17" s="114">
        <v>37838</v>
      </c>
      <c r="J17" s="140">
        <v>37702</v>
      </c>
      <c r="K17" s="114">
        <v>-177</v>
      </c>
      <c r="L17" s="116">
        <v>-0.46947111559068483</v>
      </c>
    </row>
    <row r="18" spans="1:12" s="110" customFormat="1" ht="15" customHeight="1" x14ac:dyDescent="0.2">
      <c r="A18" s="120"/>
      <c r="B18" s="119"/>
      <c r="C18" s="258" t="s">
        <v>106</v>
      </c>
      <c r="E18" s="113">
        <v>53.281812125249836</v>
      </c>
      <c r="F18" s="115">
        <v>19994</v>
      </c>
      <c r="G18" s="114">
        <v>19975</v>
      </c>
      <c r="H18" s="114">
        <v>20230</v>
      </c>
      <c r="I18" s="114">
        <v>20256</v>
      </c>
      <c r="J18" s="140">
        <v>20198</v>
      </c>
      <c r="K18" s="114">
        <v>-204</v>
      </c>
      <c r="L18" s="116">
        <v>-1.0100009901970493</v>
      </c>
    </row>
    <row r="19" spans="1:12" s="110" customFormat="1" ht="15" customHeight="1" x14ac:dyDescent="0.2">
      <c r="A19" s="120"/>
      <c r="B19" s="119"/>
      <c r="C19" s="258" t="s">
        <v>107</v>
      </c>
      <c r="E19" s="113">
        <v>46.718187874750164</v>
      </c>
      <c r="F19" s="115">
        <v>17531</v>
      </c>
      <c r="G19" s="114">
        <v>17517</v>
      </c>
      <c r="H19" s="114">
        <v>17560</v>
      </c>
      <c r="I19" s="114">
        <v>17582</v>
      </c>
      <c r="J19" s="140">
        <v>17504</v>
      </c>
      <c r="K19" s="114">
        <v>27</v>
      </c>
      <c r="L19" s="116">
        <v>0.15425045703839121</v>
      </c>
    </row>
    <row r="20" spans="1:12" s="110" customFormat="1" ht="15" customHeight="1" x14ac:dyDescent="0.2">
      <c r="A20" s="120"/>
      <c r="B20" s="121" t="s">
        <v>110</v>
      </c>
      <c r="C20" s="258"/>
      <c r="E20" s="113">
        <v>21.160111809425462</v>
      </c>
      <c r="F20" s="115">
        <v>11885</v>
      </c>
      <c r="G20" s="114">
        <v>11779</v>
      </c>
      <c r="H20" s="114">
        <v>11724</v>
      </c>
      <c r="I20" s="114">
        <v>11445</v>
      </c>
      <c r="J20" s="140">
        <v>11199</v>
      </c>
      <c r="K20" s="114">
        <v>686</v>
      </c>
      <c r="L20" s="116">
        <v>6.1255469238324851</v>
      </c>
    </row>
    <row r="21" spans="1:12" s="110" customFormat="1" ht="15" customHeight="1" x14ac:dyDescent="0.2">
      <c r="A21" s="120"/>
      <c r="B21" s="119"/>
      <c r="C21" s="258" t="s">
        <v>106</v>
      </c>
      <c r="E21" s="113">
        <v>50.778291964661335</v>
      </c>
      <c r="F21" s="115">
        <v>6035</v>
      </c>
      <c r="G21" s="114">
        <v>6035</v>
      </c>
      <c r="H21" s="114">
        <v>6021</v>
      </c>
      <c r="I21" s="114">
        <v>5890</v>
      </c>
      <c r="J21" s="140">
        <v>5736</v>
      </c>
      <c r="K21" s="114">
        <v>299</v>
      </c>
      <c r="L21" s="116">
        <v>5.2126917712691769</v>
      </c>
    </row>
    <row r="22" spans="1:12" s="110" customFormat="1" ht="15" customHeight="1" x14ac:dyDescent="0.2">
      <c r="A22" s="120"/>
      <c r="B22" s="119"/>
      <c r="C22" s="258" t="s">
        <v>107</v>
      </c>
      <c r="E22" s="113">
        <v>49.221708035338665</v>
      </c>
      <c r="F22" s="115">
        <v>5850</v>
      </c>
      <c r="G22" s="114">
        <v>5744</v>
      </c>
      <c r="H22" s="114">
        <v>5703</v>
      </c>
      <c r="I22" s="114">
        <v>5555</v>
      </c>
      <c r="J22" s="140">
        <v>5463</v>
      </c>
      <c r="K22" s="114">
        <v>387</v>
      </c>
      <c r="L22" s="116">
        <v>7.0840197693574956</v>
      </c>
    </row>
    <row r="23" spans="1:12" s="110" customFormat="1" ht="15" customHeight="1" x14ac:dyDescent="0.2">
      <c r="A23" s="120"/>
      <c r="B23" s="121" t="s">
        <v>111</v>
      </c>
      <c r="C23" s="258"/>
      <c r="E23" s="113">
        <v>1.0593408941193228</v>
      </c>
      <c r="F23" s="115">
        <v>595</v>
      </c>
      <c r="G23" s="114">
        <v>614</v>
      </c>
      <c r="H23" s="114">
        <v>578</v>
      </c>
      <c r="I23" s="114">
        <v>552</v>
      </c>
      <c r="J23" s="140">
        <v>523</v>
      </c>
      <c r="K23" s="114">
        <v>72</v>
      </c>
      <c r="L23" s="116">
        <v>13.766730401529637</v>
      </c>
    </row>
    <row r="24" spans="1:12" s="110" customFormat="1" ht="15" customHeight="1" x14ac:dyDescent="0.2">
      <c r="A24" s="120"/>
      <c r="B24" s="119"/>
      <c r="C24" s="258" t="s">
        <v>106</v>
      </c>
      <c r="E24" s="113">
        <v>56.638655462184872</v>
      </c>
      <c r="F24" s="115">
        <v>337</v>
      </c>
      <c r="G24" s="114">
        <v>348</v>
      </c>
      <c r="H24" s="114">
        <v>331</v>
      </c>
      <c r="I24" s="114">
        <v>303</v>
      </c>
      <c r="J24" s="140">
        <v>284</v>
      </c>
      <c r="K24" s="114">
        <v>53</v>
      </c>
      <c r="L24" s="116">
        <v>18.661971830985916</v>
      </c>
    </row>
    <row r="25" spans="1:12" s="110" customFormat="1" ht="15" customHeight="1" x14ac:dyDescent="0.2">
      <c r="A25" s="120"/>
      <c r="B25" s="119"/>
      <c r="C25" s="258" t="s">
        <v>107</v>
      </c>
      <c r="E25" s="113">
        <v>43.361344537815128</v>
      </c>
      <c r="F25" s="115">
        <v>258</v>
      </c>
      <c r="G25" s="114">
        <v>266</v>
      </c>
      <c r="H25" s="114">
        <v>247</v>
      </c>
      <c r="I25" s="114">
        <v>249</v>
      </c>
      <c r="J25" s="140">
        <v>239</v>
      </c>
      <c r="K25" s="114">
        <v>19</v>
      </c>
      <c r="L25" s="116">
        <v>7.9497907949790791</v>
      </c>
    </row>
    <row r="26" spans="1:12" s="110" customFormat="1" ht="15" customHeight="1" x14ac:dyDescent="0.2">
      <c r="A26" s="120"/>
      <c r="C26" s="121" t="s">
        <v>187</v>
      </c>
      <c r="D26" s="110" t="s">
        <v>188</v>
      </c>
      <c r="E26" s="113">
        <v>0.2955472074349707</v>
      </c>
      <c r="F26" s="115">
        <v>166</v>
      </c>
      <c r="G26" s="114">
        <v>169</v>
      </c>
      <c r="H26" s="114">
        <v>166</v>
      </c>
      <c r="I26" s="114">
        <v>134</v>
      </c>
      <c r="J26" s="140">
        <v>117</v>
      </c>
      <c r="K26" s="114">
        <v>49</v>
      </c>
      <c r="L26" s="116">
        <v>41.880341880341881</v>
      </c>
    </row>
    <row r="27" spans="1:12" s="110" customFormat="1" ht="15" customHeight="1" x14ac:dyDescent="0.2">
      <c r="A27" s="120"/>
      <c r="B27" s="119"/>
      <c r="D27" s="259" t="s">
        <v>106</v>
      </c>
      <c r="E27" s="113">
        <v>55.421686746987952</v>
      </c>
      <c r="F27" s="115">
        <v>92</v>
      </c>
      <c r="G27" s="114">
        <v>96</v>
      </c>
      <c r="H27" s="114">
        <v>99</v>
      </c>
      <c r="I27" s="114">
        <v>73</v>
      </c>
      <c r="J27" s="140">
        <v>58</v>
      </c>
      <c r="K27" s="114">
        <v>34</v>
      </c>
      <c r="L27" s="116">
        <v>58.620689655172413</v>
      </c>
    </row>
    <row r="28" spans="1:12" s="110" customFormat="1" ht="15" customHeight="1" x14ac:dyDescent="0.2">
      <c r="A28" s="120"/>
      <c r="B28" s="119"/>
      <c r="D28" s="259" t="s">
        <v>107</v>
      </c>
      <c r="E28" s="113">
        <v>44.578313253012048</v>
      </c>
      <c r="F28" s="115">
        <v>74</v>
      </c>
      <c r="G28" s="114">
        <v>73</v>
      </c>
      <c r="H28" s="114">
        <v>67</v>
      </c>
      <c r="I28" s="114">
        <v>61</v>
      </c>
      <c r="J28" s="140">
        <v>59</v>
      </c>
      <c r="K28" s="114">
        <v>15</v>
      </c>
      <c r="L28" s="116">
        <v>25.423728813559322</v>
      </c>
    </row>
    <row r="29" spans="1:12" s="110" customFormat="1" ht="24.95" customHeight="1" x14ac:dyDescent="0.2">
      <c r="A29" s="604" t="s">
        <v>189</v>
      </c>
      <c r="B29" s="605"/>
      <c r="C29" s="605"/>
      <c r="D29" s="606"/>
      <c r="E29" s="113">
        <v>86.757348621076432</v>
      </c>
      <c r="F29" s="115">
        <v>48729</v>
      </c>
      <c r="G29" s="114">
        <v>48828</v>
      </c>
      <c r="H29" s="114">
        <v>49095</v>
      </c>
      <c r="I29" s="114">
        <v>48554</v>
      </c>
      <c r="J29" s="140">
        <v>48422</v>
      </c>
      <c r="K29" s="114">
        <v>307</v>
      </c>
      <c r="L29" s="116">
        <v>0.63400933459997522</v>
      </c>
    </row>
    <row r="30" spans="1:12" s="110" customFormat="1" ht="15" customHeight="1" x14ac:dyDescent="0.2">
      <c r="A30" s="120"/>
      <c r="B30" s="119"/>
      <c r="C30" s="258" t="s">
        <v>106</v>
      </c>
      <c r="E30" s="113">
        <v>51.478585647150567</v>
      </c>
      <c r="F30" s="115">
        <v>25085</v>
      </c>
      <c r="G30" s="114">
        <v>25138</v>
      </c>
      <c r="H30" s="114">
        <v>25387</v>
      </c>
      <c r="I30" s="114">
        <v>25114</v>
      </c>
      <c r="J30" s="140">
        <v>25066</v>
      </c>
      <c r="K30" s="114">
        <v>19</v>
      </c>
      <c r="L30" s="116">
        <v>7.579988829490146E-2</v>
      </c>
    </row>
    <row r="31" spans="1:12" s="110" customFormat="1" ht="15" customHeight="1" x14ac:dyDescent="0.2">
      <c r="A31" s="120"/>
      <c r="B31" s="119"/>
      <c r="C31" s="258" t="s">
        <v>107</v>
      </c>
      <c r="E31" s="113">
        <v>48.521414352849433</v>
      </c>
      <c r="F31" s="115">
        <v>23644</v>
      </c>
      <c r="G31" s="114">
        <v>23690</v>
      </c>
      <c r="H31" s="114">
        <v>23708</v>
      </c>
      <c r="I31" s="114">
        <v>23440</v>
      </c>
      <c r="J31" s="140">
        <v>23356</v>
      </c>
      <c r="K31" s="114">
        <v>288</v>
      </c>
      <c r="L31" s="116">
        <v>1.2330878575098476</v>
      </c>
    </row>
    <row r="32" spans="1:12" s="110" customFormat="1" ht="15" customHeight="1" x14ac:dyDescent="0.2">
      <c r="A32" s="120"/>
      <c r="B32" s="119" t="s">
        <v>117</v>
      </c>
      <c r="C32" s="258"/>
      <c r="E32" s="113">
        <v>13.21416490109851</v>
      </c>
      <c r="F32" s="115">
        <v>7422</v>
      </c>
      <c r="G32" s="114">
        <v>7441</v>
      </c>
      <c r="H32" s="114">
        <v>7456</v>
      </c>
      <c r="I32" s="114">
        <v>7239</v>
      </c>
      <c r="J32" s="140">
        <v>7052</v>
      </c>
      <c r="K32" s="114">
        <v>370</v>
      </c>
      <c r="L32" s="116">
        <v>5.2467385138967666</v>
      </c>
    </row>
    <row r="33" spans="1:12" s="110" customFormat="1" ht="15" customHeight="1" x14ac:dyDescent="0.2">
      <c r="A33" s="120"/>
      <c r="B33" s="119"/>
      <c r="C33" s="258" t="s">
        <v>106</v>
      </c>
      <c r="E33" s="113">
        <v>65.615736998113718</v>
      </c>
      <c r="F33" s="115">
        <v>4870</v>
      </c>
      <c r="G33" s="114">
        <v>4922</v>
      </c>
      <c r="H33" s="114">
        <v>4974</v>
      </c>
      <c r="I33" s="114">
        <v>4794</v>
      </c>
      <c r="J33" s="140">
        <v>4661</v>
      </c>
      <c r="K33" s="114">
        <v>209</v>
      </c>
      <c r="L33" s="116">
        <v>4.4840163055138387</v>
      </c>
    </row>
    <row r="34" spans="1:12" s="110" customFormat="1" ht="15" customHeight="1" x14ac:dyDescent="0.2">
      <c r="A34" s="120"/>
      <c r="B34" s="119"/>
      <c r="C34" s="258" t="s">
        <v>107</v>
      </c>
      <c r="E34" s="113">
        <v>34.384263001886282</v>
      </c>
      <c r="F34" s="115">
        <v>2552</v>
      </c>
      <c r="G34" s="114">
        <v>2519</v>
      </c>
      <c r="H34" s="114">
        <v>2482</v>
      </c>
      <c r="I34" s="114">
        <v>2445</v>
      </c>
      <c r="J34" s="140">
        <v>2391</v>
      </c>
      <c r="K34" s="114">
        <v>161</v>
      </c>
      <c r="L34" s="116">
        <v>6.7335842743621912</v>
      </c>
    </row>
    <row r="35" spans="1:12" s="110" customFormat="1" ht="24.95" customHeight="1" x14ac:dyDescent="0.2">
      <c r="A35" s="604" t="s">
        <v>190</v>
      </c>
      <c r="B35" s="605"/>
      <c r="C35" s="605"/>
      <c r="D35" s="606"/>
      <c r="E35" s="113">
        <v>69.195435041928533</v>
      </c>
      <c r="F35" s="115">
        <v>38865</v>
      </c>
      <c r="G35" s="114">
        <v>39028</v>
      </c>
      <c r="H35" s="114">
        <v>39496</v>
      </c>
      <c r="I35" s="114">
        <v>38925</v>
      </c>
      <c r="J35" s="140">
        <v>38797</v>
      </c>
      <c r="K35" s="114">
        <v>68</v>
      </c>
      <c r="L35" s="116">
        <v>0.17527128386215429</v>
      </c>
    </row>
    <row r="36" spans="1:12" s="110" customFormat="1" ht="15" customHeight="1" x14ac:dyDescent="0.2">
      <c r="A36" s="120"/>
      <c r="B36" s="119"/>
      <c r="C36" s="258" t="s">
        <v>106</v>
      </c>
      <c r="E36" s="113">
        <v>69.455808568120418</v>
      </c>
      <c r="F36" s="115">
        <v>26994</v>
      </c>
      <c r="G36" s="114">
        <v>27092</v>
      </c>
      <c r="H36" s="114">
        <v>27457</v>
      </c>
      <c r="I36" s="114">
        <v>27020</v>
      </c>
      <c r="J36" s="140">
        <v>26855</v>
      </c>
      <c r="K36" s="114">
        <v>139</v>
      </c>
      <c r="L36" s="116">
        <v>0.51759448892198845</v>
      </c>
    </row>
    <row r="37" spans="1:12" s="110" customFormat="1" ht="15" customHeight="1" x14ac:dyDescent="0.2">
      <c r="A37" s="120"/>
      <c r="B37" s="119"/>
      <c r="C37" s="258" t="s">
        <v>107</v>
      </c>
      <c r="E37" s="113">
        <v>30.544191431879582</v>
      </c>
      <c r="F37" s="115">
        <v>11871</v>
      </c>
      <c r="G37" s="114">
        <v>11936</v>
      </c>
      <c r="H37" s="114">
        <v>12039</v>
      </c>
      <c r="I37" s="114">
        <v>11905</v>
      </c>
      <c r="J37" s="140">
        <v>11942</v>
      </c>
      <c r="K37" s="114">
        <v>-71</v>
      </c>
      <c r="L37" s="116">
        <v>-0.59454027801038356</v>
      </c>
    </row>
    <row r="38" spans="1:12" s="110" customFormat="1" ht="15" customHeight="1" x14ac:dyDescent="0.2">
      <c r="A38" s="120"/>
      <c r="B38" s="119" t="s">
        <v>182</v>
      </c>
      <c r="C38" s="258"/>
      <c r="E38" s="113">
        <v>30.804564958071467</v>
      </c>
      <c r="F38" s="115">
        <v>17302</v>
      </c>
      <c r="G38" s="114">
        <v>17256</v>
      </c>
      <c r="H38" s="114">
        <v>17069</v>
      </c>
      <c r="I38" s="114">
        <v>16883</v>
      </c>
      <c r="J38" s="140">
        <v>16691</v>
      </c>
      <c r="K38" s="114">
        <v>611</v>
      </c>
      <c r="L38" s="116">
        <v>3.6606554430531424</v>
      </c>
    </row>
    <row r="39" spans="1:12" s="110" customFormat="1" ht="15" customHeight="1" x14ac:dyDescent="0.2">
      <c r="A39" s="120"/>
      <c r="B39" s="119"/>
      <c r="C39" s="258" t="s">
        <v>106</v>
      </c>
      <c r="E39" s="113">
        <v>17.171425268755058</v>
      </c>
      <c r="F39" s="115">
        <v>2971</v>
      </c>
      <c r="G39" s="114">
        <v>2978</v>
      </c>
      <c r="H39" s="114">
        <v>2915</v>
      </c>
      <c r="I39" s="114">
        <v>2898</v>
      </c>
      <c r="J39" s="140">
        <v>2880</v>
      </c>
      <c r="K39" s="114">
        <v>91</v>
      </c>
      <c r="L39" s="116">
        <v>3.1597222222222223</v>
      </c>
    </row>
    <row r="40" spans="1:12" s="110" customFormat="1" ht="15" customHeight="1" x14ac:dyDescent="0.2">
      <c r="A40" s="120"/>
      <c r="B40" s="119"/>
      <c r="C40" s="258" t="s">
        <v>107</v>
      </c>
      <c r="E40" s="113">
        <v>82.828574731244942</v>
      </c>
      <c r="F40" s="115">
        <v>14331</v>
      </c>
      <c r="G40" s="114">
        <v>14278</v>
      </c>
      <c r="H40" s="114">
        <v>14154</v>
      </c>
      <c r="I40" s="114">
        <v>13985</v>
      </c>
      <c r="J40" s="140">
        <v>13811</v>
      </c>
      <c r="K40" s="114">
        <v>520</v>
      </c>
      <c r="L40" s="116">
        <v>3.7651147635942364</v>
      </c>
    </row>
    <row r="41" spans="1:12" s="110" customFormat="1" ht="24.75" customHeight="1" x14ac:dyDescent="0.2">
      <c r="A41" s="604" t="s">
        <v>518</v>
      </c>
      <c r="B41" s="605"/>
      <c r="C41" s="605"/>
      <c r="D41" s="606"/>
      <c r="E41" s="113">
        <v>4.1590257624583833</v>
      </c>
      <c r="F41" s="115">
        <v>2336</v>
      </c>
      <c r="G41" s="114">
        <v>2595</v>
      </c>
      <c r="H41" s="114">
        <v>2600</v>
      </c>
      <c r="I41" s="114">
        <v>2206</v>
      </c>
      <c r="J41" s="140">
        <v>2259</v>
      </c>
      <c r="K41" s="114">
        <v>77</v>
      </c>
      <c r="L41" s="116">
        <v>3.4085878707392649</v>
      </c>
    </row>
    <row r="42" spans="1:12" s="110" customFormat="1" ht="15" customHeight="1" x14ac:dyDescent="0.2">
      <c r="A42" s="120"/>
      <c r="B42" s="119"/>
      <c r="C42" s="258" t="s">
        <v>106</v>
      </c>
      <c r="E42" s="113">
        <v>63.955479452054796</v>
      </c>
      <c r="F42" s="115">
        <v>1494</v>
      </c>
      <c r="G42" s="114">
        <v>1667</v>
      </c>
      <c r="H42" s="114">
        <v>1677</v>
      </c>
      <c r="I42" s="114">
        <v>1395</v>
      </c>
      <c r="J42" s="140">
        <v>1437</v>
      </c>
      <c r="K42" s="114">
        <v>57</v>
      </c>
      <c r="L42" s="116">
        <v>3.9665970772442587</v>
      </c>
    </row>
    <row r="43" spans="1:12" s="110" customFormat="1" ht="15" customHeight="1" x14ac:dyDescent="0.2">
      <c r="A43" s="123"/>
      <c r="B43" s="124"/>
      <c r="C43" s="260" t="s">
        <v>107</v>
      </c>
      <c r="D43" s="261"/>
      <c r="E43" s="125">
        <v>36.044520547945204</v>
      </c>
      <c r="F43" s="143">
        <v>842</v>
      </c>
      <c r="G43" s="144">
        <v>928</v>
      </c>
      <c r="H43" s="144">
        <v>923</v>
      </c>
      <c r="I43" s="144">
        <v>811</v>
      </c>
      <c r="J43" s="145">
        <v>822</v>
      </c>
      <c r="K43" s="144">
        <v>20</v>
      </c>
      <c r="L43" s="146">
        <v>2.4330900243309004</v>
      </c>
    </row>
    <row r="44" spans="1:12" s="110" customFormat="1" ht="45.75" customHeight="1" x14ac:dyDescent="0.2">
      <c r="A44" s="604" t="s">
        <v>191</v>
      </c>
      <c r="B44" s="605"/>
      <c r="C44" s="605"/>
      <c r="D44" s="606"/>
      <c r="E44" s="113">
        <v>1.3139387896807735</v>
      </c>
      <c r="F44" s="115">
        <v>738</v>
      </c>
      <c r="G44" s="114">
        <v>752</v>
      </c>
      <c r="H44" s="114">
        <v>741</v>
      </c>
      <c r="I44" s="114">
        <v>728</v>
      </c>
      <c r="J44" s="140">
        <v>741</v>
      </c>
      <c r="K44" s="114">
        <v>-3</v>
      </c>
      <c r="L44" s="116">
        <v>-0.40485829959514169</v>
      </c>
    </row>
    <row r="45" spans="1:12" s="110" customFormat="1" ht="15" customHeight="1" x14ac:dyDescent="0.2">
      <c r="A45" s="120"/>
      <c r="B45" s="119"/>
      <c r="C45" s="258" t="s">
        <v>106</v>
      </c>
      <c r="E45" s="113">
        <v>59.349593495934961</v>
      </c>
      <c r="F45" s="115">
        <v>438</v>
      </c>
      <c r="G45" s="114">
        <v>447</v>
      </c>
      <c r="H45" s="114">
        <v>442</v>
      </c>
      <c r="I45" s="114">
        <v>421</v>
      </c>
      <c r="J45" s="140">
        <v>427</v>
      </c>
      <c r="K45" s="114">
        <v>11</v>
      </c>
      <c r="L45" s="116">
        <v>2.5761124121779861</v>
      </c>
    </row>
    <row r="46" spans="1:12" s="110" customFormat="1" ht="15" customHeight="1" x14ac:dyDescent="0.2">
      <c r="A46" s="123"/>
      <c r="B46" s="124"/>
      <c r="C46" s="260" t="s">
        <v>107</v>
      </c>
      <c r="D46" s="261"/>
      <c r="E46" s="125">
        <v>40.650406504065039</v>
      </c>
      <c r="F46" s="143">
        <v>300</v>
      </c>
      <c r="G46" s="144">
        <v>305</v>
      </c>
      <c r="H46" s="144">
        <v>299</v>
      </c>
      <c r="I46" s="144">
        <v>307</v>
      </c>
      <c r="J46" s="145">
        <v>314</v>
      </c>
      <c r="K46" s="144">
        <v>-14</v>
      </c>
      <c r="L46" s="146">
        <v>-4.4585987261146496</v>
      </c>
    </row>
    <row r="47" spans="1:12" s="110" customFormat="1" ht="39" customHeight="1" x14ac:dyDescent="0.2">
      <c r="A47" s="604" t="s">
        <v>519</v>
      </c>
      <c r="B47" s="607"/>
      <c r="C47" s="607"/>
      <c r="D47" s="608"/>
      <c r="E47" s="113">
        <v>0.20474655936760019</v>
      </c>
      <c r="F47" s="115">
        <v>115</v>
      </c>
      <c r="G47" s="114">
        <v>117</v>
      </c>
      <c r="H47" s="114">
        <v>104</v>
      </c>
      <c r="I47" s="114">
        <v>100</v>
      </c>
      <c r="J47" s="140">
        <v>110</v>
      </c>
      <c r="K47" s="114">
        <v>5</v>
      </c>
      <c r="L47" s="116">
        <v>4.5454545454545459</v>
      </c>
    </row>
    <row r="48" spans="1:12" s="110" customFormat="1" ht="15" customHeight="1" x14ac:dyDescent="0.2">
      <c r="A48" s="120"/>
      <c r="B48" s="119"/>
      <c r="C48" s="258" t="s">
        <v>106</v>
      </c>
      <c r="E48" s="113">
        <v>41.739130434782609</v>
      </c>
      <c r="F48" s="115">
        <v>48</v>
      </c>
      <c r="G48" s="114">
        <v>54</v>
      </c>
      <c r="H48" s="114">
        <v>42</v>
      </c>
      <c r="I48" s="114">
        <v>41</v>
      </c>
      <c r="J48" s="140">
        <v>42</v>
      </c>
      <c r="K48" s="114">
        <v>6</v>
      </c>
      <c r="L48" s="116">
        <v>14.285714285714286</v>
      </c>
    </row>
    <row r="49" spans="1:12" s="110" customFormat="1" ht="15" customHeight="1" x14ac:dyDescent="0.2">
      <c r="A49" s="123"/>
      <c r="B49" s="124"/>
      <c r="C49" s="260" t="s">
        <v>107</v>
      </c>
      <c r="D49" s="261"/>
      <c r="E49" s="125">
        <v>58.260869565217391</v>
      </c>
      <c r="F49" s="143">
        <v>67</v>
      </c>
      <c r="G49" s="144">
        <v>63</v>
      </c>
      <c r="H49" s="144">
        <v>62</v>
      </c>
      <c r="I49" s="144">
        <v>59</v>
      </c>
      <c r="J49" s="145">
        <v>68</v>
      </c>
      <c r="K49" s="144">
        <v>-1</v>
      </c>
      <c r="L49" s="146">
        <v>-1.4705882352941178</v>
      </c>
    </row>
    <row r="50" spans="1:12" s="110" customFormat="1" ht="24.95" customHeight="1" x14ac:dyDescent="0.2">
      <c r="A50" s="609" t="s">
        <v>192</v>
      </c>
      <c r="B50" s="610"/>
      <c r="C50" s="610"/>
      <c r="D50" s="611"/>
      <c r="E50" s="262">
        <v>12.792208948314848</v>
      </c>
      <c r="F50" s="263">
        <v>7185</v>
      </c>
      <c r="G50" s="264">
        <v>7421</v>
      </c>
      <c r="H50" s="264">
        <v>7550</v>
      </c>
      <c r="I50" s="264">
        <v>6997</v>
      </c>
      <c r="J50" s="265">
        <v>7015</v>
      </c>
      <c r="K50" s="263">
        <v>170</v>
      </c>
      <c r="L50" s="266">
        <v>2.4233784746970777</v>
      </c>
    </row>
    <row r="51" spans="1:12" s="110" customFormat="1" ht="15" customHeight="1" x14ac:dyDescent="0.2">
      <c r="A51" s="120"/>
      <c r="B51" s="119"/>
      <c r="C51" s="258" t="s">
        <v>106</v>
      </c>
      <c r="E51" s="113">
        <v>57.160751565762006</v>
      </c>
      <c r="F51" s="115">
        <v>4107</v>
      </c>
      <c r="G51" s="114">
        <v>4258</v>
      </c>
      <c r="H51" s="114">
        <v>4361</v>
      </c>
      <c r="I51" s="114">
        <v>4017</v>
      </c>
      <c r="J51" s="140">
        <v>3986</v>
      </c>
      <c r="K51" s="114">
        <v>121</v>
      </c>
      <c r="L51" s="116">
        <v>3.0356246864024086</v>
      </c>
    </row>
    <row r="52" spans="1:12" s="110" customFormat="1" ht="15" customHeight="1" x14ac:dyDescent="0.2">
      <c r="A52" s="120"/>
      <c r="B52" s="119"/>
      <c r="C52" s="258" t="s">
        <v>107</v>
      </c>
      <c r="E52" s="113">
        <v>42.839248434237994</v>
      </c>
      <c r="F52" s="115">
        <v>3078</v>
      </c>
      <c r="G52" s="114">
        <v>3163</v>
      </c>
      <c r="H52" s="114">
        <v>3189</v>
      </c>
      <c r="I52" s="114">
        <v>2980</v>
      </c>
      <c r="J52" s="140">
        <v>3029</v>
      </c>
      <c r="K52" s="114">
        <v>49</v>
      </c>
      <c r="L52" s="116">
        <v>1.6176956091119181</v>
      </c>
    </row>
    <row r="53" spans="1:12" s="110" customFormat="1" ht="15" customHeight="1" x14ac:dyDescent="0.2">
      <c r="A53" s="120"/>
      <c r="B53" s="119"/>
      <c r="C53" s="258" t="s">
        <v>187</v>
      </c>
      <c r="D53" s="110" t="s">
        <v>193</v>
      </c>
      <c r="E53" s="113">
        <v>23.298538622129435</v>
      </c>
      <c r="F53" s="115">
        <v>1674</v>
      </c>
      <c r="G53" s="114">
        <v>1916</v>
      </c>
      <c r="H53" s="114">
        <v>1983</v>
      </c>
      <c r="I53" s="114">
        <v>1468</v>
      </c>
      <c r="J53" s="140">
        <v>1588</v>
      </c>
      <c r="K53" s="114">
        <v>86</v>
      </c>
      <c r="L53" s="116">
        <v>5.4156171284634764</v>
      </c>
    </row>
    <row r="54" spans="1:12" s="110" customFormat="1" ht="15" customHeight="1" x14ac:dyDescent="0.2">
      <c r="A54" s="120"/>
      <c r="B54" s="119"/>
      <c r="D54" s="267" t="s">
        <v>194</v>
      </c>
      <c r="E54" s="113">
        <v>65.471923536439661</v>
      </c>
      <c r="F54" s="115">
        <v>1096</v>
      </c>
      <c r="G54" s="114">
        <v>1245</v>
      </c>
      <c r="H54" s="114">
        <v>1308</v>
      </c>
      <c r="I54" s="114">
        <v>983</v>
      </c>
      <c r="J54" s="140">
        <v>1052</v>
      </c>
      <c r="K54" s="114">
        <v>44</v>
      </c>
      <c r="L54" s="116">
        <v>4.1825095057034218</v>
      </c>
    </row>
    <row r="55" spans="1:12" s="110" customFormat="1" ht="15" customHeight="1" x14ac:dyDescent="0.2">
      <c r="A55" s="120"/>
      <c r="B55" s="119"/>
      <c r="D55" s="267" t="s">
        <v>195</v>
      </c>
      <c r="E55" s="113">
        <v>34.528076463560332</v>
      </c>
      <c r="F55" s="115">
        <v>578</v>
      </c>
      <c r="G55" s="114">
        <v>671</v>
      </c>
      <c r="H55" s="114">
        <v>675</v>
      </c>
      <c r="I55" s="114">
        <v>485</v>
      </c>
      <c r="J55" s="140">
        <v>536</v>
      </c>
      <c r="K55" s="114">
        <v>42</v>
      </c>
      <c r="L55" s="116">
        <v>7.8358208955223878</v>
      </c>
    </row>
    <row r="56" spans="1:12" s="110" customFormat="1" ht="15" customHeight="1" x14ac:dyDescent="0.2">
      <c r="A56" s="120"/>
      <c r="B56" s="119" t="s">
        <v>196</v>
      </c>
      <c r="C56" s="258"/>
      <c r="E56" s="113">
        <v>68.234016415332846</v>
      </c>
      <c r="F56" s="115">
        <v>38325</v>
      </c>
      <c r="G56" s="114">
        <v>38120</v>
      </c>
      <c r="H56" s="114">
        <v>38256</v>
      </c>
      <c r="I56" s="114">
        <v>38157</v>
      </c>
      <c r="J56" s="140">
        <v>37910</v>
      </c>
      <c r="K56" s="114">
        <v>415</v>
      </c>
      <c r="L56" s="116">
        <v>1.094697968873648</v>
      </c>
    </row>
    <row r="57" spans="1:12" s="110" customFormat="1" ht="15" customHeight="1" x14ac:dyDescent="0.2">
      <c r="A57" s="120"/>
      <c r="B57" s="119"/>
      <c r="C57" s="258" t="s">
        <v>106</v>
      </c>
      <c r="E57" s="113">
        <v>51.898238747553819</v>
      </c>
      <c r="F57" s="115">
        <v>19890</v>
      </c>
      <c r="G57" s="114">
        <v>19786</v>
      </c>
      <c r="H57" s="114">
        <v>19932</v>
      </c>
      <c r="I57" s="114">
        <v>19932</v>
      </c>
      <c r="J57" s="140">
        <v>19836</v>
      </c>
      <c r="K57" s="114">
        <v>54</v>
      </c>
      <c r="L57" s="116">
        <v>0.27223230490018147</v>
      </c>
    </row>
    <row r="58" spans="1:12" s="110" customFormat="1" ht="15" customHeight="1" x14ac:dyDescent="0.2">
      <c r="A58" s="120"/>
      <c r="B58" s="119"/>
      <c r="C58" s="258" t="s">
        <v>107</v>
      </c>
      <c r="E58" s="113">
        <v>48.101761252446181</v>
      </c>
      <c r="F58" s="115">
        <v>18435</v>
      </c>
      <c r="G58" s="114">
        <v>18334</v>
      </c>
      <c r="H58" s="114">
        <v>18324</v>
      </c>
      <c r="I58" s="114">
        <v>18225</v>
      </c>
      <c r="J58" s="140">
        <v>18074</v>
      </c>
      <c r="K58" s="114">
        <v>361</v>
      </c>
      <c r="L58" s="116">
        <v>1.9973442514108664</v>
      </c>
    </row>
    <row r="59" spans="1:12" s="110" customFormat="1" ht="15" customHeight="1" x14ac:dyDescent="0.2">
      <c r="A59" s="120"/>
      <c r="B59" s="119"/>
      <c r="C59" s="258" t="s">
        <v>105</v>
      </c>
      <c r="D59" s="110" t="s">
        <v>197</v>
      </c>
      <c r="E59" s="113">
        <v>88.837573385518596</v>
      </c>
      <c r="F59" s="115">
        <v>34047</v>
      </c>
      <c r="G59" s="114">
        <v>33846</v>
      </c>
      <c r="H59" s="114">
        <v>33956</v>
      </c>
      <c r="I59" s="114">
        <v>33904</v>
      </c>
      <c r="J59" s="140">
        <v>33695</v>
      </c>
      <c r="K59" s="114">
        <v>352</v>
      </c>
      <c r="L59" s="116">
        <v>1.0446653806202701</v>
      </c>
    </row>
    <row r="60" spans="1:12" s="110" customFormat="1" ht="15" customHeight="1" x14ac:dyDescent="0.2">
      <c r="A60" s="120"/>
      <c r="B60" s="119"/>
      <c r="C60" s="258"/>
      <c r="D60" s="267" t="s">
        <v>198</v>
      </c>
      <c r="E60" s="113">
        <v>49.325931800158607</v>
      </c>
      <c r="F60" s="115">
        <v>16794</v>
      </c>
      <c r="G60" s="114">
        <v>16685</v>
      </c>
      <c r="H60" s="114">
        <v>16815</v>
      </c>
      <c r="I60" s="114">
        <v>16842</v>
      </c>
      <c r="J60" s="140">
        <v>16764</v>
      </c>
      <c r="K60" s="114">
        <v>30</v>
      </c>
      <c r="L60" s="116">
        <v>0.17895490336435219</v>
      </c>
    </row>
    <row r="61" spans="1:12" s="110" customFormat="1" ht="15" customHeight="1" x14ac:dyDescent="0.2">
      <c r="A61" s="120"/>
      <c r="B61" s="119"/>
      <c r="C61" s="258"/>
      <c r="D61" s="267" t="s">
        <v>199</v>
      </c>
      <c r="E61" s="113">
        <v>50.674068199841393</v>
      </c>
      <c r="F61" s="115">
        <v>17253</v>
      </c>
      <c r="G61" s="114">
        <v>17161</v>
      </c>
      <c r="H61" s="114">
        <v>17141</v>
      </c>
      <c r="I61" s="114">
        <v>17062</v>
      </c>
      <c r="J61" s="140">
        <v>16931</v>
      </c>
      <c r="K61" s="114">
        <v>322</v>
      </c>
      <c r="L61" s="116">
        <v>1.901836867284862</v>
      </c>
    </row>
    <row r="62" spans="1:12" s="110" customFormat="1" ht="15" customHeight="1" x14ac:dyDescent="0.2">
      <c r="A62" s="120"/>
      <c r="B62" s="119"/>
      <c r="C62" s="258"/>
      <c r="D62" s="258" t="s">
        <v>200</v>
      </c>
      <c r="E62" s="113">
        <v>11.16242661448141</v>
      </c>
      <c r="F62" s="115">
        <v>4278</v>
      </c>
      <c r="G62" s="114">
        <v>4274</v>
      </c>
      <c r="H62" s="114">
        <v>4300</v>
      </c>
      <c r="I62" s="114">
        <v>4253</v>
      </c>
      <c r="J62" s="140">
        <v>4215</v>
      </c>
      <c r="K62" s="114">
        <v>63</v>
      </c>
      <c r="L62" s="116">
        <v>1.4946619217081851</v>
      </c>
    </row>
    <row r="63" spans="1:12" s="110" customFormat="1" ht="15" customHeight="1" x14ac:dyDescent="0.2">
      <c r="A63" s="120"/>
      <c r="B63" s="119"/>
      <c r="C63" s="258"/>
      <c r="D63" s="267" t="s">
        <v>198</v>
      </c>
      <c r="E63" s="113">
        <v>72.3702664796634</v>
      </c>
      <c r="F63" s="115">
        <v>3096</v>
      </c>
      <c r="G63" s="114">
        <v>3101</v>
      </c>
      <c r="H63" s="114">
        <v>3117</v>
      </c>
      <c r="I63" s="114">
        <v>3090</v>
      </c>
      <c r="J63" s="140">
        <v>3072</v>
      </c>
      <c r="K63" s="114">
        <v>24</v>
      </c>
      <c r="L63" s="116">
        <v>0.78125</v>
      </c>
    </row>
    <row r="64" spans="1:12" s="110" customFormat="1" ht="15" customHeight="1" x14ac:dyDescent="0.2">
      <c r="A64" s="120"/>
      <c r="B64" s="119"/>
      <c r="C64" s="258"/>
      <c r="D64" s="267" t="s">
        <v>199</v>
      </c>
      <c r="E64" s="113">
        <v>27.629733520336607</v>
      </c>
      <c r="F64" s="115">
        <v>1182</v>
      </c>
      <c r="G64" s="114">
        <v>1173</v>
      </c>
      <c r="H64" s="114">
        <v>1183</v>
      </c>
      <c r="I64" s="114">
        <v>1163</v>
      </c>
      <c r="J64" s="140">
        <v>1143</v>
      </c>
      <c r="K64" s="114">
        <v>39</v>
      </c>
      <c r="L64" s="116">
        <v>3.4120734908136483</v>
      </c>
    </row>
    <row r="65" spans="1:12" s="110" customFormat="1" ht="15" customHeight="1" x14ac:dyDescent="0.2">
      <c r="A65" s="120"/>
      <c r="B65" s="119" t="s">
        <v>201</v>
      </c>
      <c r="C65" s="258"/>
      <c r="E65" s="113">
        <v>11.303790481955597</v>
      </c>
      <c r="F65" s="115">
        <v>6349</v>
      </c>
      <c r="G65" s="114">
        <v>6331</v>
      </c>
      <c r="H65" s="114">
        <v>6252</v>
      </c>
      <c r="I65" s="114">
        <v>6235</v>
      </c>
      <c r="J65" s="140">
        <v>6113</v>
      </c>
      <c r="K65" s="114">
        <v>236</v>
      </c>
      <c r="L65" s="116">
        <v>3.8606248977588744</v>
      </c>
    </row>
    <row r="66" spans="1:12" s="110" customFormat="1" ht="15" customHeight="1" x14ac:dyDescent="0.2">
      <c r="A66" s="120"/>
      <c r="B66" s="119"/>
      <c r="C66" s="258" t="s">
        <v>106</v>
      </c>
      <c r="E66" s="113">
        <v>53.079225074814929</v>
      </c>
      <c r="F66" s="115">
        <v>3370</v>
      </c>
      <c r="G66" s="114">
        <v>3349</v>
      </c>
      <c r="H66" s="114">
        <v>3332</v>
      </c>
      <c r="I66" s="114">
        <v>3304</v>
      </c>
      <c r="J66" s="140">
        <v>3248</v>
      </c>
      <c r="K66" s="114">
        <v>122</v>
      </c>
      <c r="L66" s="116">
        <v>3.7561576354679804</v>
      </c>
    </row>
    <row r="67" spans="1:12" s="110" customFormat="1" ht="15" customHeight="1" x14ac:dyDescent="0.2">
      <c r="A67" s="120"/>
      <c r="B67" s="119"/>
      <c r="C67" s="258" t="s">
        <v>107</v>
      </c>
      <c r="E67" s="113">
        <v>46.920774925185071</v>
      </c>
      <c r="F67" s="115">
        <v>2979</v>
      </c>
      <c r="G67" s="114">
        <v>2982</v>
      </c>
      <c r="H67" s="114">
        <v>2920</v>
      </c>
      <c r="I67" s="114">
        <v>2931</v>
      </c>
      <c r="J67" s="140">
        <v>2865</v>
      </c>
      <c r="K67" s="114">
        <v>114</v>
      </c>
      <c r="L67" s="116">
        <v>3.9790575916230368</v>
      </c>
    </row>
    <row r="68" spans="1:12" s="110" customFormat="1" ht="15" customHeight="1" x14ac:dyDescent="0.2">
      <c r="A68" s="120"/>
      <c r="B68" s="119"/>
      <c r="C68" s="258" t="s">
        <v>105</v>
      </c>
      <c r="D68" s="110" t="s">
        <v>202</v>
      </c>
      <c r="E68" s="113">
        <v>20.255158292644509</v>
      </c>
      <c r="F68" s="115">
        <v>1286</v>
      </c>
      <c r="G68" s="114">
        <v>1287</v>
      </c>
      <c r="H68" s="114">
        <v>1275</v>
      </c>
      <c r="I68" s="114">
        <v>1230</v>
      </c>
      <c r="J68" s="140">
        <v>1160</v>
      </c>
      <c r="K68" s="114">
        <v>126</v>
      </c>
      <c r="L68" s="116">
        <v>10.862068965517242</v>
      </c>
    </row>
    <row r="69" spans="1:12" s="110" customFormat="1" ht="15" customHeight="1" x14ac:dyDescent="0.2">
      <c r="A69" s="120"/>
      <c r="B69" s="119"/>
      <c r="C69" s="258"/>
      <c r="D69" s="267" t="s">
        <v>198</v>
      </c>
      <c r="E69" s="113">
        <v>46.578538102643854</v>
      </c>
      <c r="F69" s="115">
        <v>599</v>
      </c>
      <c r="G69" s="114">
        <v>601</v>
      </c>
      <c r="H69" s="114">
        <v>609</v>
      </c>
      <c r="I69" s="114">
        <v>581</v>
      </c>
      <c r="J69" s="140">
        <v>551</v>
      </c>
      <c r="K69" s="114">
        <v>48</v>
      </c>
      <c r="L69" s="116">
        <v>8.7114337568058069</v>
      </c>
    </row>
    <row r="70" spans="1:12" s="110" customFormat="1" ht="15" customHeight="1" x14ac:dyDescent="0.2">
      <c r="A70" s="120"/>
      <c r="B70" s="119"/>
      <c r="C70" s="258"/>
      <c r="D70" s="267" t="s">
        <v>199</v>
      </c>
      <c r="E70" s="113">
        <v>53.421461897356146</v>
      </c>
      <c r="F70" s="115">
        <v>687</v>
      </c>
      <c r="G70" s="114">
        <v>686</v>
      </c>
      <c r="H70" s="114">
        <v>666</v>
      </c>
      <c r="I70" s="114">
        <v>649</v>
      </c>
      <c r="J70" s="140">
        <v>609</v>
      </c>
      <c r="K70" s="114">
        <v>78</v>
      </c>
      <c r="L70" s="116">
        <v>12.807881773399014</v>
      </c>
    </row>
    <row r="71" spans="1:12" s="110" customFormat="1" ht="15" customHeight="1" x14ac:dyDescent="0.2">
      <c r="A71" s="120"/>
      <c r="B71" s="119"/>
      <c r="C71" s="258"/>
      <c r="D71" s="110" t="s">
        <v>203</v>
      </c>
      <c r="E71" s="113">
        <v>72.105843439911794</v>
      </c>
      <c r="F71" s="115">
        <v>4578</v>
      </c>
      <c r="G71" s="114">
        <v>4559</v>
      </c>
      <c r="H71" s="114">
        <v>4507</v>
      </c>
      <c r="I71" s="114">
        <v>4529</v>
      </c>
      <c r="J71" s="140">
        <v>4493</v>
      </c>
      <c r="K71" s="114">
        <v>85</v>
      </c>
      <c r="L71" s="116">
        <v>1.8918317382595149</v>
      </c>
    </row>
    <row r="72" spans="1:12" s="110" customFormat="1" ht="15" customHeight="1" x14ac:dyDescent="0.2">
      <c r="A72" s="120"/>
      <c r="B72" s="119"/>
      <c r="C72" s="258"/>
      <c r="D72" s="267" t="s">
        <v>198</v>
      </c>
      <c r="E72" s="113">
        <v>54.084753167321978</v>
      </c>
      <c r="F72" s="115">
        <v>2476</v>
      </c>
      <c r="G72" s="114">
        <v>2457</v>
      </c>
      <c r="H72" s="114">
        <v>2436</v>
      </c>
      <c r="I72" s="114">
        <v>2441</v>
      </c>
      <c r="J72" s="140">
        <v>2425</v>
      </c>
      <c r="K72" s="114">
        <v>51</v>
      </c>
      <c r="L72" s="116">
        <v>2.1030927835051547</v>
      </c>
    </row>
    <row r="73" spans="1:12" s="110" customFormat="1" ht="15" customHeight="1" x14ac:dyDescent="0.2">
      <c r="A73" s="120"/>
      <c r="B73" s="119"/>
      <c r="C73" s="258"/>
      <c r="D73" s="267" t="s">
        <v>199</v>
      </c>
      <c r="E73" s="113">
        <v>45.915246832678022</v>
      </c>
      <c r="F73" s="115">
        <v>2102</v>
      </c>
      <c r="G73" s="114">
        <v>2102</v>
      </c>
      <c r="H73" s="114">
        <v>2071</v>
      </c>
      <c r="I73" s="114">
        <v>2088</v>
      </c>
      <c r="J73" s="140">
        <v>2068</v>
      </c>
      <c r="K73" s="114">
        <v>34</v>
      </c>
      <c r="L73" s="116">
        <v>1.6441005802707931</v>
      </c>
    </row>
    <row r="74" spans="1:12" s="110" customFormat="1" ht="15" customHeight="1" x14ac:dyDescent="0.2">
      <c r="A74" s="120"/>
      <c r="B74" s="119"/>
      <c r="C74" s="258"/>
      <c r="D74" s="110" t="s">
        <v>204</v>
      </c>
      <c r="E74" s="113">
        <v>7.638998267443692</v>
      </c>
      <c r="F74" s="115">
        <v>485</v>
      </c>
      <c r="G74" s="114">
        <v>485</v>
      </c>
      <c r="H74" s="114">
        <v>470</v>
      </c>
      <c r="I74" s="114">
        <v>476</v>
      </c>
      <c r="J74" s="140">
        <v>460</v>
      </c>
      <c r="K74" s="114">
        <v>25</v>
      </c>
      <c r="L74" s="116">
        <v>5.4347826086956523</v>
      </c>
    </row>
    <row r="75" spans="1:12" s="110" customFormat="1" ht="15" customHeight="1" x14ac:dyDescent="0.2">
      <c r="A75" s="120"/>
      <c r="B75" s="119"/>
      <c r="C75" s="258"/>
      <c r="D75" s="267" t="s">
        <v>198</v>
      </c>
      <c r="E75" s="113">
        <v>60.824742268041234</v>
      </c>
      <c r="F75" s="115">
        <v>295</v>
      </c>
      <c r="G75" s="114">
        <v>291</v>
      </c>
      <c r="H75" s="114">
        <v>287</v>
      </c>
      <c r="I75" s="114">
        <v>282</v>
      </c>
      <c r="J75" s="140">
        <v>272</v>
      </c>
      <c r="K75" s="114">
        <v>23</v>
      </c>
      <c r="L75" s="116">
        <v>8.4558823529411757</v>
      </c>
    </row>
    <row r="76" spans="1:12" s="110" customFormat="1" ht="15" customHeight="1" x14ac:dyDescent="0.2">
      <c r="A76" s="120"/>
      <c r="B76" s="119"/>
      <c r="C76" s="258"/>
      <c r="D76" s="267" t="s">
        <v>199</v>
      </c>
      <c r="E76" s="113">
        <v>39.175257731958766</v>
      </c>
      <c r="F76" s="115">
        <v>190</v>
      </c>
      <c r="G76" s="114">
        <v>194</v>
      </c>
      <c r="H76" s="114">
        <v>183</v>
      </c>
      <c r="I76" s="114">
        <v>194</v>
      </c>
      <c r="J76" s="140">
        <v>188</v>
      </c>
      <c r="K76" s="114">
        <v>2</v>
      </c>
      <c r="L76" s="116">
        <v>1.0638297872340425</v>
      </c>
    </row>
    <row r="77" spans="1:12" s="110" customFormat="1" ht="15" customHeight="1" x14ac:dyDescent="0.2">
      <c r="A77" s="534"/>
      <c r="B77" s="119" t="s">
        <v>205</v>
      </c>
      <c r="C77" s="268"/>
      <c r="D77" s="182"/>
      <c r="E77" s="113">
        <v>7.66998415439671</v>
      </c>
      <c r="F77" s="115">
        <v>4308</v>
      </c>
      <c r="G77" s="114">
        <v>4412</v>
      </c>
      <c r="H77" s="114">
        <v>4507</v>
      </c>
      <c r="I77" s="114">
        <v>4419</v>
      </c>
      <c r="J77" s="140">
        <v>4450</v>
      </c>
      <c r="K77" s="114">
        <v>-142</v>
      </c>
      <c r="L77" s="116">
        <v>-3.191011235955056</v>
      </c>
    </row>
    <row r="78" spans="1:12" s="110" customFormat="1" ht="15" customHeight="1" x14ac:dyDescent="0.2">
      <c r="A78" s="120"/>
      <c r="B78" s="119"/>
      <c r="C78" s="268" t="s">
        <v>106</v>
      </c>
      <c r="D78" s="182"/>
      <c r="E78" s="113">
        <v>60.306406685236766</v>
      </c>
      <c r="F78" s="115">
        <v>2598</v>
      </c>
      <c r="G78" s="114">
        <v>2677</v>
      </c>
      <c r="H78" s="114">
        <v>2747</v>
      </c>
      <c r="I78" s="114">
        <v>2665</v>
      </c>
      <c r="J78" s="140">
        <v>2665</v>
      </c>
      <c r="K78" s="114">
        <v>-67</v>
      </c>
      <c r="L78" s="116">
        <v>-2.5140712945590993</v>
      </c>
    </row>
    <row r="79" spans="1:12" s="110" customFormat="1" ht="15" customHeight="1" x14ac:dyDescent="0.2">
      <c r="A79" s="123"/>
      <c r="B79" s="124"/>
      <c r="C79" s="260" t="s">
        <v>107</v>
      </c>
      <c r="D79" s="261"/>
      <c r="E79" s="125">
        <v>39.693593314763234</v>
      </c>
      <c r="F79" s="143">
        <v>1710</v>
      </c>
      <c r="G79" s="144">
        <v>1735</v>
      </c>
      <c r="H79" s="144">
        <v>1760</v>
      </c>
      <c r="I79" s="144">
        <v>1754</v>
      </c>
      <c r="J79" s="145">
        <v>1785</v>
      </c>
      <c r="K79" s="144">
        <v>-75</v>
      </c>
      <c r="L79" s="146">
        <v>-4.2016806722689077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56167</v>
      </c>
      <c r="E11" s="114">
        <v>56284</v>
      </c>
      <c r="F11" s="114">
        <v>56565</v>
      </c>
      <c r="G11" s="114">
        <v>55808</v>
      </c>
      <c r="H11" s="140">
        <v>55488</v>
      </c>
      <c r="I11" s="115">
        <v>679</v>
      </c>
      <c r="J11" s="116">
        <v>1.22368800461361</v>
      </c>
    </row>
    <row r="12" spans="1:15" s="110" customFormat="1" ht="24.95" customHeight="1" x14ac:dyDescent="0.2">
      <c r="A12" s="193" t="s">
        <v>132</v>
      </c>
      <c r="B12" s="194" t="s">
        <v>133</v>
      </c>
      <c r="C12" s="113">
        <v>0.33293570958035856</v>
      </c>
      <c r="D12" s="115">
        <v>187</v>
      </c>
      <c r="E12" s="114">
        <v>178</v>
      </c>
      <c r="F12" s="114">
        <v>193</v>
      </c>
      <c r="G12" s="114">
        <v>178</v>
      </c>
      <c r="H12" s="140">
        <v>174</v>
      </c>
      <c r="I12" s="115">
        <v>13</v>
      </c>
      <c r="J12" s="116">
        <v>7.4712643678160919</v>
      </c>
    </row>
    <row r="13" spans="1:15" s="110" customFormat="1" ht="24.95" customHeight="1" x14ac:dyDescent="0.2">
      <c r="A13" s="193" t="s">
        <v>134</v>
      </c>
      <c r="B13" s="199" t="s">
        <v>214</v>
      </c>
      <c r="C13" s="113">
        <v>1.207114497836808</v>
      </c>
      <c r="D13" s="115">
        <v>678</v>
      </c>
      <c r="E13" s="114">
        <v>670</v>
      </c>
      <c r="F13" s="114">
        <v>686</v>
      </c>
      <c r="G13" s="114">
        <v>680</v>
      </c>
      <c r="H13" s="140">
        <v>690</v>
      </c>
      <c r="I13" s="115">
        <v>-12</v>
      </c>
      <c r="J13" s="116">
        <v>-1.7391304347826086</v>
      </c>
    </row>
    <row r="14" spans="1:15" s="287" customFormat="1" ht="24" customHeight="1" x14ac:dyDescent="0.2">
      <c r="A14" s="193" t="s">
        <v>215</v>
      </c>
      <c r="B14" s="199" t="s">
        <v>137</v>
      </c>
      <c r="C14" s="113">
        <v>33.898908611818328</v>
      </c>
      <c r="D14" s="115">
        <v>19040</v>
      </c>
      <c r="E14" s="114">
        <v>19173</v>
      </c>
      <c r="F14" s="114">
        <v>19331</v>
      </c>
      <c r="G14" s="114">
        <v>19247</v>
      </c>
      <c r="H14" s="140">
        <v>19244</v>
      </c>
      <c r="I14" s="115">
        <v>-204</v>
      </c>
      <c r="J14" s="116">
        <v>-1.0600706713780919</v>
      </c>
      <c r="K14" s="110"/>
      <c r="L14" s="110"/>
      <c r="M14" s="110"/>
      <c r="N14" s="110"/>
      <c r="O14" s="110"/>
    </row>
    <row r="15" spans="1:15" s="110" customFormat="1" ht="24.75" customHeight="1" x14ac:dyDescent="0.2">
      <c r="A15" s="193" t="s">
        <v>216</v>
      </c>
      <c r="B15" s="199" t="s">
        <v>217</v>
      </c>
      <c r="C15" s="113">
        <v>4.7180728897751347</v>
      </c>
      <c r="D15" s="115">
        <v>2650</v>
      </c>
      <c r="E15" s="114">
        <v>2644</v>
      </c>
      <c r="F15" s="114">
        <v>2657</v>
      </c>
      <c r="G15" s="114">
        <v>2644</v>
      </c>
      <c r="H15" s="140">
        <v>2649</v>
      </c>
      <c r="I15" s="115">
        <v>1</v>
      </c>
      <c r="J15" s="116">
        <v>3.7750094375235937E-2</v>
      </c>
    </row>
    <row r="16" spans="1:15" s="287" customFormat="1" ht="24.95" customHeight="1" x14ac:dyDescent="0.2">
      <c r="A16" s="193" t="s">
        <v>218</v>
      </c>
      <c r="B16" s="199" t="s">
        <v>141</v>
      </c>
      <c r="C16" s="113">
        <v>20.268128972528352</v>
      </c>
      <c r="D16" s="115">
        <v>11384</v>
      </c>
      <c r="E16" s="114">
        <v>11513</v>
      </c>
      <c r="F16" s="114">
        <v>11588</v>
      </c>
      <c r="G16" s="114">
        <v>11503</v>
      </c>
      <c r="H16" s="140">
        <v>11440</v>
      </c>
      <c r="I16" s="115">
        <v>-56</v>
      </c>
      <c r="J16" s="116">
        <v>-0.48951048951048953</v>
      </c>
      <c r="K16" s="110"/>
      <c r="L16" s="110"/>
      <c r="M16" s="110"/>
      <c r="N16" s="110"/>
      <c r="O16" s="110"/>
    </row>
    <row r="17" spans="1:15" s="110" customFormat="1" ht="24.95" customHeight="1" x14ac:dyDescent="0.2">
      <c r="A17" s="193" t="s">
        <v>219</v>
      </c>
      <c r="B17" s="199" t="s">
        <v>220</v>
      </c>
      <c r="C17" s="113">
        <v>8.9127067495148395</v>
      </c>
      <c r="D17" s="115">
        <v>5006</v>
      </c>
      <c r="E17" s="114">
        <v>5016</v>
      </c>
      <c r="F17" s="114">
        <v>5086</v>
      </c>
      <c r="G17" s="114">
        <v>5100</v>
      </c>
      <c r="H17" s="140">
        <v>5155</v>
      </c>
      <c r="I17" s="115">
        <v>-149</v>
      </c>
      <c r="J17" s="116">
        <v>-2.8903976721629485</v>
      </c>
    </row>
    <row r="18" spans="1:15" s="287" customFormat="1" ht="24.95" customHeight="1" x14ac:dyDescent="0.2">
      <c r="A18" s="201" t="s">
        <v>144</v>
      </c>
      <c r="B18" s="202" t="s">
        <v>145</v>
      </c>
      <c r="C18" s="113">
        <v>5.3607990457029926</v>
      </c>
      <c r="D18" s="115">
        <v>3011</v>
      </c>
      <c r="E18" s="114">
        <v>2970</v>
      </c>
      <c r="F18" s="114">
        <v>3075</v>
      </c>
      <c r="G18" s="114">
        <v>3036</v>
      </c>
      <c r="H18" s="140">
        <v>2973</v>
      </c>
      <c r="I18" s="115">
        <v>38</v>
      </c>
      <c r="J18" s="116">
        <v>1.2781701984527414</v>
      </c>
      <c r="K18" s="110"/>
      <c r="L18" s="110"/>
      <c r="M18" s="110"/>
      <c r="N18" s="110"/>
      <c r="O18" s="110"/>
    </row>
    <row r="19" spans="1:15" s="110" customFormat="1" ht="24.95" customHeight="1" x14ac:dyDescent="0.2">
      <c r="A19" s="193" t="s">
        <v>146</v>
      </c>
      <c r="B19" s="199" t="s">
        <v>147</v>
      </c>
      <c r="C19" s="113">
        <v>14.519201666458953</v>
      </c>
      <c r="D19" s="115">
        <v>8155</v>
      </c>
      <c r="E19" s="114">
        <v>8166</v>
      </c>
      <c r="F19" s="114">
        <v>8147</v>
      </c>
      <c r="G19" s="114">
        <v>7972</v>
      </c>
      <c r="H19" s="140">
        <v>8067</v>
      </c>
      <c r="I19" s="115">
        <v>88</v>
      </c>
      <c r="J19" s="116">
        <v>1.0908640138837238</v>
      </c>
    </row>
    <row r="20" spans="1:15" s="287" customFormat="1" ht="24.95" customHeight="1" x14ac:dyDescent="0.2">
      <c r="A20" s="193" t="s">
        <v>148</v>
      </c>
      <c r="B20" s="199" t="s">
        <v>149</v>
      </c>
      <c r="C20" s="113">
        <v>4.6557587195328214</v>
      </c>
      <c r="D20" s="115">
        <v>2615</v>
      </c>
      <c r="E20" s="114">
        <v>2742</v>
      </c>
      <c r="F20" s="114">
        <v>2703</v>
      </c>
      <c r="G20" s="114">
        <v>2584</v>
      </c>
      <c r="H20" s="140">
        <v>2537</v>
      </c>
      <c r="I20" s="115">
        <v>78</v>
      </c>
      <c r="J20" s="116">
        <v>3.0744974379188017</v>
      </c>
      <c r="K20" s="110"/>
      <c r="L20" s="110"/>
      <c r="M20" s="110"/>
      <c r="N20" s="110"/>
      <c r="O20" s="110"/>
    </row>
    <row r="21" spans="1:15" s="110" customFormat="1" ht="24.95" customHeight="1" x14ac:dyDescent="0.2">
      <c r="A21" s="201" t="s">
        <v>150</v>
      </c>
      <c r="B21" s="202" t="s">
        <v>151</v>
      </c>
      <c r="C21" s="113">
        <v>2.5513201702067052</v>
      </c>
      <c r="D21" s="115">
        <v>1433</v>
      </c>
      <c r="E21" s="114">
        <v>1416</v>
      </c>
      <c r="F21" s="114">
        <v>1467</v>
      </c>
      <c r="G21" s="114">
        <v>1465</v>
      </c>
      <c r="H21" s="140">
        <v>1435</v>
      </c>
      <c r="I21" s="115">
        <v>-2</v>
      </c>
      <c r="J21" s="116">
        <v>-0.13937282229965156</v>
      </c>
    </row>
    <row r="22" spans="1:15" s="110" customFormat="1" ht="24.95" customHeight="1" x14ac:dyDescent="0.2">
      <c r="A22" s="201" t="s">
        <v>152</v>
      </c>
      <c r="B22" s="199" t="s">
        <v>153</v>
      </c>
      <c r="C22" s="113">
        <v>1.207114497836808</v>
      </c>
      <c r="D22" s="115">
        <v>678</v>
      </c>
      <c r="E22" s="114">
        <v>679</v>
      </c>
      <c r="F22" s="114">
        <v>684</v>
      </c>
      <c r="G22" s="114">
        <v>660</v>
      </c>
      <c r="H22" s="140">
        <v>660</v>
      </c>
      <c r="I22" s="115">
        <v>18</v>
      </c>
      <c r="J22" s="116">
        <v>2.7272727272727271</v>
      </c>
    </row>
    <row r="23" spans="1:15" s="110" customFormat="1" ht="24.95" customHeight="1" x14ac:dyDescent="0.2">
      <c r="A23" s="193" t="s">
        <v>154</v>
      </c>
      <c r="B23" s="199" t="s">
        <v>155</v>
      </c>
      <c r="C23" s="113">
        <v>1.6361920700767354</v>
      </c>
      <c r="D23" s="115">
        <v>919</v>
      </c>
      <c r="E23" s="114">
        <v>926</v>
      </c>
      <c r="F23" s="114">
        <v>920</v>
      </c>
      <c r="G23" s="114">
        <v>904</v>
      </c>
      <c r="H23" s="140">
        <v>913</v>
      </c>
      <c r="I23" s="115">
        <v>6</v>
      </c>
      <c r="J23" s="116">
        <v>0.65717415115005473</v>
      </c>
    </row>
    <row r="24" spans="1:15" s="110" customFormat="1" ht="24.95" customHeight="1" x14ac:dyDescent="0.2">
      <c r="A24" s="193" t="s">
        <v>156</v>
      </c>
      <c r="B24" s="199" t="s">
        <v>221</v>
      </c>
      <c r="C24" s="113">
        <v>4.5560560471451206</v>
      </c>
      <c r="D24" s="115">
        <v>2559</v>
      </c>
      <c r="E24" s="114">
        <v>2522</v>
      </c>
      <c r="F24" s="114">
        <v>2521</v>
      </c>
      <c r="G24" s="114">
        <v>2494</v>
      </c>
      <c r="H24" s="140">
        <v>2478</v>
      </c>
      <c r="I24" s="115">
        <v>81</v>
      </c>
      <c r="J24" s="116">
        <v>3.2687651331719128</v>
      </c>
    </row>
    <row r="25" spans="1:15" s="110" customFormat="1" ht="24.95" customHeight="1" x14ac:dyDescent="0.2">
      <c r="A25" s="193" t="s">
        <v>222</v>
      </c>
      <c r="B25" s="204" t="s">
        <v>159</v>
      </c>
      <c r="C25" s="113">
        <v>2.3625972546156997</v>
      </c>
      <c r="D25" s="115">
        <v>1327</v>
      </c>
      <c r="E25" s="114">
        <v>1320</v>
      </c>
      <c r="F25" s="114">
        <v>1396</v>
      </c>
      <c r="G25" s="114">
        <v>1358</v>
      </c>
      <c r="H25" s="140">
        <v>1323</v>
      </c>
      <c r="I25" s="115">
        <v>4</v>
      </c>
      <c r="J25" s="116">
        <v>0.30234315948601664</v>
      </c>
    </row>
    <row r="26" spans="1:15" s="110" customFormat="1" ht="24.95" customHeight="1" x14ac:dyDescent="0.2">
      <c r="A26" s="201">
        <v>782.78300000000002</v>
      </c>
      <c r="B26" s="203" t="s">
        <v>160</v>
      </c>
      <c r="C26" s="113">
        <v>0.70682073103423715</v>
      </c>
      <c r="D26" s="115">
        <v>397</v>
      </c>
      <c r="E26" s="114">
        <v>392</v>
      </c>
      <c r="F26" s="114">
        <v>417</v>
      </c>
      <c r="G26" s="114">
        <v>410</v>
      </c>
      <c r="H26" s="140">
        <v>355</v>
      </c>
      <c r="I26" s="115">
        <v>42</v>
      </c>
      <c r="J26" s="116">
        <v>11.830985915492958</v>
      </c>
    </row>
    <row r="27" spans="1:15" s="110" customFormat="1" ht="24.95" customHeight="1" x14ac:dyDescent="0.2">
      <c r="A27" s="193" t="s">
        <v>161</v>
      </c>
      <c r="B27" s="199" t="s">
        <v>223</v>
      </c>
      <c r="C27" s="113">
        <v>4.0094717538768316</v>
      </c>
      <c r="D27" s="115">
        <v>2252</v>
      </c>
      <c r="E27" s="114">
        <v>2255</v>
      </c>
      <c r="F27" s="114">
        <v>2245</v>
      </c>
      <c r="G27" s="114">
        <v>2213</v>
      </c>
      <c r="H27" s="140">
        <v>2220</v>
      </c>
      <c r="I27" s="115">
        <v>32</v>
      </c>
      <c r="J27" s="116">
        <v>1.4414414414414414</v>
      </c>
    </row>
    <row r="28" spans="1:15" s="110" customFormat="1" ht="24.95" customHeight="1" x14ac:dyDescent="0.2">
      <c r="A28" s="193" t="s">
        <v>163</v>
      </c>
      <c r="B28" s="199" t="s">
        <v>164</v>
      </c>
      <c r="C28" s="113">
        <v>3.6355867324229529</v>
      </c>
      <c r="D28" s="115">
        <v>2042</v>
      </c>
      <c r="E28" s="114">
        <v>2017</v>
      </c>
      <c r="F28" s="114">
        <v>2023</v>
      </c>
      <c r="G28" s="114">
        <v>1974</v>
      </c>
      <c r="H28" s="140">
        <v>1968</v>
      </c>
      <c r="I28" s="115">
        <v>74</v>
      </c>
      <c r="J28" s="116">
        <v>3.7601626016260163</v>
      </c>
    </row>
    <row r="29" spans="1:15" s="110" customFormat="1" ht="24.95" customHeight="1" x14ac:dyDescent="0.2">
      <c r="A29" s="193">
        <v>86</v>
      </c>
      <c r="B29" s="199" t="s">
        <v>165</v>
      </c>
      <c r="C29" s="113">
        <v>6.6978830986166251</v>
      </c>
      <c r="D29" s="115">
        <v>3762</v>
      </c>
      <c r="E29" s="114">
        <v>3730</v>
      </c>
      <c r="F29" s="114">
        <v>3668</v>
      </c>
      <c r="G29" s="114">
        <v>3597</v>
      </c>
      <c r="H29" s="140">
        <v>3613</v>
      </c>
      <c r="I29" s="115">
        <v>149</v>
      </c>
      <c r="J29" s="116">
        <v>4.1239966786603928</v>
      </c>
    </row>
    <row r="30" spans="1:15" s="110" customFormat="1" ht="24.95" customHeight="1" x14ac:dyDescent="0.2">
      <c r="A30" s="193">
        <v>87.88</v>
      </c>
      <c r="B30" s="204" t="s">
        <v>166</v>
      </c>
      <c r="C30" s="113">
        <v>10.363736713728702</v>
      </c>
      <c r="D30" s="115">
        <v>5821</v>
      </c>
      <c r="E30" s="114">
        <v>5812</v>
      </c>
      <c r="F30" s="114">
        <v>5776</v>
      </c>
      <c r="G30" s="114">
        <v>5725</v>
      </c>
      <c r="H30" s="140">
        <v>5535</v>
      </c>
      <c r="I30" s="115">
        <v>286</v>
      </c>
      <c r="J30" s="116">
        <v>5.1671183378500452</v>
      </c>
    </row>
    <row r="31" spans="1:15" s="110" customFormat="1" ht="24.95" customHeight="1" x14ac:dyDescent="0.2">
      <c r="A31" s="193" t="s">
        <v>167</v>
      </c>
      <c r="B31" s="199" t="s">
        <v>168</v>
      </c>
      <c r="C31" s="113">
        <v>2.2985026795093204</v>
      </c>
      <c r="D31" s="115">
        <v>1291</v>
      </c>
      <c r="E31" s="114">
        <v>1316</v>
      </c>
      <c r="F31" s="114">
        <v>1313</v>
      </c>
      <c r="G31" s="114">
        <v>1311</v>
      </c>
      <c r="H31" s="140">
        <v>1303</v>
      </c>
      <c r="I31" s="115">
        <v>-12</v>
      </c>
      <c r="J31" s="116">
        <v>-0.92095165003837298</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0.33293570958035856</v>
      </c>
      <c r="D34" s="115">
        <v>187</v>
      </c>
      <c r="E34" s="114">
        <v>178</v>
      </c>
      <c r="F34" s="114">
        <v>193</v>
      </c>
      <c r="G34" s="114">
        <v>178</v>
      </c>
      <c r="H34" s="140">
        <v>174</v>
      </c>
      <c r="I34" s="115">
        <v>13</v>
      </c>
      <c r="J34" s="116">
        <v>7.4712643678160919</v>
      </c>
    </row>
    <row r="35" spans="1:10" s="110" customFormat="1" ht="24.95" customHeight="1" x14ac:dyDescent="0.2">
      <c r="A35" s="292" t="s">
        <v>171</v>
      </c>
      <c r="B35" s="293" t="s">
        <v>172</v>
      </c>
      <c r="C35" s="113">
        <v>40.46682215535813</v>
      </c>
      <c r="D35" s="115">
        <v>22729</v>
      </c>
      <c r="E35" s="114">
        <v>22813</v>
      </c>
      <c r="F35" s="114">
        <v>23092</v>
      </c>
      <c r="G35" s="114">
        <v>22963</v>
      </c>
      <c r="H35" s="140">
        <v>22907</v>
      </c>
      <c r="I35" s="115">
        <v>-178</v>
      </c>
      <c r="J35" s="116">
        <v>-0.77705504867507746</v>
      </c>
    </row>
    <row r="36" spans="1:10" s="110" customFormat="1" ht="24.95" customHeight="1" x14ac:dyDescent="0.2">
      <c r="A36" s="294" t="s">
        <v>173</v>
      </c>
      <c r="B36" s="295" t="s">
        <v>174</v>
      </c>
      <c r="C36" s="125">
        <v>59.200242135061515</v>
      </c>
      <c r="D36" s="143">
        <v>33251</v>
      </c>
      <c r="E36" s="144">
        <v>33293</v>
      </c>
      <c r="F36" s="144">
        <v>33280</v>
      </c>
      <c r="G36" s="144">
        <v>32667</v>
      </c>
      <c r="H36" s="145">
        <v>32407</v>
      </c>
      <c r="I36" s="143">
        <v>844</v>
      </c>
      <c r="J36" s="146">
        <v>2.6043755978646588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2020-09-25T11:48:37Z</dcterms:created>
  <dcterms:modified xsi:type="dcterms:W3CDTF">2020-09-28T08:11:50Z</dcterms:modified>
</cp:coreProperties>
</file>