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M43" i="24"/>
  <c r="K43" i="24"/>
  <c r="H43" i="24"/>
  <c r="F43" i="24"/>
  <c r="E43" i="24"/>
  <c r="C43" i="24"/>
  <c r="B43" i="24"/>
  <c r="D43" i="24" s="1"/>
  <c r="L42" i="24"/>
  <c r="K42" i="24"/>
  <c r="I42" i="24"/>
  <c r="G42" i="24"/>
  <c r="D42" i="24"/>
  <c r="C42" i="24"/>
  <c r="M42" i="24" s="1"/>
  <c r="B42" i="24"/>
  <c r="J42" i="24" s="1"/>
  <c r="M41" i="24"/>
  <c r="K41" i="24"/>
  <c r="H41" i="24"/>
  <c r="F41" i="24"/>
  <c r="E41" i="24"/>
  <c r="C41" i="24"/>
  <c r="B41" i="24"/>
  <c r="D41" i="24" s="1"/>
  <c r="L40" i="24"/>
  <c r="K40" i="24"/>
  <c r="I40" i="24"/>
  <c r="G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G8" i="24" s="1"/>
  <c r="C7" i="24"/>
  <c r="B38" i="24"/>
  <c r="B37" i="24"/>
  <c r="B35" i="24"/>
  <c r="B34" i="24"/>
  <c r="B33" i="24"/>
  <c r="K33" i="24" s="1"/>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G23" i="24"/>
  <c r="M23" i="24"/>
  <c r="E23" i="24"/>
  <c r="L23" i="24"/>
  <c r="I23" i="24"/>
  <c r="G15" i="24"/>
  <c r="M15" i="24"/>
  <c r="E15" i="24"/>
  <c r="L15" i="24"/>
  <c r="I15" i="24"/>
  <c r="G31" i="24"/>
  <c r="M31" i="24"/>
  <c r="E31" i="24"/>
  <c r="L31" i="24"/>
  <c r="I31" i="24"/>
  <c r="F7" i="24"/>
  <c r="D7" i="24"/>
  <c r="J7" i="24"/>
  <c r="H7" i="24"/>
  <c r="K7" i="24"/>
  <c r="K16" i="24"/>
  <c r="J16" i="24"/>
  <c r="H16" i="24"/>
  <c r="F16" i="24"/>
  <c r="D16" i="24"/>
  <c r="K22" i="24"/>
  <c r="J22" i="24"/>
  <c r="H22" i="24"/>
  <c r="F22" i="24"/>
  <c r="D22" i="24"/>
  <c r="F25" i="24"/>
  <c r="D25" i="24"/>
  <c r="J25" i="24"/>
  <c r="H25" i="24"/>
  <c r="K28" i="24"/>
  <c r="J28" i="24"/>
  <c r="H28" i="24"/>
  <c r="F28" i="24"/>
  <c r="D28" i="24"/>
  <c r="F31" i="24"/>
  <c r="D31" i="24"/>
  <c r="J31" i="24"/>
  <c r="H31" i="24"/>
  <c r="K31" i="24"/>
  <c r="K34" i="24"/>
  <c r="J34" i="24"/>
  <c r="H34" i="24"/>
  <c r="F34" i="24"/>
  <c r="D34" i="24"/>
  <c r="D38" i="24"/>
  <c r="K38" i="24"/>
  <c r="J38" i="24"/>
  <c r="H38" i="24"/>
  <c r="F38" i="24"/>
  <c r="G19" i="24"/>
  <c r="M19" i="24"/>
  <c r="E19" i="24"/>
  <c r="L19" i="24"/>
  <c r="I19" i="24"/>
  <c r="I22" i="24"/>
  <c r="L22" i="24"/>
  <c r="G22" i="24"/>
  <c r="E22" i="24"/>
  <c r="M22" i="24"/>
  <c r="G35" i="24"/>
  <c r="M35" i="24"/>
  <c r="E35" i="24"/>
  <c r="L35" i="24"/>
  <c r="I35" i="24"/>
  <c r="C45" i="24"/>
  <c r="C39" i="24"/>
  <c r="F19" i="24"/>
  <c r="D19" i="24"/>
  <c r="J19" i="24"/>
  <c r="H19" i="24"/>
  <c r="K19" i="24"/>
  <c r="I32" i="24"/>
  <c r="L32" i="24"/>
  <c r="M32" i="24"/>
  <c r="G32" i="24"/>
  <c r="E32" i="24"/>
  <c r="K32" i="24"/>
  <c r="J32" i="24"/>
  <c r="H32" i="24"/>
  <c r="F32" i="24"/>
  <c r="D32" i="24"/>
  <c r="B45" i="24"/>
  <c r="B39" i="24"/>
  <c r="I20" i="24"/>
  <c r="L20" i="24"/>
  <c r="M20" i="24"/>
  <c r="E20" i="24"/>
  <c r="I37" i="24"/>
  <c r="G37" i="24"/>
  <c r="L37" i="24"/>
  <c r="M37" i="24"/>
  <c r="E37" i="24"/>
  <c r="G29" i="24"/>
  <c r="M29" i="24"/>
  <c r="E29" i="24"/>
  <c r="L29" i="24"/>
  <c r="I29" i="24"/>
  <c r="B14" i="24"/>
  <c r="B6" i="24"/>
  <c r="F17" i="24"/>
  <c r="D17" i="24"/>
  <c r="J17" i="24"/>
  <c r="H17" i="24"/>
  <c r="K20" i="24"/>
  <c r="J20" i="24"/>
  <c r="H20" i="24"/>
  <c r="F20" i="24"/>
  <c r="D20" i="24"/>
  <c r="F23" i="24"/>
  <c r="D23" i="24"/>
  <c r="J23" i="24"/>
  <c r="H23" i="24"/>
  <c r="K23" i="24"/>
  <c r="K26" i="24"/>
  <c r="J26" i="24"/>
  <c r="H26" i="24"/>
  <c r="F26" i="24"/>
  <c r="D26" i="24"/>
  <c r="F29" i="24"/>
  <c r="D29" i="24"/>
  <c r="J29" i="24"/>
  <c r="H29" i="24"/>
  <c r="K29" i="24"/>
  <c r="F35" i="24"/>
  <c r="D35" i="24"/>
  <c r="J35" i="24"/>
  <c r="H35" i="24"/>
  <c r="K35" i="24"/>
  <c r="G17" i="24"/>
  <c r="M17" i="24"/>
  <c r="E17" i="24"/>
  <c r="L17" i="24"/>
  <c r="I17" i="24"/>
  <c r="G33" i="24"/>
  <c r="M33" i="24"/>
  <c r="E33" i="24"/>
  <c r="L33" i="24"/>
  <c r="I33" i="24"/>
  <c r="K17" i="24"/>
  <c r="K58" i="24"/>
  <c r="I58" i="24"/>
  <c r="J58" i="24"/>
  <c r="K74" i="24"/>
  <c r="I74" i="24"/>
  <c r="J74" i="24"/>
  <c r="I26" i="24"/>
  <c r="L26" i="24"/>
  <c r="M26" i="24"/>
  <c r="G26" i="24"/>
  <c r="E26" i="24"/>
  <c r="C14" i="24"/>
  <c r="C6" i="24"/>
  <c r="G27" i="24"/>
  <c r="M27" i="24"/>
  <c r="E27" i="24"/>
  <c r="L27" i="24"/>
  <c r="I27" i="24"/>
  <c r="I30" i="24"/>
  <c r="L30" i="24"/>
  <c r="G30" i="24"/>
  <c r="E30" i="24"/>
  <c r="M30" i="24"/>
  <c r="G20" i="24"/>
  <c r="K24" i="24"/>
  <c r="J24" i="24"/>
  <c r="H24" i="24"/>
  <c r="F24" i="24"/>
  <c r="D24" i="24"/>
  <c r="K30" i="24"/>
  <c r="J30" i="24"/>
  <c r="H30" i="24"/>
  <c r="F30" i="24"/>
  <c r="D30" i="24"/>
  <c r="F33" i="24"/>
  <c r="D33" i="24"/>
  <c r="J33" i="24"/>
  <c r="H33" i="24"/>
  <c r="H37" i="24"/>
  <c r="F37" i="24"/>
  <c r="D37" i="24"/>
  <c r="J37" i="24"/>
  <c r="K37" i="24"/>
  <c r="I8" i="24"/>
  <c r="L8" i="24"/>
  <c r="M8" i="24"/>
  <c r="E8" i="24"/>
  <c r="G9" i="24"/>
  <c r="M9" i="24"/>
  <c r="E9" i="24"/>
  <c r="L9" i="24"/>
  <c r="I9" i="24"/>
  <c r="I18" i="24"/>
  <c r="L18" i="24"/>
  <c r="M18" i="24"/>
  <c r="G18" i="24"/>
  <c r="E18" i="24"/>
  <c r="G21" i="24"/>
  <c r="M21" i="24"/>
  <c r="E21" i="24"/>
  <c r="L21" i="24"/>
  <c r="I21" i="24"/>
  <c r="I24" i="24"/>
  <c r="L24" i="24"/>
  <c r="M24" i="24"/>
  <c r="G24" i="24"/>
  <c r="E24" i="24"/>
  <c r="I34" i="24"/>
  <c r="L34" i="24"/>
  <c r="M34" i="24"/>
  <c r="G34" i="24"/>
  <c r="E34" i="24"/>
  <c r="M38" i="24"/>
  <c r="E38" i="24"/>
  <c r="L38" i="24"/>
  <c r="I38" i="24"/>
  <c r="G38" i="24"/>
  <c r="F9" i="24"/>
  <c r="D9" i="24"/>
  <c r="J9" i="24"/>
  <c r="H9" i="24"/>
  <c r="K9" i="24"/>
  <c r="F15" i="24"/>
  <c r="D15" i="24"/>
  <c r="J15" i="24"/>
  <c r="H15" i="24"/>
  <c r="K15" i="24"/>
  <c r="K18" i="24"/>
  <c r="J18" i="24"/>
  <c r="H18" i="24"/>
  <c r="F18" i="24"/>
  <c r="D18" i="24"/>
  <c r="F21" i="24"/>
  <c r="D21" i="24"/>
  <c r="J21" i="24"/>
  <c r="H21" i="24"/>
  <c r="K21" i="24"/>
  <c r="F27" i="24"/>
  <c r="D27" i="24"/>
  <c r="J27" i="24"/>
  <c r="H27" i="24"/>
  <c r="K27" i="24"/>
  <c r="G7" i="24"/>
  <c r="M7" i="24"/>
  <c r="E7" i="24"/>
  <c r="L7" i="24"/>
  <c r="I7" i="24"/>
  <c r="I28" i="24"/>
  <c r="L28" i="24"/>
  <c r="M28" i="24"/>
  <c r="E28" i="24"/>
  <c r="K25" i="24"/>
  <c r="I16" i="24"/>
  <c r="L16" i="24"/>
  <c r="M16" i="24"/>
  <c r="G16" i="24"/>
  <c r="E16" i="24"/>
  <c r="G25" i="24"/>
  <c r="M25" i="24"/>
  <c r="E25" i="24"/>
  <c r="L25" i="24"/>
  <c r="I25" i="24"/>
  <c r="G28" i="24"/>
  <c r="K66" i="24"/>
  <c r="I66" i="24"/>
  <c r="J66" i="24"/>
  <c r="J77" i="24"/>
  <c r="K53" i="24"/>
  <c r="I53" i="24"/>
  <c r="K61" i="24"/>
  <c r="I61" i="24"/>
  <c r="K69" i="24"/>
  <c r="I69" i="24"/>
  <c r="I43" i="24"/>
  <c r="G43" i="24"/>
  <c r="L43" i="24"/>
  <c r="K55" i="24"/>
  <c r="I55" i="24"/>
  <c r="K63" i="24"/>
  <c r="I63" i="24"/>
  <c r="K71" i="24"/>
  <c r="I71" i="24"/>
  <c r="K52" i="24"/>
  <c r="I52" i="24"/>
  <c r="K60" i="24"/>
  <c r="I60" i="24"/>
  <c r="K68" i="24"/>
  <c r="I68" i="24"/>
  <c r="I41" i="24"/>
  <c r="G41" i="24"/>
  <c r="L41" i="24"/>
  <c r="K57" i="24"/>
  <c r="I57" i="24"/>
  <c r="K65" i="24"/>
  <c r="I65" i="24"/>
  <c r="K73" i="24"/>
  <c r="I73" i="24"/>
  <c r="K54" i="24"/>
  <c r="I54" i="24"/>
  <c r="K62" i="24"/>
  <c r="I62" i="24"/>
  <c r="K70" i="24"/>
  <c r="I70" i="24"/>
  <c r="K51" i="24"/>
  <c r="I51" i="24"/>
  <c r="K59" i="24"/>
  <c r="I59" i="24"/>
  <c r="K67" i="24"/>
  <c r="I67" i="24"/>
  <c r="K75" i="24"/>
  <c r="K77" i="24" s="1"/>
  <c r="I75" i="24"/>
  <c r="I77" i="24" s="1"/>
  <c r="K56" i="24"/>
  <c r="I56" i="24"/>
  <c r="K64" i="24"/>
  <c r="I64" i="24"/>
  <c r="K72" i="24"/>
  <c r="I72" i="24"/>
  <c r="F40" i="24"/>
  <c r="J41" i="24"/>
  <c r="F42" i="24"/>
  <c r="J43" i="24"/>
  <c r="F44" i="24"/>
  <c r="H40" i="24"/>
  <c r="H42" i="24"/>
  <c r="H44" i="24"/>
  <c r="L44" i="24"/>
  <c r="E40" i="24"/>
  <c r="E42" i="24"/>
  <c r="E44" i="24"/>
  <c r="K79" i="24" l="1"/>
  <c r="K78" i="24"/>
  <c r="K6" i="24"/>
  <c r="J6" i="24"/>
  <c r="H6" i="24"/>
  <c r="F6" i="24"/>
  <c r="D6" i="24"/>
  <c r="H39" i="24"/>
  <c r="F39" i="24"/>
  <c r="D39" i="24"/>
  <c r="J39" i="24"/>
  <c r="K39" i="24"/>
  <c r="I78" i="24"/>
  <c r="I79" i="24"/>
  <c r="J79" i="24"/>
  <c r="J78" i="24"/>
  <c r="K14" i="24"/>
  <c r="J14" i="24"/>
  <c r="H14" i="24"/>
  <c r="F14" i="24"/>
  <c r="D14" i="24"/>
  <c r="H45" i="24"/>
  <c r="F45" i="24"/>
  <c r="D45" i="24"/>
  <c r="J45" i="24"/>
  <c r="K45" i="24"/>
  <c r="I39" i="24"/>
  <c r="G39" i="24"/>
  <c r="L39" i="24"/>
  <c r="M39" i="24"/>
  <c r="E39" i="24"/>
  <c r="I45" i="24"/>
  <c r="G45" i="24"/>
  <c r="L45" i="24"/>
  <c r="E45" i="24"/>
  <c r="M45" i="24"/>
  <c r="I6" i="24"/>
  <c r="L6" i="24"/>
  <c r="M6" i="24"/>
  <c r="G6" i="24"/>
  <c r="E6" i="24"/>
  <c r="I14" i="24"/>
  <c r="L14" i="24"/>
  <c r="G14" i="24"/>
  <c r="E14" i="24"/>
  <c r="M14" i="24"/>
  <c r="I83" i="24" l="1"/>
  <c r="I82" i="24"/>
  <c r="I81" i="24"/>
</calcChain>
</file>

<file path=xl/sharedStrings.xml><?xml version="1.0" encoding="utf-8"?>
<sst xmlns="http://schemas.openxmlformats.org/spreadsheetml/2006/main" count="1733" uniqueCount="520">
  <si>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</si>
  <si>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</si>
  <si>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</si>
  <si>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</si>
  <si>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</si>
  <si>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</si>
  <si>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</si>
  <si>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</si>
  <si>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</si>
  <si>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</si>
  <si>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</si>
  <si>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</si>
  <si>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</si>
  <si>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Neustadt a.d.Aisch-Bad Windsh. (09575)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</si>
  <si>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</si>
  <si>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</si>
  <si>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</si>
  <si>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</si>
  <si>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</si>
  <si>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</si>
  <si>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</si>
  <si>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</si>
  <si>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</si>
  <si>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</si>
  <si>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</si>
  <si>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</si>
  <si>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</si>
  <si>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</si>
  <si>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</si>
  <si>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</si>
  <si>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</si>
  <si>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</si>
  <si>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</si>
  <si>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</si>
  <si>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</si>
  <si>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</si>
  <si>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</si>
  <si>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</si>
  <si>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</si>
  <si>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</si>
  <si>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</si>
  <si>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</si>
  <si>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</si>
  <si>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</si>
  <si>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</si>
  <si>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</si>
  <si>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</si>
  <si>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</si>
  <si>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</si>
  <si>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</si>
  <si>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</si>
  <si>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</si>
  <si>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</si>
  <si>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</si>
  <si>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</si>
  <si>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</si>
  <si>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</si>
  <si>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</si>
  <si>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</si>
  <si>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</si>
  <si>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</si>
  <si>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</si>
  <si>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</si>
  <si>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</si>
  <si>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</si>
  <si>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</si>
  <si>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</si>
  <si>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</si>
  <si>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</si>
  <si>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</si>
  <si>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</si>
  <si>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</si>
  <si>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</si>
  <si>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</si>
  <si>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</si>
  <si>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</si>
  <si>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</si>
  <si>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</si>
  <si>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</si>
  <si>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</si>
  <si>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</si>
  <si>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</si>
  <si>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</si>
  <si>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</si>
  <si>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</si>
  <si>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</si>
  <si>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</si>
  <si>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</si>
  <si>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</si>
  <si>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</si>
  <si>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</si>
  <si>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</si>
  <si>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Neustadt a.d.Aisch-Bad Windsh. (09575);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</si>
  <si>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</si>
  <si>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</si>
  <si>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</si>
  <si>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</si>
  <si>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</si>
  <si>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</si>
  <si>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</si>
  <si>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</si>
  <si>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</si>
  <si>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</si>
  <si>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</si>
  <si>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</si>
  <si>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</si>
  <si>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</si>
  <si>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</si>
  <si>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</si>
  <si>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</si>
  <si>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</si>
  <si>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</si>
  <si>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</si>
  <si>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</si>
  <si>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</si>
  <si>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</si>
  <si>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</si>
  <si>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</si>
  <si>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</si>
  <si>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</si>
  <si>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</si>
  <si>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</si>
  <si>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</si>
  <si>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</si>
  <si>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</si>
  <si>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</si>
  <si>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</si>
  <si>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</si>
  <si>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</si>
  <si>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</si>
  <si>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</si>
  <si>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</si>
  <si>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</si>
  <si>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</si>
  <si>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</si>
  <si>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</si>
  <si>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</si>
  <si>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</si>
  <si>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</si>
  <si>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</si>
  <si>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</si>
  <si>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</si>
  <si>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</si>
  <si>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</si>
  <si>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</si>
  <si>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</si>
  <si>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</si>
  <si>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</si>
  <si>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</si>
  <si>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</si>
  <si>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</si>
  <si>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</si>
  <si>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</si>
  <si>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</si>
  <si>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</si>
  <si>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</si>
  <si>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</si>
  <si>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</si>
  <si>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</si>
  <si>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</si>
  <si>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</si>
  <si>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</si>
  <si>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</si>
  <si>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</si>
  <si>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</si>
  <si>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</si>
  <si>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</si>
  <si>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</si>
  <si>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</si>
  <si>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</si>
  <si>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</si>
  <si>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</si>
  <si>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</si>
  <si>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</si>
  <si>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</si>
  <si>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</si>
  <si>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</si>
  <si>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</si>
  <si>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</si>
  <si>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</si>
  <si>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</si>
  <si>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</si>
  <si>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</si>
  <si>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Neustadt a.d.Aisch-Bad Windsh. (09575)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</si>
  <si>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</si>
  <si>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</si>
  <si>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</si>
  <si>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</si>
  <si>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</si>
  <si>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</si>
  <si>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</si>
  <si>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</si>
  <si>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</si>
  <si>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</si>
  <si>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</si>
  <si>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</si>
  <si>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</si>
  <si>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</si>
  <si>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</si>
  <si>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</si>
  <si>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</si>
  <si>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</si>
  <si>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</si>
  <si>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</si>
  <si>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</si>
  <si>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</si>
  <si>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</si>
  <si>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</si>
  <si>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</si>
  <si>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</si>
  <si>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</si>
  <si>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</si>
  <si>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</si>
  <si>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</si>
  <si>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</si>
  <si>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</si>
  <si>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</si>
  <si>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</si>
  <si>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</si>
  <si>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</si>
  <si>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</si>
  <si>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</si>
  <si>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</si>
  <si>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</si>
  <si>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</si>
  <si>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</si>
  <si>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</si>
  <si>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</si>
  <si>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</si>
  <si>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</si>
  <si>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</si>
  <si>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</si>
  <si>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</si>
  <si>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</si>
  <si>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</si>
  <si>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</si>
  <si>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</si>
  <si>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</si>
  <si>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</si>
  <si>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</si>
  <si>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</si>
  <si>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</si>
  <si>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</si>
  <si>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</si>
  <si>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</si>
  <si>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</si>
  <si>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</si>
  <si>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</si>
  <si>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</si>
  <si>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</si>
  <si>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</si>
  <si>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</si>
  <si>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</si>
  <si>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</si>
  <si>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</si>
  <si>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</si>
  <si>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</si>
  <si>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</si>
  <si>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</si>
  <si>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</si>
  <si>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</si>
  <si>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</si>
  <si>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</si>
  <si>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</si>
  <si>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</si>
  <si>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</si>
  <si>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</si>
  <si>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</si>
  <si>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</si>
  <si>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</si>
  <si>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</si>
  <si>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</si>
  <si>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</si>
  <si>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</si>
  <si>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</si>
  <si>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</si>
  <si>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</si>
  <si>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</si>
  <si>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</si>
  <si>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</si>
  <si>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</si>
  <si>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</si>
  <si>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</si>
  <si>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</si>
  <si>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</si>
  <si>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</si>
  <si>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</si>
  <si>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</si>
  <si>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</si>
  <si>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</si>
  <si>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</si>
  <si>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</si>
  <si>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</si>
  <si>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</si>
  <si>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</si>
  <si>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</si>
  <si>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</si>
  <si>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</si>
  <si>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</si>
  <si>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</si>
  <si>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</si>
  <si>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</si>
  <si>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</si>
  <si>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</si>
  <si>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</si>
  <si>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</si>
  <si>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</si>
  <si>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</si>
  <si>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</si>
  <si>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</si>
  <si>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</si>
  <si>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</si>
  <si>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</si>
  <si>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</si>
  <si>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</si>
  <si>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</si>
  <si>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</si>
  <si>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</si>
  <si>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</si>
  <si>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</si>
  <si>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</si>
  <si>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</si>
  <si>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</si>
  <si>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</si>
  <si>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</si>
  <si>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</si>
  <si>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</si>
  <si>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</si>
  <si>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</si>
  <si>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</si>
  <si>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</si>
  <si>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</si>
  <si>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</si>
  <si>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</si>
  <si>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</si>
  <si>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</si>
  <si>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</si>
  <si>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</si>
  <si>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</si>
  <si>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</si>
  <si>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</si>
  <si>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</si>
  <si>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</si>
  <si>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</si>
  <si>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</si>
  <si>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</si>
  <si>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</si>
  <si>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</si>
  <si>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</si>
  <si>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</si>
  <si>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</si>
  <si>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</si>
  <si>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</si>
  <si>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</si>
  <si>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</si>
  <si>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</si>
  <si>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</si>
  <si>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</si>
  <si>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</si>
  <si>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</si>
  <si>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</si>
  <si>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</si>
  <si>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</si>
  <si>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</si>
  <si>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</si>
  <si>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</si>
  <si>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</si>
  <si>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</si>
  <si>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</si>
  <si>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</si>
  <si>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</si>
  <si>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</si>
  <si>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</si>
  <si>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Neustadt a.d.Aisch-Bad Windsh. (09575);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</si>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</sst>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{DCAD5867-7170-4397-B281-5EF905556DEB}</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E1BC-4D4C-9EFD-BA2430D8A595}"/>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{5A67F833-78C0-4BE5-8430-43A6AC0CDF99}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1BC-4D4C-9EFD-BA2430D8A59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{C0D9A75A-F0FD-452B-9B0D-AD139CED1169}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1BC-4D4C-9EFD-BA2430D8A59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{5D3DA17C-8331-40DF-9BBD-23305377507C}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1BC-4D4C-9EFD-BA2430D8A59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0.60420289427923013</c:v>
                </c:pt>
                <c:pt idx="1">
                  <c:v>1.0013227114154917</c:v>
                </c:pt>
                <c:pt idx="2">
                  <c:v>1.1186464311118853</c:v>
                </c:pt>
                <c:pt idx="3">
                  <c:v>1.0875687030768</c:v>
                </c:pt>
              </c:numCache>
            </c:numRef>
          </c:val>
          <c:extLst>
            <c:ext xmlns:c16="http://schemas.microsoft.com/office/drawing/2014/chart" uri="{C3380CC4-5D6E-409C-BE32-E72D297353CC}">
              <c16:uniqueId val="{00000004-E1BC-4D4C-9EFD-BA2430D8A59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{2C8C3A06-E237-499A-BEFA-C6262A06AEBA}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1BC-4D4C-9EFD-BA2430D8A59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{8F3CAB96-EE3F-4921-A9D2-83B3E67E229E}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1BC-4D4C-9EFD-BA2430D8A59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{8EDEFF2B-53E8-45C8-9909-43B65D5B3EF7}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1BC-4D4C-9EFD-BA2430D8A59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{3ACF7CD0-A32C-4D53-AFBD-EC411A437116}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1BC-4D4C-9EFD-BA2430D8A5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BC-4D4C-9EFD-BA2430D8A59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BC-4D4C-9EFD-BA2430D8A59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{E77D3944-E265-49F0-BB76-CA6EAD12420F}</c15:txfldGUID>
                      <c15:f>Daten_Diagramme!$E$6</c15:f>
                      <c15:dlblFieldTableCache>
                        <c:ptCount val="1"/>
                        <c:pt idx="0">
                          <c:v>-0.8</c:v>
                        </c:pt>
                      </c15:dlblFieldTableCache>
                    </c15:dlblFTEntry>
                  </c15:dlblFieldTable>
                  <c15:showDataLabelsRange val="0"/>
                </c:ext>
                <c:ext xmlns:c16="http://schemas.microsoft.com/office/drawing/2014/chart" uri="{C3380CC4-5D6E-409C-BE32-E72D297353CC}">
                  <c16:uniqueId val="{00000000-17E5-442D-862A-8CA16023104E}"/>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{BE789D34-F76F-4534-A520-3DC8A2608571}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17E5-442D-862A-8CA16023104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{668C983B-F2DA-4C40-B785-618D54CB53DB}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7E5-442D-862A-8CA16023104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{AD1FF14B-3B08-4886-BFC5-6B4247B37654}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7E5-442D-862A-8CA1602310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-0.79297948826390352</c:v>
                </c:pt>
                <c:pt idx="1">
                  <c:v>-1.8915068707011207</c:v>
                </c:pt>
                <c:pt idx="2">
                  <c:v>-2.7637010795899166</c:v>
                </c:pt>
                <c:pt idx="3">
                  <c:v>-2.8655893304673015</c:v>
                </c:pt>
              </c:numCache>
            </c:numRef>
          </c:val>
          <c:extLst>
            <c:ext xmlns:c16="http://schemas.microsoft.com/office/drawing/2014/chart" uri="{C3380CC4-5D6E-409C-BE32-E72D297353CC}">
              <c16:uniqueId val="{00000004-17E5-442D-862A-8CA16023104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{577427AB-8DDC-4B26-8D0C-FA9414A95AB7}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7E5-442D-862A-8CA16023104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{A8E677B3-E1BF-4205-AB43-4F7A843650BB}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7E5-442D-862A-8CA16023104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{291A0D52-204B-4567-9DD1-5DA29A0987EB}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7E5-442D-862A-8CA16023104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{DD245DAC-60A6-4355-9146-A94B0C9E4364}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7E5-442D-862A-8CA1602310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7E5-442D-862A-8CA16023104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7E5-442D-862A-8CA16023104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{0738D6EF-4893-4AEF-A993-5D9B140F31E8}</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BA96-4A82-A1F2-2428839F6D3E}"/>
                </c:ext>
              </c:extLst>
            </c:dLbl>
            <c:dLbl>
              <c:idx val="1"/>
              <c:tx>
                <c:strRef>
                  <c:f>Daten_Diagramme!$D$15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{34757597-8AF3-4DAB-8924-AF3ABFDAB389}</c15:txfldGUID>
                      <c15:f>Daten_Diagramme!$D$15</c15:f>
                      <c15:dlblFieldTableCache>
                        <c:ptCount val="1"/>
                        <c:pt idx="0">
                          <c:v>-1.7</c:v>
                        </c:pt>
                      </c15:dlblFieldTableCache>
                    </c15:dlblFTEntry>
                  </c15:dlblFieldTable>
                  <c15:showDataLabelsRange val="0"/>
                </c:ext>
                <c:ext xmlns:c16="http://schemas.microsoft.com/office/drawing/2014/chart" uri="{C3380CC4-5D6E-409C-BE32-E72D297353CC}">
                  <c16:uniqueId val="{00000001-BA96-4A82-A1F2-2428839F6D3E}"/>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{FE73171B-B9D6-47C8-BC2E-01A425BADE74}</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BA96-4A82-A1F2-2428839F6D3E}"/>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{01B3526C-26A1-4248-9728-643901912056}</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BA96-4A82-A1F2-2428839F6D3E}"/>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{7D863DC5-0314-4370-9B35-93469E9B028A}</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BA96-4A82-A1F2-2428839F6D3E}"/>
                </c:ext>
              </c:extLst>
            </c:dLbl>
            <c:dLbl>
              <c:idx val="5"/>
              <c:tx>
                <c:strRef>
                  <c:f>Daten_Diagramme!$D$19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{FD826237-5263-41E3-86DC-BA2FE3679C76}</c15:txfldGUID>
                      <c15:f>Daten_Diagramme!$D$19</c15:f>
                      <c15:dlblFieldTableCache>
                        <c:ptCount val="1"/>
                        <c:pt idx="0">
                          <c:v>-3.7</c:v>
                        </c:pt>
                      </c15:dlblFieldTableCache>
                    </c15:dlblFTEntry>
                  </c15:dlblFieldTable>
                  <c15:showDataLabelsRange val="0"/>
                </c:ext>
                <c:ext xmlns:c16="http://schemas.microsoft.com/office/drawing/2014/chart" uri="{C3380CC4-5D6E-409C-BE32-E72D297353CC}">
                  <c16:uniqueId val="{00000005-BA96-4A82-A1F2-2428839F6D3E}"/>
                </c:ext>
              </c:extLst>
            </c:dLbl>
            <c:dLbl>
              <c:idx val="6"/>
              <c:tx>
                <c:strRef>
                  <c:f>Daten_Diagramme!$D$20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{0E7F2A2F-7619-420D-AFFA-AAF65EBE019F}</c15:txfldGUID>
                      <c15:f>Daten_Diagramme!$D$20</c15:f>
                      <c15:dlblFieldTableCache>
                        <c:ptCount val="1"/>
                        <c:pt idx="0">
                          <c:v>5.4</c:v>
                        </c:pt>
                      </c15:dlblFieldTableCache>
                    </c15:dlblFTEntry>
                  </c15:dlblFieldTable>
                  <c15:showDataLabelsRange val="0"/>
                </c:ext>
                <c:ext xmlns:c16="http://schemas.microsoft.com/office/drawing/2014/chart" uri="{C3380CC4-5D6E-409C-BE32-E72D297353CC}">
                  <c16:uniqueId val="{00000006-BA96-4A82-A1F2-2428839F6D3E}"/>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{6AA04BC6-820C-4A51-9651-709174C7BF27}</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BA96-4A82-A1F2-2428839F6D3E}"/>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{9CD563F1-26E4-4B9A-8215-CEEB16EAD51E}</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BA96-4A82-A1F2-2428839F6D3E}"/>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{264F4C27-6F09-42F0-8F01-40F1FBE170BF}</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BA96-4A82-A1F2-2428839F6D3E}"/>
                </c:ext>
              </c:extLst>
            </c:dLbl>
            <c:dLbl>
              <c:idx val="10"/>
              <c:tx>
                <c:strRef>
                  <c:f>Daten_Diagramme!$D$24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{A2B05261-3DD7-4020-9CAA-CD8B650E65E2}</c15:txfldGUID>
                      <c15:f>Daten_Diagramme!$D$24</c15:f>
                      <c15:dlblFieldTableCache>
                        <c:ptCount val="1"/>
                        <c:pt idx="0">
                          <c:v>-6.3</c:v>
                        </c:pt>
                      </c15:dlblFieldTableCache>
                    </c15:dlblFTEntry>
                  </c15:dlblFieldTable>
                  <c15:showDataLabelsRange val="0"/>
                </c:ext>
                <c:ext xmlns:c16="http://schemas.microsoft.com/office/drawing/2014/chart" uri="{C3380CC4-5D6E-409C-BE32-E72D297353CC}">
                  <c16:uniqueId val="{0000000A-BA96-4A82-A1F2-2428839F6D3E}"/>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{85210F86-1F7B-4D54-81E8-179E9288A2CB}</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BA96-4A82-A1F2-2428839F6D3E}"/>
                </c:ext>
              </c:extLst>
            </c:dLbl>
            <c:dLbl>
              <c:idx val="12"/>
              <c:tx>
                <c:strRef>
                  <c:f>Daten_Diagramme!$D$26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{344B79C4-6FBE-43ED-B954-3412D54C9FD1}</c15:txfldGUID>
                      <c15:f>Daten_Diagramme!$D$26</c15:f>
                      <c15:dlblFieldTableCache>
                        <c:ptCount val="1"/>
                        <c:pt idx="0">
                          <c:v>4.8</c:v>
                        </c:pt>
                      </c15:dlblFieldTableCache>
                    </c15:dlblFTEntry>
                  </c15:dlblFieldTable>
                  <c15:showDataLabelsRange val="0"/>
                </c:ext>
                <c:ext xmlns:c16="http://schemas.microsoft.com/office/drawing/2014/chart" uri="{C3380CC4-5D6E-409C-BE32-E72D297353CC}">
                  <c16:uniqueId val="{0000000C-BA96-4A82-A1F2-2428839F6D3E}"/>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{5A52431D-D59F-4FA4-A514-956CE8DEFE84}</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BA96-4A82-A1F2-2428839F6D3E}"/>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{96F263EE-74EF-42A0-8F75-F9E43CEBEC41}</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BA96-4A82-A1F2-2428839F6D3E}"/>
                </c:ext>
              </c:extLst>
            </c:dLbl>
            <c:dLbl>
              <c:idx val="15"/>
              <c:tx>
                <c:strRef>
                  <c:f>Daten_Diagramme!$D$29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{B8E117CB-9C67-4917-9E2A-BC827ED1296A}</c15:txfldGUID>
                      <c15:f>Daten_Diagramme!$D$29</c15:f>
                      <c15:dlblFieldTableCache>
                        <c:ptCount val="1"/>
                        <c:pt idx="0">
                          <c:v>-2.7</c:v>
                        </c:pt>
                      </c15:dlblFieldTableCache>
                    </c15:dlblFTEntry>
                  </c15:dlblFieldTable>
                  <c15:showDataLabelsRange val="0"/>
                </c:ext>
                <c:ext xmlns:c16="http://schemas.microsoft.com/office/drawing/2014/chart" uri="{C3380CC4-5D6E-409C-BE32-E72D297353CC}">
                  <c16:uniqueId val="{0000000F-BA96-4A82-A1F2-2428839F6D3E}"/>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{E493CB75-5BFB-48CA-9DDF-C4F30EE5BD2A}</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BA96-4A82-A1F2-2428839F6D3E}"/>
                </c:ext>
              </c:extLst>
            </c:dLbl>
            <c:dLbl>
              <c:idx val="17"/>
              <c:tx>
                <c:strRef>
                  <c:f>Daten_Diagramme!$D$31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{C6165E24-6440-4213-8E75-FC658A5945BF}</c15:txfldGUID>
                      <c15:f>Daten_Diagramme!$D$31</c15:f>
                      <c15:dlblFieldTableCache>
                        <c:ptCount val="1"/>
                        <c:pt idx="0">
                          <c:v>6.4</c:v>
                        </c:pt>
                      </c15:dlblFieldTableCache>
                    </c15:dlblFTEntry>
                  </c15:dlblFieldTable>
                  <c15:showDataLabelsRange val="0"/>
                </c:ext>
                <c:ext xmlns:c16="http://schemas.microsoft.com/office/drawing/2014/chart" uri="{C3380CC4-5D6E-409C-BE32-E72D297353CC}">
                  <c16:uniqueId val="{00000011-BA96-4A82-A1F2-2428839F6D3E}"/>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{9A606956-BE9B-41E1-916A-72D4E18C2534}</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BA96-4A82-A1F2-2428839F6D3E}"/>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{D5AAED98-4236-4B30-BF47-2A42A5BDF132}</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BA96-4A82-A1F2-2428839F6D3E}"/>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{C5253C4F-6BE4-4F7C-B2D2-5C62A11CF086}</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BA96-4A82-A1F2-2428839F6D3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{A9A14719-569E-4EF3-9D75-F0DC5A38187A}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A96-4A82-A1F2-2428839F6D3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{1B21907D-7E06-4E5D-B208-F70C5A7129E1}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A96-4A82-A1F2-2428839F6D3E}"/>
                </c:ext>
              </c:extLst>
            </c:dLbl>
            <c:dLbl>
              <c:idx val="23"/>
              <c:tx>
                <c:strRef>
                  <c:f>Daten_Diagramme!$D$37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{DA15C8EF-5E1C-4CAD-A403-02A73A506C73}</c15:txfldGUID>
                      <c15:f>Daten_Diagramme!$D$37</c15:f>
                      <c15:dlblFieldTableCache>
                        <c:ptCount val="1"/>
                        <c:pt idx="0">
                          <c:v>-1.7</c:v>
                        </c:pt>
                      </c15:dlblFieldTableCache>
                    </c15:dlblFTEntry>
                  </c15:dlblFieldTable>
                  <c15:showDataLabelsRange val="0"/>
                </c:ext>
                <c:ext xmlns:c16="http://schemas.microsoft.com/office/drawing/2014/chart" uri="{C3380CC4-5D6E-409C-BE32-E72D297353CC}">
                  <c16:uniqueId val="{00000017-BA96-4A82-A1F2-2428839F6D3E}"/>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{AF82CF4F-F30E-4933-812C-F800BC30712F}</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BA96-4A82-A1F2-2428839F6D3E}"/>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{C97B3C6B-57C5-45FE-93FB-99168D178FF5}</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BA96-4A82-A1F2-2428839F6D3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{03D0E122-2611-4075-B466-2760D28DE474}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A96-4A82-A1F2-2428839F6D3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{A049035B-117D-47D4-989C-83D381F26A02}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A96-4A82-A1F2-2428839F6D3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{CC740CB7-8823-4829-9524-B37EBFEC27FE}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A96-4A82-A1F2-2428839F6D3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{93696D87-C1FE-4DC2-B533-5E50CCA240D9}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A96-4A82-A1F2-2428839F6D3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{C27D9EBA-86B4-42E7-8B7D-32A463573038}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A96-4A82-A1F2-2428839F6D3E}"/>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{4575D04B-43F0-4876-9D5D-0F817801F8A9}</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BA96-4A82-A1F2-2428839F6D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0.60420289427923013</c:v>
                </c:pt>
                <c:pt idx="1">
                  <c:v>-1.7006802721088434</c:v>
                </c:pt>
                <c:pt idx="2">
                  <c:v>0.39370078740157483</c:v>
                </c:pt>
                <c:pt idx="3">
                  <c:v>-0.80436941410129092</c:v>
                </c:pt>
                <c:pt idx="4">
                  <c:v>-1.2297734627831716</c:v>
                </c:pt>
                <c:pt idx="5">
                  <c:v>-3.7125488493269647</c:v>
                </c:pt>
                <c:pt idx="6">
                  <c:v>5.3917438921651222</c:v>
                </c:pt>
                <c:pt idx="7">
                  <c:v>3.5949145111793075</c:v>
                </c:pt>
                <c:pt idx="8">
                  <c:v>2.1199273167777104</c:v>
                </c:pt>
                <c:pt idx="9">
                  <c:v>-5.1810237203495628</c:v>
                </c:pt>
                <c:pt idx="10">
                  <c:v>-6.2850729517396182</c:v>
                </c:pt>
                <c:pt idx="11">
                  <c:v>4.2904290429042904</c:v>
                </c:pt>
                <c:pt idx="12">
                  <c:v>4.756242568370987</c:v>
                </c:pt>
                <c:pt idx="13">
                  <c:v>-1.2915129151291513</c:v>
                </c:pt>
                <c:pt idx="14">
                  <c:v>2.3432552248258389</c:v>
                </c:pt>
                <c:pt idx="15">
                  <c:v>-2.7431421446384041</c:v>
                </c:pt>
                <c:pt idx="16">
                  <c:v>2.925170068027211</c:v>
                </c:pt>
                <c:pt idx="17">
                  <c:v>6.4171122994652405</c:v>
                </c:pt>
                <c:pt idx="18">
                  <c:v>2.7504911591355601</c:v>
                </c:pt>
                <c:pt idx="19">
                  <c:v>1.1650485436893203</c:v>
                </c:pt>
                <c:pt idx="20">
                  <c:v>-3.022974607013301</c:v>
                </c:pt>
                <c:pt idx="21">
                  <c:v>0</c:v>
                </c:pt>
                <c:pt idx="23">
                  <c:v>-1.7006802721088434</c:v>
                </c:pt>
                <c:pt idx="24">
                  <c:v>1.5866719555731851E-2</c:v>
                </c:pt>
                <c:pt idx="25">
                  <c:v>1.0320713768989631</c:v>
                </c:pt>
              </c:numCache>
            </c:numRef>
          </c:val>
          <c:extLst>
            <c:ext xmlns:c16="http://schemas.microsoft.com/office/drawing/2014/chart" uri="{C3380CC4-5D6E-409C-BE32-E72D297353CC}">
              <c16:uniqueId val="{00000020-BA96-4A82-A1F2-2428839F6D3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{90A3589C-5658-46BC-BBAB-CDDF82E7F796}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A96-4A82-A1F2-2428839F6D3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{9EA397BF-FD76-4ADB-9BB4-B185C0F5A761}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A96-4A82-A1F2-2428839F6D3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{9596408B-FC91-4867-BD2A-0A794A2BA2DC}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A96-4A82-A1F2-2428839F6D3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{F466527D-63E9-4311-9E57-71CED02D9FEB}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A96-4A82-A1F2-2428839F6D3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{5296F865-4E02-4F6F-93ED-7052632B1D36}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A96-4A82-A1F2-2428839F6D3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{961D4C40-6F99-4041-8486-A4F60978E7FE}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A96-4A82-A1F2-2428839F6D3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{9C74E6DB-8329-4D44-B131-19C61461FC67}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A96-4A82-A1F2-2428839F6D3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{2E8CF04E-B5BE-401A-B06D-6836FE84DD37}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A96-4A82-A1F2-2428839F6D3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{0759AE5C-DF32-454A-968D-E1A28B620046}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A96-4A82-A1F2-2428839F6D3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{11A1AEE2-A1D3-4181-A773-1F5A2E0B2584}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A96-4A82-A1F2-2428839F6D3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{F521A094-8ED4-4AB7-B758-6E4F24C84394}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A96-4A82-A1F2-2428839F6D3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{0CB0D351-3EF1-4503-A666-624F04F7C462}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A96-4A82-A1F2-2428839F6D3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{6F2E0BC7-F6CB-46AE-A320-A6EF789FB5F6}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A96-4A82-A1F2-2428839F6D3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{B988C86C-E65B-4CB3-BAD6-EDA003F740E0}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A96-4A82-A1F2-2428839F6D3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{D3273CF4-06F8-4173-A3A7-3DFD32A93989}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A96-4A82-A1F2-2428839F6D3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{ADA3AF3E-DFF2-48A9-9FF7-EE8EB7561CC8}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A96-4A82-A1F2-2428839F6D3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{747BD0D4-BC62-4F35-B84B-0C579905E379}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A96-4A82-A1F2-2428839F6D3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{1AC3FEAA-682C-42C7-916D-D8B715A2C2F1}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A96-4A82-A1F2-2428839F6D3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{305F4A5A-4E9D-453C-A159-14E39CFE7ADD}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A96-4A82-A1F2-2428839F6D3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{B9E0978F-A3CB-496E-8B1F-5A7446055193}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A96-4A82-A1F2-2428839F6D3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{9F00C9A6-56D5-4348-8C1B-36369BB12D6A}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A96-4A82-A1F2-2428839F6D3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{1C523B9A-30F6-42CC-BD19-085F91414027}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A96-4A82-A1F2-2428839F6D3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{CABC68B4-DF82-4707-8E21-01CDBF8A368A}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A96-4A82-A1F2-2428839F6D3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{681EEFE0-53A2-4FD9-8132-60915B2EF1D6}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A96-4A82-A1F2-2428839F6D3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{DFD6E93A-5851-411A-8022-7851686C028F}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A96-4A82-A1F2-2428839F6D3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{92490E5E-6427-446F-B59F-FEAC7EA0F724}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A96-4A82-A1F2-2428839F6D3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{F719F9F6-F1D0-46F2-A468-57E049EC59D9}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A96-4A82-A1F2-2428839F6D3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{13E3A331-3A8E-4207-9470-82DA051F5371}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A96-4A82-A1F2-2428839F6D3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{36C2E009-4276-475D-B7D7-0888F4AD5E10}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A96-4A82-A1F2-2428839F6D3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{C6028A9E-DA5F-460E-B30C-BD6D50D220CC}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A96-4A82-A1F2-2428839F6D3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{B6E7694F-F059-4E1E-BD4F-FE57489D5B16}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A96-4A82-A1F2-2428839F6D3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{4CD181E4-C769-4398-A4BA-07793C3542F1}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A96-4A82-A1F2-2428839F6D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A96-4A82-A1F2-2428839F6D3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A96-4A82-A1F2-2428839F6D3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{653F0594-D168-443A-BBC8-56FA2A970B1A}</c15:txfldGUID>
                      <c15:f>Daten_Diagramme!$E$14</c15:f>
                      <c15:dlblFieldTableCache>
                        <c:ptCount val="1"/>
                        <c:pt idx="0">
                          <c:v>-0.8</c:v>
                        </c:pt>
                      </c15:dlblFieldTableCache>
                    </c15:dlblFTEntry>
                  </c15:dlblFieldTable>
                  <c15:showDataLabelsRange val="0"/>
                </c:ext>
                <c:ext xmlns:c16="http://schemas.microsoft.com/office/drawing/2014/chart" uri="{C3380CC4-5D6E-409C-BE32-E72D297353CC}">
                  <c16:uniqueId val="{00000000-CAE8-4FCC-B426-28E7A1185237}"/>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{74385100-6F8A-4CF9-8315-54FF47EF222C}</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CAE8-4FCC-B426-28E7A1185237}"/>
                </c:ext>
              </c:extLst>
            </c:dLbl>
            <c:dLbl>
              <c:idx val="2"/>
              <c:tx>
                <c:strRef>
                  <c:f>Daten_Diagramme!$E$16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{6118D796-8A63-4E9E-990A-1296039BFDD2}</c15:txfldGUID>
                      <c15:f>Daten_Diagramme!$E$16</c15:f>
                      <c15:dlblFieldTableCache>
                        <c:ptCount val="1"/>
                        <c:pt idx="0">
                          <c:v>7.5</c:v>
                        </c:pt>
                      </c15:dlblFieldTableCache>
                    </c15:dlblFTEntry>
                  </c15:dlblFieldTable>
                  <c15:showDataLabelsRange val="0"/>
                </c:ext>
                <c:ext xmlns:c16="http://schemas.microsoft.com/office/drawing/2014/chart" uri="{C3380CC4-5D6E-409C-BE32-E72D297353CC}">
                  <c16:uniqueId val="{00000002-CAE8-4FCC-B426-28E7A1185237}"/>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{FAF9193B-D528-4CE4-8FCD-A89CC6B4C952}</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CAE8-4FCC-B426-28E7A1185237}"/>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{066759A5-6D4C-4DFA-82B7-DCFDBBC2C52C}</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CAE8-4FCC-B426-28E7A1185237}"/>
                </c:ext>
              </c:extLst>
            </c:dLbl>
            <c:dLbl>
              <c:idx val="5"/>
              <c:tx>
                <c:strRef>
                  <c:f>Daten_Diagramme!$E$19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{5E77E179-C76F-4C10-BB57-6DE9BD2391FC}</c15:txfldGUID>
                      <c15:f>Daten_Diagramme!$E$19</c15:f>
                      <c15:dlblFieldTableCache>
                        <c:ptCount val="1"/>
                        <c:pt idx="0">
                          <c:v>-8.6</c:v>
                        </c:pt>
                      </c15:dlblFieldTableCache>
                    </c15:dlblFTEntry>
                  </c15:dlblFieldTable>
                  <c15:showDataLabelsRange val="0"/>
                </c:ext>
                <c:ext xmlns:c16="http://schemas.microsoft.com/office/drawing/2014/chart" uri="{C3380CC4-5D6E-409C-BE32-E72D297353CC}">
                  <c16:uniqueId val="{00000005-CAE8-4FCC-B426-28E7A1185237}"/>
                </c:ext>
              </c:extLst>
            </c:dLbl>
            <c:dLbl>
              <c:idx val="6"/>
              <c:tx>
                <c:strRef>
                  <c:f>Daten_Diagramme!$E$20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{ACE7C917-4490-411B-921A-8C1854AC0844}</c15:txfldGUID>
                      <c15:f>Daten_Diagramme!$E$20</c15:f>
                      <c15:dlblFieldTableCache>
                        <c:ptCount val="1"/>
                        <c:pt idx="0">
                          <c:v>1.6</c:v>
                        </c:pt>
                      </c15:dlblFieldTableCache>
                    </c15:dlblFTEntry>
                  </c15:dlblFieldTable>
                  <c15:showDataLabelsRange val="0"/>
                </c:ext>
                <c:ext xmlns:c16="http://schemas.microsoft.com/office/drawing/2014/chart" uri="{C3380CC4-5D6E-409C-BE32-E72D297353CC}">
                  <c16:uniqueId val="{00000006-CAE8-4FCC-B426-28E7A1185237}"/>
                </c:ext>
              </c:extLst>
            </c:dLbl>
            <c:dLbl>
              <c:idx val="7"/>
              <c:tx>
                <c:strRef>
                  <c:f>Daten_Diagramme!$E$21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{89E7C8A1-3B4E-4FA0-ADDB-477F5E1E52B0}</c15:txfldGUID>
                      <c15:f>Daten_Diagramme!$E$21</c15:f>
                      <c15:dlblFieldTableCache>
                        <c:ptCount val="1"/>
                        <c:pt idx="0">
                          <c:v>5.7</c:v>
                        </c:pt>
                      </c15:dlblFieldTableCache>
                    </c15:dlblFTEntry>
                  </c15:dlblFieldTable>
                  <c15:showDataLabelsRange val="0"/>
                </c:ext>
                <c:ext xmlns:c16="http://schemas.microsoft.com/office/drawing/2014/chart" uri="{C3380CC4-5D6E-409C-BE32-E72D297353CC}">
                  <c16:uniqueId val="{00000007-CAE8-4FCC-B426-28E7A1185237}"/>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{3581A2CD-819E-4086-BD28-AD0AE83DAE5A}</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CAE8-4FCC-B426-28E7A1185237}"/>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{6B60084C-C70E-47A9-ACC3-AC3A7AC2FA2E}</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CAE8-4FCC-B426-28E7A1185237}"/>
                </c:ext>
              </c:extLst>
            </c:dLbl>
            <c:dLbl>
              <c:idx val="10"/>
              <c:tx>
                <c:strRef>
                  <c:f>Daten_Diagramme!$E$24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{CFCCEC4A-E73A-467E-8EB9-24CDF6F26FC9}</c15:txfldGUID>
                      <c15:f>Daten_Diagramme!$E$24</c15:f>
                      <c15:dlblFieldTableCache>
                        <c:ptCount val="1"/>
                        <c:pt idx="0">
                          <c:v>-6.9</c:v>
                        </c:pt>
                      </c15:dlblFieldTableCache>
                    </c15:dlblFTEntry>
                  </c15:dlblFieldTable>
                  <c15:showDataLabelsRange val="0"/>
                </c:ext>
                <c:ext xmlns:c16="http://schemas.microsoft.com/office/drawing/2014/chart" uri="{C3380CC4-5D6E-409C-BE32-E72D297353CC}">
                  <c16:uniqueId val="{0000000A-CAE8-4FCC-B426-28E7A1185237}"/>
                </c:ext>
              </c:extLst>
            </c:dLbl>
            <c:dLbl>
              <c:idx val="11"/>
              <c:tx>
                <c:strRef>
                  <c:f>Daten_Diagramme!$E$25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{80646E72-7976-483B-8C52-0C906F85E3B8}</c15:txfldGUID>
                      <c15:f>Daten_Diagramme!$E$25</c15:f>
                      <c15:dlblFieldTableCache>
                        <c:ptCount val="1"/>
                        <c:pt idx="0">
                          <c:v>-5.4</c:v>
                        </c:pt>
                      </c15:dlblFieldTableCache>
                    </c15:dlblFTEntry>
                  </c15:dlblFieldTable>
                  <c15:showDataLabelsRange val="0"/>
                </c:ext>
                <c:ext xmlns:c16="http://schemas.microsoft.com/office/drawing/2014/chart" uri="{C3380CC4-5D6E-409C-BE32-E72D297353CC}">
                  <c16:uniqueId val="{0000000B-CAE8-4FCC-B426-28E7A1185237}"/>
                </c:ext>
              </c:extLst>
            </c:dLbl>
            <c:dLbl>
              <c:idx val="12"/>
              <c:tx>
                <c:strRef>
                  <c:f>Daten_Diagramme!$E$26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{7702BCB1-9152-4D35-86CD-1AB55A37B2F6}</c15:txfldGUID>
                      <c15:f>Daten_Diagramme!$E$26</c15:f>
                      <c15:dlblFieldTableCache>
                        <c:ptCount val="1"/>
                        <c:pt idx="0">
                          <c:v>-7.5</c:v>
                        </c:pt>
                      </c15:dlblFieldTableCache>
                    </c15:dlblFTEntry>
                  </c15:dlblFieldTable>
                  <c15:showDataLabelsRange val="0"/>
                </c:ext>
                <c:ext xmlns:c16="http://schemas.microsoft.com/office/drawing/2014/chart" uri="{C3380CC4-5D6E-409C-BE32-E72D297353CC}">
                  <c16:uniqueId val="{0000000C-CAE8-4FCC-B426-28E7A1185237}"/>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{5677F635-E8D4-4D18-87C4-3854CAC40ECF}</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CAE8-4FCC-B426-28E7A1185237}"/>
                </c:ext>
              </c:extLst>
            </c:dLbl>
            <c:dLbl>
              <c:idx val="14"/>
              <c:tx>
                <c:strRef>
                  <c:f>Daten_Diagramme!$E$28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{0640054D-BB2B-4E10-B342-A7C900EF50EE}</c15:txfldGUID>
                      <c15:f>Daten_Diagramme!$E$28</c15:f>
                      <c15:dlblFieldTableCache>
                        <c:ptCount val="1"/>
                        <c:pt idx="0">
                          <c:v>7.6</c:v>
                        </c:pt>
                      </c15:dlblFieldTableCache>
                    </c15:dlblFTEntry>
                  </c15:dlblFieldTable>
                  <c15:showDataLabelsRange val="0"/>
                </c:ext>
                <c:ext xmlns:c16="http://schemas.microsoft.com/office/drawing/2014/chart" uri="{C3380CC4-5D6E-409C-BE32-E72D297353CC}">
                  <c16:uniqueId val="{0000000E-CAE8-4FCC-B426-28E7A1185237}"/>
                </c:ext>
              </c:extLst>
            </c:dLbl>
            <c:dLbl>
              <c:idx val="15"/>
              <c:tx>
                <c:strRef>
                  <c:f>Daten_Diagramme!$E$29</c:f>
                  <c:strCache>
                    <c:ptCount val="1"/>
                    <c:pt idx="0">
                      <c:v>-36.0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{F14868ED-5C04-4BE5-82AB-69520DC28785}</c15:txfldGUID>
                      <c15:f>Daten_Diagramme!$E$29</c15:f>
                      <c15:dlblFieldTableCache>
                        <c:ptCount val="1"/>
                        <c:pt idx="0">
                          <c:v>-36.0</c:v>
                        </c:pt>
                      </c15:dlblFieldTableCache>
                    </c15:dlblFTEntry>
                  </c15:dlblFieldTable>
                  <c15:showDataLabelsRange val="0"/>
                </c:ext>
                <c:ext xmlns:c16="http://schemas.microsoft.com/office/drawing/2014/chart" uri="{C3380CC4-5D6E-409C-BE32-E72D297353CC}">
                  <c16:uniqueId val="{0000000F-CAE8-4FCC-B426-28E7A1185237}"/>
                </c:ext>
              </c:extLst>
            </c:dLbl>
            <c:dLbl>
              <c:idx val="16"/>
              <c:tx>
                <c:strRef>
                  <c:f>Daten_Diagramme!$E$30</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{5C7F8743-E80C-4AD4-A418-3A9DEF37FB00}</c15:txfldGUID>
                      <c15:f>Daten_Diagramme!$E$30</c15:f>
                      <c15:dlblFieldTableCache>
                        <c:ptCount val="1"/>
                        <c:pt idx="0">
                          <c:v>-14.5</c:v>
                        </c:pt>
                      </c15:dlblFieldTableCache>
                    </c15:dlblFTEntry>
                  </c15:dlblFieldTable>
                  <c15:showDataLabelsRange val="0"/>
                </c:ext>
                <c:ext xmlns:c16="http://schemas.microsoft.com/office/drawing/2014/chart" uri="{C3380CC4-5D6E-409C-BE32-E72D297353CC}">
                  <c16:uniqueId val="{00000010-CAE8-4FCC-B426-28E7A1185237}"/>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{2B9D1A31-CBC1-456C-A25E-05FA8D08CD0E}</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CAE8-4FCC-B426-28E7A1185237}"/>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{832F8B7F-39CD-4AF9-9260-E2446E7CF831}</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CAE8-4FCC-B426-28E7A1185237}"/>
                </c:ext>
              </c:extLst>
            </c:dLbl>
            <c:dLbl>
              <c:idx val="19"/>
              <c:tx>
                <c:strRef>
                  <c:f>Daten_Diagramme!$E$33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{0D34EE96-C54C-40CC-BEC3-220A4DF63BCF}</c15:txfldGUID>
                      <c15:f>Daten_Diagramme!$E$33</c15:f>
                      <c15:dlblFieldTableCache>
                        <c:ptCount val="1"/>
                        <c:pt idx="0">
                          <c:v>-0.9</c:v>
                        </c:pt>
                      </c15:dlblFieldTableCache>
                    </c15:dlblFTEntry>
                  </c15:dlblFieldTable>
                  <c15:showDataLabelsRange val="0"/>
                </c:ext>
                <c:ext xmlns:c16="http://schemas.microsoft.com/office/drawing/2014/chart" uri="{C3380CC4-5D6E-409C-BE32-E72D297353CC}">
                  <c16:uniqueId val="{00000013-CAE8-4FCC-B426-28E7A1185237}"/>
                </c:ext>
              </c:extLst>
            </c:dLbl>
            <c:dLbl>
              <c:idx val="20"/>
              <c:tx>
                <c:strRef>
                  <c:f>Daten_Diagramme!$E$34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{3C8C9E4F-C999-4DF0-876F-8A490B23529D}</c15:txfldGUID>
                      <c15:f>Daten_Diagramme!$E$34</c15:f>
                      <c15:dlblFieldTableCache>
                        <c:ptCount val="1"/>
                        <c:pt idx="0">
                          <c:v>0.6</c:v>
                        </c:pt>
                      </c15:dlblFieldTableCache>
                    </c15:dlblFTEntry>
                  </c15:dlblFieldTable>
                  <c15:showDataLabelsRange val="0"/>
                </c:ext>
                <c:ext xmlns:c16="http://schemas.microsoft.com/office/drawing/2014/chart" uri="{C3380CC4-5D6E-409C-BE32-E72D297353CC}">
                  <c16:uniqueId val="{00000014-CAE8-4FCC-B426-28E7A118523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{23A4F138-DD68-42DD-AEAD-31A80F75F4AE}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AE8-4FCC-B426-28E7A118523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{EDB28E1B-74B5-4E33-9C7A-032C29297E78}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AE8-4FCC-B426-28E7A1185237}"/>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{15EAD6C7-50B8-4185-BFCA-929F7D6FF4D9}</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CAE8-4FCC-B426-28E7A1185237}"/>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{5B0C82DC-C219-4700-AE2C-B3507F665AEB}</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CAE8-4FCC-B426-28E7A1185237}"/>
                </c:ext>
              </c:extLst>
            </c:dLbl>
            <c:dLbl>
              <c:idx val="25"/>
              <c:tx>
                <c:strRef>
                  <c:f>Daten_Diagramme!$E$39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{BE595349-C970-4972-AA7C-42BADE5D01F4}</c15:txfldGUID>
                      <c15:f>Daten_Diagramme!$E$39</c15:f>
                      <c15:dlblFieldTableCache>
                        <c:ptCount val="1"/>
                        <c:pt idx="0">
                          <c:v>-1.1</c:v>
                        </c:pt>
                      </c15:dlblFieldTableCache>
                    </c15:dlblFTEntry>
                  </c15:dlblFieldTable>
                  <c15:showDataLabelsRange val="0"/>
                </c:ext>
                <c:ext xmlns:c16="http://schemas.microsoft.com/office/drawing/2014/chart" uri="{C3380CC4-5D6E-409C-BE32-E72D297353CC}">
                  <c16:uniqueId val="{00000019-CAE8-4FCC-B426-28E7A118523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{CDDB05C2-3A3F-4DD1-976A-56F4F9C8BBEE}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AE8-4FCC-B426-28E7A118523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{8867BEAF-5935-41A4-9198-58A8DCB50CA6}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AE8-4FCC-B426-28E7A118523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{A9A8AB02-586C-472D-A69B-25AA417E43A8}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AE8-4FCC-B426-28E7A118523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{3B8E11DE-706A-41A3-82D0-A65EC1530A17}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AE8-4FCC-B426-28E7A118523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{8611F571-C98A-4CEE-B010-94FA1C1DCE5A}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AE8-4FCC-B426-28E7A1185237}"/>
                </c:ext>
              </c:extLst>
            </c:dLbl>
            <c:dLbl>
              <c:idx val="31"/>
              <c:tx>
                <c:strRef>
                  <c:f>Daten_Diagramme!$E$45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{54DC4D2B-38C0-4D4A-AC10-4F3D087FC6AA}</c15:txfldGUID>
                      <c15:f>Daten_Diagramme!$E$45</c15:f>
                      <c15:dlblFieldTableCache>
                        <c:ptCount val="1"/>
                        <c:pt idx="0">
                          <c:v>-1.1</c:v>
                        </c:pt>
                      </c15:dlblFieldTableCache>
                    </c15:dlblFTEntry>
                  </c15:dlblFieldTable>
                  <c15:showDataLabelsRange val="0"/>
                </c:ext>
                <c:ext xmlns:c16="http://schemas.microsoft.com/office/drawing/2014/chart" uri="{C3380CC4-5D6E-409C-BE32-E72D297353CC}">
                  <c16:uniqueId val="{0000001F-CAE8-4FCC-B426-28E7A11852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-0.79297948826390352</c:v>
                </c:pt>
                <c:pt idx="1">
                  <c:v>3.103448275862069</c:v>
                </c:pt>
                <c:pt idx="2">
                  <c:v>7.5471698113207548</c:v>
                </c:pt>
                <c:pt idx="3">
                  <c:v>-2.6951672862453533</c:v>
                </c:pt>
                <c:pt idx="4">
                  <c:v>-0.21691973969631237</c:v>
                </c:pt>
                <c:pt idx="5">
                  <c:v>-8.6021505376344081</c:v>
                </c:pt>
                <c:pt idx="6">
                  <c:v>1.6460905349794239</c:v>
                </c:pt>
                <c:pt idx="7">
                  <c:v>5.6768558951965069</c:v>
                </c:pt>
                <c:pt idx="8">
                  <c:v>3.2161555721765147</c:v>
                </c:pt>
                <c:pt idx="9">
                  <c:v>4.4009779951100247</c:v>
                </c:pt>
                <c:pt idx="10">
                  <c:v>-6.9011280690112811</c:v>
                </c:pt>
                <c:pt idx="11">
                  <c:v>-5.3571428571428568</c:v>
                </c:pt>
                <c:pt idx="12">
                  <c:v>-7.4766355140186915</c:v>
                </c:pt>
                <c:pt idx="13">
                  <c:v>-2.4793388429752068</c:v>
                </c:pt>
                <c:pt idx="14">
                  <c:v>7.6322636600173457</c:v>
                </c:pt>
                <c:pt idx="15">
                  <c:v>-36</c:v>
                </c:pt>
                <c:pt idx="16">
                  <c:v>-14.531548757170173</c:v>
                </c:pt>
                <c:pt idx="17">
                  <c:v>-3.0120481927710845</c:v>
                </c:pt>
                <c:pt idx="18">
                  <c:v>-4.086021505376344</c:v>
                </c:pt>
                <c:pt idx="19">
                  <c:v>-0.86206896551724133</c:v>
                </c:pt>
                <c:pt idx="20">
                  <c:v>0.60240963855421692</c:v>
                </c:pt>
                <c:pt idx="21">
                  <c:v>0</c:v>
                </c:pt>
                <c:pt idx="23">
                  <c:v>3.103448275862069</c:v>
                </c:pt>
                <c:pt idx="24">
                  <c:v>6.3011972274732195E-2</c:v>
                </c:pt>
                <c:pt idx="25">
                  <c:v>-1.1344149848304972</c:v>
                </c:pt>
              </c:numCache>
            </c:numRef>
          </c:val>
          <c:extLst>
            <c:ext xmlns:c16="http://schemas.microsoft.com/office/drawing/2014/chart" uri="{C3380CC4-5D6E-409C-BE32-E72D297353CC}">
              <c16:uniqueId val="{00000020-CAE8-4FCC-B426-28E7A118523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{8427670F-E869-45A3-BDF9-D5FD4EA442D7}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AE8-4FCC-B426-28E7A118523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{30DEADAE-1B94-4505-96D9-55C7D4A75CEB}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AE8-4FCC-B426-28E7A118523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{CD3E43EB-6208-4A04-AF77-EB6A16A7D469}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AE8-4FCC-B426-28E7A118523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{A32C0316-427F-4E11-ABC4-D7778EF20B1C}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AE8-4FCC-B426-28E7A118523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{6047C213-495F-4A46-9710-ECEF51565DA1}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AE8-4FCC-B426-28E7A118523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{0D8C1D35-B61C-42E2-8EB4-F9D6964687E5}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AE8-4FCC-B426-28E7A118523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{A426EDBB-0874-42AA-BAC6-AE6BBA23D18C}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AE8-4FCC-B426-28E7A118523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{C35644A5-FBC8-48EA-91F7-B2E6A8058823}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AE8-4FCC-B426-28E7A118523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{D77685FC-C900-4204-9845-F3B2118B9067}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AE8-4FCC-B426-28E7A118523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{7F32C15F-000E-4042-B81C-4C0F3F2D4BC6}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AE8-4FCC-B426-28E7A118523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{93D3CBF7-9C07-42F5-914A-FB15925F7A6D}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AE8-4FCC-B426-28E7A118523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{D2358A19-E526-4A06-B5E1-F10E7FC31211}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AE8-4FCC-B426-28E7A118523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{72EF59CB-4A06-47FC-958D-FE432895CC9D}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AE8-4FCC-B426-28E7A118523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{34BFA5CD-3883-4E3D-8756-E5BC979105F8}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AE8-4FCC-B426-28E7A118523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{2BC842BE-E53F-49F9-9737-9D367DA0046B}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AE8-4FCC-B426-28E7A118523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{E81D6E63-8FCA-4029-B775-DF699C78A86F}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AE8-4FCC-B426-28E7A118523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{FF5D8530-F80F-43F2-80CB-8EE51A75A2CB}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AE8-4FCC-B426-28E7A118523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{61B89962-2771-43CB-9705-0B1407602148}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AE8-4FCC-B426-28E7A118523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{E072DBF7-78D1-4397-8B71-87D79824B221}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AE8-4FCC-B426-28E7A118523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{0DE9E07C-1D1A-48ED-B300-33D961BAC2BB}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AE8-4FCC-B426-28E7A118523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{51FCEF2F-DF51-44C3-8F79-E020BE683239}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AE8-4FCC-B426-28E7A118523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{FB4BA770-5D37-4656-AF3B-66773E5612E4}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AE8-4FCC-B426-28E7A118523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{F8ACCECF-DEF3-43D6-9485-7D54D816F5D0}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AE8-4FCC-B426-28E7A118523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{60BE4A23-4861-4822-A9B0-ABF1DFA87114}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AE8-4FCC-B426-28E7A118523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{7ADCB0D7-EFB7-4B23-A0D1-C9B33A259115}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AE8-4FCC-B426-28E7A118523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{2FF41267-07A2-4CBC-A3EE-25ACA20B0977}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AE8-4FCC-B426-28E7A118523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{2E567F98-667F-430C-A8DE-D5D85771B855}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AE8-4FCC-B426-28E7A118523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{9479CC7B-A889-4F54-BDCB-0DD284F8017F}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AE8-4FCC-B426-28E7A118523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{50A01597-8538-4459-B735-3B08E122D86A}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AE8-4FCC-B426-28E7A118523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{5F899929-AB78-437B-830A-685F4E395884}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AE8-4FCC-B426-28E7A118523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{70962479-827C-450F-B440-AC0C21088C7C}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AE8-4FCC-B426-28E7A118523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{BB8FF572-636B-4DE1-A8F8-5094EF80A961}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AE8-4FCC-B426-28E7A11852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AE8-4FCC-B426-28E7A118523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AE8-4FCC-B426-28E7A118523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{AEA501D8-E822-4DB8-A95E-D3B900421D3F}</c15:txfldGUID>
                      <c15:f>Diagramm!$I$46</c15:f>
                      <c15:dlblFieldTableCache>
                        <c:ptCount val="1"/>
                      </c15:dlblFieldTableCache>
                    </c15:dlblFTEntry>
                  </c15:dlblFieldTable>
                  <c15:showDataLabelsRange val="0"/>
                </c:ext>
                <c:ext xmlns:c16="http://schemas.microsoft.com/office/drawing/2014/chart" uri="{C3380CC4-5D6E-409C-BE32-E72D297353CC}">
                  <c16:uniqueId val="{00000000-6381-420E-8A15-6EADE8A6536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{E98AFBB2-FE83-46C7-87AA-9F7771926EDF}</c15:txfldGUID>
                      <c15:f>Diagramm!$I$47</c15:f>
                      <c15:dlblFieldTableCache>
                        <c:ptCount val="1"/>
                      </c15:dlblFieldTableCache>
                    </c15:dlblFTEntry>
                  </c15:dlblFieldTable>
                  <c15:showDataLabelsRange val="0"/>
                </c:ext>
                <c:ext xmlns:c16="http://schemas.microsoft.com/office/drawing/2014/chart" uri="{C3380CC4-5D6E-409C-BE32-E72D297353CC}">
                  <c16:uniqueId val="{00000001-6381-420E-8A15-6EADE8A6536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{33CA19D8-2EEB-4E07-825D-2BD3C25D2FA0}</c15:txfldGUID>
                      <c15:f>Diagramm!$I$48</c15:f>
                      <c15:dlblFieldTableCache>
                        <c:ptCount val="1"/>
                      </c15:dlblFieldTableCache>
                    </c15:dlblFTEntry>
                  </c15:dlblFieldTable>
                  <c15:showDataLabelsRange val="0"/>
                </c:ext>
                <c:ext xmlns:c16="http://schemas.microsoft.com/office/drawing/2014/chart" uri="{C3380CC4-5D6E-409C-BE32-E72D297353CC}">
                  <c16:uniqueId val="{00000002-6381-420E-8A15-6EADE8A6536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{DA362199-6DBC-41E1-AFCA-46C41604B121}</c15:txfldGUID>
                      <c15:f>Diagramm!$I$49</c15:f>
                      <c15:dlblFieldTableCache>
                        <c:ptCount val="1"/>
                      </c15:dlblFieldTableCache>
                    </c15:dlblFTEntry>
                  </c15:dlblFieldTable>
                  <c15:showDataLabelsRange val="0"/>
                </c:ext>
                <c:ext xmlns:c16="http://schemas.microsoft.com/office/drawing/2014/chart" uri="{C3380CC4-5D6E-409C-BE32-E72D297353CC}">
                  <c16:uniqueId val="{00000003-6381-420E-8A15-6EADE8A6536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{28C55F5F-D98F-46D9-9182-2DA3D3341E2F}</c15:txfldGUID>
                      <c15:f>Diagramm!$I$50</c15:f>
                      <c15:dlblFieldTableCache>
                        <c:ptCount val="1"/>
                      </c15:dlblFieldTableCache>
                    </c15:dlblFTEntry>
                  </c15:dlblFieldTable>
                  <c15:showDataLabelsRange val="0"/>
                </c:ext>
                <c:ext xmlns:c16="http://schemas.microsoft.com/office/drawing/2014/chart" uri="{C3380CC4-5D6E-409C-BE32-E72D297353CC}">
                  <c16:uniqueId val="{00000004-6381-420E-8A15-6EADE8A6536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{6AFFDDFE-8010-45A8-B9B0-A2529CD58969}</c15:txfldGUID>
                      <c15:f>Diagramm!$I$51</c15:f>
                      <c15:dlblFieldTableCache>
                        <c:ptCount val="1"/>
                      </c15:dlblFieldTableCache>
                    </c15:dlblFTEntry>
                  </c15:dlblFieldTable>
                  <c15:showDataLabelsRange val="0"/>
                </c:ext>
                <c:ext xmlns:c16="http://schemas.microsoft.com/office/drawing/2014/chart" uri="{C3380CC4-5D6E-409C-BE32-E72D297353CC}">
                  <c16:uniqueId val="{00000005-6381-420E-8A15-6EADE8A6536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{B7D2BD8A-9F9C-43C0-AA68-9D63A5FFF4FE}</c15:txfldGUID>
                      <c15:f>Diagramm!$I$52</c15:f>
                      <c15:dlblFieldTableCache>
                        <c:ptCount val="1"/>
                      </c15:dlblFieldTableCache>
                    </c15:dlblFTEntry>
                  </c15:dlblFieldTable>
                  <c15:showDataLabelsRange val="0"/>
                </c:ext>
                <c:ext xmlns:c16="http://schemas.microsoft.com/office/drawing/2014/chart" uri="{C3380CC4-5D6E-409C-BE32-E72D297353CC}">
                  <c16:uniqueId val="{00000006-6381-420E-8A15-6EADE8A6536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{A6B38FB8-ACD8-4AD8-B0D7-B2149BB5F24B}</c15:txfldGUID>
                      <c15:f>Diagramm!$I$53</c15:f>
                      <c15:dlblFieldTableCache>
                        <c:ptCount val="1"/>
                      </c15:dlblFieldTableCache>
                    </c15:dlblFTEntry>
                  </c15:dlblFieldTable>
                  <c15:showDataLabelsRange val="0"/>
                </c:ext>
                <c:ext xmlns:c16="http://schemas.microsoft.com/office/drawing/2014/chart" uri="{C3380CC4-5D6E-409C-BE32-E72D297353CC}">
                  <c16:uniqueId val="{00000007-6381-420E-8A15-6EADE8A6536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{1E3EAE13-118E-483E-8893-30132F3DC6DE}</c15:txfldGUID>
                      <c15:f>Diagramm!$I$54</c15:f>
                      <c15:dlblFieldTableCache>
                        <c:ptCount val="1"/>
                      </c15:dlblFieldTableCache>
                    </c15:dlblFTEntry>
                  </c15:dlblFieldTable>
                  <c15:showDataLabelsRange val="0"/>
                </c:ext>
                <c:ext xmlns:c16="http://schemas.microsoft.com/office/drawing/2014/chart" uri="{C3380CC4-5D6E-409C-BE32-E72D297353CC}">
                  <c16:uniqueId val="{00000008-6381-420E-8A15-6EADE8A6536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{BFCF6317-B218-442B-B658-0552A95E46F0}</c15:txfldGUID>
                      <c15:f>Diagramm!$I$55</c15:f>
                      <c15:dlblFieldTableCache>
                        <c:ptCount val="1"/>
                      </c15:dlblFieldTableCache>
                    </c15:dlblFTEntry>
                  </c15:dlblFieldTable>
                  <c15:showDataLabelsRange val="0"/>
                </c:ext>
                <c:ext xmlns:c16="http://schemas.microsoft.com/office/drawing/2014/chart" uri="{C3380CC4-5D6E-409C-BE32-E72D297353CC}">
                  <c16:uniqueId val="{00000009-6381-420E-8A15-6EADE8A6536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{8823E1A2-E75E-4D74-A529-9D898811AF1A}</c15:txfldGUID>
                      <c15:f>Diagramm!$I$56</c15:f>
                      <c15:dlblFieldTableCache>
                        <c:ptCount val="1"/>
                      </c15:dlblFieldTableCache>
                    </c15:dlblFTEntry>
                  </c15:dlblFieldTable>
                  <c15:showDataLabelsRange val="0"/>
                </c:ext>
                <c:ext xmlns:c16="http://schemas.microsoft.com/office/drawing/2014/chart" uri="{C3380CC4-5D6E-409C-BE32-E72D297353CC}">
                  <c16:uniqueId val="{0000000A-6381-420E-8A15-6EADE8A6536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{AC12FCC7-6AF7-432E-B1CD-50E30FE4B7EC}</c15:txfldGUID>
                      <c15:f>Diagramm!$I$57</c15:f>
                      <c15:dlblFieldTableCache>
                        <c:ptCount val="1"/>
                      </c15:dlblFieldTableCache>
                    </c15:dlblFTEntry>
                  </c15:dlblFieldTable>
                  <c15:showDataLabelsRange val="0"/>
                </c:ext>
                <c:ext xmlns:c16="http://schemas.microsoft.com/office/drawing/2014/chart" uri="{C3380CC4-5D6E-409C-BE32-E72D297353CC}">
                  <c16:uniqueId val="{0000000B-6381-420E-8A15-6EADE8A6536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{E5912FF1-9481-4A25-9B16-A6B1A82D5A75}</c15:txfldGUID>
                      <c15:f>Diagramm!$I$58</c15:f>
                      <c15:dlblFieldTableCache>
                        <c:ptCount val="1"/>
                      </c15:dlblFieldTableCache>
                    </c15:dlblFTEntry>
                  </c15:dlblFieldTable>
                  <c15:showDataLabelsRange val="0"/>
                </c:ext>
                <c:ext xmlns:c16="http://schemas.microsoft.com/office/drawing/2014/chart" uri="{C3380CC4-5D6E-409C-BE32-E72D297353CC}">
                  <c16:uniqueId val="{0000000C-6381-420E-8A15-6EADE8A6536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{322A5AAC-E852-42AC-9FAE-963D320DEB63}</c15:txfldGUID>
                      <c15:f>Diagramm!$I$59</c15:f>
                      <c15:dlblFieldTableCache>
                        <c:ptCount val="1"/>
                      </c15:dlblFieldTableCache>
                    </c15:dlblFTEntry>
                  </c15:dlblFieldTable>
                  <c15:showDataLabelsRange val="0"/>
                </c:ext>
                <c:ext xmlns:c16="http://schemas.microsoft.com/office/drawing/2014/chart" uri="{C3380CC4-5D6E-409C-BE32-E72D297353CC}">
                  <c16:uniqueId val="{0000000D-6381-420E-8A15-6EADE8A6536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{45A4939B-EA78-44D1-93DB-06A587DF89F0}</c15:txfldGUID>
                      <c15:f>Diagramm!$I$60</c15:f>
                      <c15:dlblFieldTableCache>
                        <c:ptCount val="1"/>
                      </c15:dlblFieldTableCache>
                    </c15:dlblFTEntry>
                  </c15:dlblFieldTable>
                  <c15:showDataLabelsRange val="0"/>
                </c:ext>
                <c:ext xmlns:c16="http://schemas.microsoft.com/office/drawing/2014/chart" uri="{C3380CC4-5D6E-409C-BE32-E72D297353CC}">
                  <c16:uniqueId val="{0000000E-6381-420E-8A15-6EADE8A6536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{0DA92CC7-4C8E-4E38-AF8E-D17EF6DFE4DE}</c15:txfldGUID>
                      <c15:f>Diagramm!$I$61</c15:f>
                      <c15:dlblFieldTableCache>
                        <c:ptCount val="1"/>
                      </c15:dlblFieldTableCache>
                    </c15:dlblFTEntry>
                  </c15:dlblFieldTable>
                  <c15:showDataLabelsRange val="0"/>
                </c:ext>
                <c:ext xmlns:c16="http://schemas.microsoft.com/office/drawing/2014/chart" uri="{C3380CC4-5D6E-409C-BE32-E72D297353CC}">
                  <c16:uniqueId val="{0000000F-6381-420E-8A15-6EADE8A6536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{0D41DD99-ADA1-4145-B307-18C565829DB7}</c15:txfldGUID>
                      <c15:f>Diagramm!$I$62</c15:f>
                      <c15:dlblFieldTableCache>
                        <c:ptCount val="1"/>
                      </c15:dlblFieldTableCache>
                    </c15:dlblFTEntry>
                  </c15:dlblFieldTable>
                  <c15:showDataLabelsRange val="0"/>
                </c:ext>
                <c:ext xmlns:c16="http://schemas.microsoft.com/office/drawing/2014/chart" uri="{C3380CC4-5D6E-409C-BE32-E72D297353CC}">
                  <c16:uniqueId val="{00000010-6381-420E-8A15-6EADE8A6536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{981EA57B-8777-40C9-9A79-BCB1F75D5E8C}</c15:txfldGUID>
                      <c15:f>Diagramm!$I$63</c15:f>
                      <c15:dlblFieldTableCache>
                        <c:ptCount val="1"/>
                      </c15:dlblFieldTableCache>
                    </c15:dlblFTEntry>
                  </c15:dlblFieldTable>
                  <c15:showDataLabelsRange val="0"/>
                </c:ext>
                <c:ext xmlns:c16="http://schemas.microsoft.com/office/drawing/2014/chart" uri="{C3380CC4-5D6E-409C-BE32-E72D297353CC}">
                  <c16:uniqueId val="{00000011-6381-420E-8A15-6EADE8A6536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{E15C51B7-40E4-4D88-9681-B6EFB5FDFAA8}</c15:txfldGUID>
                      <c15:f>Diagramm!$I$64</c15:f>
                      <c15:dlblFieldTableCache>
                        <c:ptCount val="1"/>
                      </c15:dlblFieldTableCache>
                    </c15:dlblFTEntry>
                  </c15:dlblFieldTable>
                  <c15:showDataLabelsRange val="0"/>
                </c:ext>
                <c:ext xmlns:c16="http://schemas.microsoft.com/office/drawing/2014/chart" uri="{C3380CC4-5D6E-409C-BE32-E72D297353CC}">
                  <c16:uniqueId val="{00000012-6381-420E-8A15-6EADE8A6536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{E1499AAA-4C89-4F44-B5DF-19A3E9C9724B}</c15:txfldGUID>
                      <c15:f>Diagramm!$I$65</c15:f>
                      <c15:dlblFieldTableCache>
                        <c:ptCount val="1"/>
                      </c15:dlblFieldTableCache>
                    </c15:dlblFTEntry>
                  </c15:dlblFieldTable>
                  <c15:showDataLabelsRange val="0"/>
                </c:ext>
                <c:ext xmlns:c16="http://schemas.microsoft.com/office/drawing/2014/chart" uri="{C3380CC4-5D6E-409C-BE32-E72D297353CC}">
                  <c16:uniqueId val="{00000013-6381-420E-8A15-6EADE8A6536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{3F201962-1B1D-4413-BE24-9A95456D2D79}</c15:txfldGUID>
                      <c15:f>Diagramm!$I$66</c15:f>
                      <c15:dlblFieldTableCache>
                        <c:ptCount val="1"/>
                      </c15:dlblFieldTableCache>
                    </c15:dlblFTEntry>
                  </c15:dlblFieldTable>
                  <c15:showDataLabelsRange val="0"/>
                </c:ext>
                <c:ext xmlns:c16="http://schemas.microsoft.com/office/drawing/2014/chart" uri="{C3380CC4-5D6E-409C-BE32-E72D297353CC}">
                  <c16:uniqueId val="{00000014-6381-420E-8A15-6EADE8A6536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{8A900EF4-9368-49A7-9EB9-C4AFFB74CC44}</c15:txfldGUID>
                      <c15:f>Diagramm!$I$67</c15:f>
                      <c15:dlblFieldTableCache>
                        <c:ptCount val="1"/>
                      </c15:dlblFieldTableCache>
                    </c15:dlblFTEntry>
                  </c15:dlblFieldTable>
                  <c15:showDataLabelsRange val="0"/>
                </c:ext>
                <c:ext xmlns:c16="http://schemas.microsoft.com/office/drawing/2014/chart" uri="{C3380CC4-5D6E-409C-BE32-E72D297353CC}">
                  <c16:uniqueId val="{00000015-6381-420E-8A15-6EADE8A6536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381-420E-8A15-6EADE8A6536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{4F7DDA21-1105-4D27-A610-39BF97121699}</c15:txfldGUID>
                      <c15:f>Diagramm!$K$46</c15:f>
                      <c15:dlblFieldTableCache>
                        <c:ptCount val="1"/>
                      </c15:dlblFieldTableCache>
                    </c15:dlblFTEntry>
                  </c15:dlblFieldTable>
                  <c15:showDataLabelsRange val="0"/>
                </c:ext>
                <c:ext xmlns:c16="http://schemas.microsoft.com/office/drawing/2014/chart" uri="{C3380CC4-5D6E-409C-BE32-E72D297353CC}">
                  <c16:uniqueId val="{00000017-6381-420E-8A15-6EADE8A6536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{A5736530-CE10-4C33-98F1-2EF404080CBE}</c15:txfldGUID>
                      <c15:f>Diagramm!$K$47</c15:f>
                      <c15:dlblFieldTableCache>
                        <c:ptCount val="1"/>
                      </c15:dlblFieldTableCache>
                    </c15:dlblFTEntry>
                  </c15:dlblFieldTable>
                  <c15:showDataLabelsRange val="0"/>
                </c:ext>
                <c:ext xmlns:c16="http://schemas.microsoft.com/office/drawing/2014/chart" uri="{C3380CC4-5D6E-409C-BE32-E72D297353CC}">
                  <c16:uniqueId val="{00000018-6381-420E-8A15-6EADE8A6536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{83E82388-46CA-4283-B147-9F27C0822FB5}</c15:txfldGUID>
                      <c15:f>Diagramm!$K$48</c15:f>
                      <c15:dlblFieldTableCache>
                        <c:ptCount val="1"/>
                      </c15:dlblFieldTableCache>
                    </c15:dlblFTEntry>
                  </c15:dlblFieldTable>
                  <c15:showDataLabelsRange val="0"/>
                </c:ext>
                <c:ext xmlns:c16="http://schemas.microsoft.com/office/drawing/2014/chart" uri="{C3380CC4-5D6E-409C-BE32-E72D297353CC}">
                  <c16:uniqueId val="{00000019-6381-420E-8A15-6EADE8A6536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{1E7D1D26-4944-4022-A08F-CB3312FAA691}</c15:txfldGUID>
                      <c15:f>Diagramm!$K$49</c15:f>
                      <c15:dlblFieldTableCache>
                        <c:ptCount val="1"/>
                      </c15:dlblFieldTableCache>
                    </c15:dlblFTEntry>
                  </c15:dlblFieldTable>
                  <c15:showDataLabelsRange val="0"/>
                </c:ext>
                <c:ext xmlns:c16="http://schemas.microsoft.com/office/drawing/2014/chart" uri="{C3380CC4-5D6E-409C-BE32-E72D297353CC}">
                  <c16:uniqueId val="{0000001A-6381-420E-8A15-6EADE8A6536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{CC9DC527-97D9-43E9-BCAE-F75D7897A42C}</c15:txfldGUID>
                      <c15:f>Diagramm!$K$50</c15:f>
                      <c15:dlblFieldTableCache>
                        <c:ptCount val="1"/>
                      </c15:dlblFieldTableCache>
                    </c15:dlblFTEntry>
                  </c15:dlblFieldTable>
                  <c15:showDataLabelsRange val="0"/>
                </c:ext>
                <c:ext xmlns:c16="http://schemas.microsoft.com/office/drawing/2014/chart" uri="{C3380CC4-5D6E-409C-BE32-E72D297353CC}">
                  <c16:uniqueId val="{0000001B-6381-420E-8A15-6EADE8A6536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{F7AC5076-9C05-41FA-BD71-33A967F0A3C1}</c15:txfldGUID>
                      <c15:f>Diagramm!$K$51</c15:f>
                      <c15:dlblFieldTableCache>
                        <c:ptCount val="1"/>
                      </c15:dlblFieldTableCache>
                    </c15:dlblFTEntry>
                  </c15:dlblFieldTable>
                  <c15:showDataLabelsRange val="0"/>
                </c:ext>
                <c:ext xmlns:c16="http://schemas.microsoft.com/office/drawing/2014/chart" uri="{C3380CC4-5D6E-409C-BE32-E72D297353CC}">
                  <c16:uniqueId val="{0000001C-6381-420E-8A15-6EADE8A6536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{D3ED7352-D710-44E4-98FC-A35A7F1C8D9A}</c15:txfldGUID>
                      <c15:f>Diagramm!$K$52</c15:f>
                      <c15:dlblFieldTableCache>
                        <c:ptCount val="1"/>
                      </c15:dlblFieldTableCache>
                    </c15:dlblFTEntry>
                  </c15:dlblFieldTable>
                  <c15:showDataLabelsRange val="0"/>
                </c:ext>
                <c:ext xmlns:c16="http://schemas.microsoft.com/office/drawing/2014/chart" uri="{C3380CC4-5D6E-409C-BE32-E72D297353CC}">
                  <c16:uniqueId val="{0000001D-6381-420E-8A15-6EADE8A6536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{64B175DE-96CF-4892-BB00-D91F2E30F46C}</c15:txfldGUID>
                      <c15:f>Diagramm!$K$53</c15:f>
                      <c15:dlblFieldTableCache>
                        <c:ptCount val="1"/>
                      </c15:dlblFieldTableCache>
                    </c15:dlblFTEntry>
                  </c15:dlblFieldTable>
                  <c15:showDataLabelsRange val="0"/>
                </c:ext>
                <c:ext xmlns:c16="http://schemas.microsoft.com/office/drawing/2014/chart" uri="{C3380CC4-5D6E-409C-BE32-E72D297353CC}">
                  <c16:uniqueId val="{0000001E-6381-420E-8A15-6EADE8A6536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{FBFC0431-1AF6-4171-BE52-490B29131A71}</c15:txfldGUID>
                      <c15:f>Diagramm!$K$54</c15:f>
                      <c15:dlblFieldTableCache>
                        <c:ptCount val="1"/>
                      </c15:dlblFieldTableCache>
                    </c15:dlblFTEntry>
                  </c15:dlblFieldTable>
                  <c15:showDataLabelsRange val="0"/>
                </c:ext>
                <c:ext xmlns:c16="http://schemas.microsoft.com/office/drawing/2014/chart" uri="{C3380CC4-5D6E-409C-BE32-E72D297353CC}">
                  <c16:uniqueId val="{0000001F-6381-420E-8A15-6EADE8A6536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{C32C8B35-8742-4469-94AA-04008B3FA2CB}</c15:txfldGUID>
                      <c15:f>Diagramm!$K$55</c15:f>
                      <c15:dlblFieldTableCache>
                        <c:ptCount val="1"/>
                      </c15:dlblFieldTableCache>
                    </c15:dlblFTEntry>
                  </c15:dlblFieldTable>
                  <c15:showDataLabelsRange val="0"/>
                </c:ext>
                <c:ext xmlns:c16="http://schemas.microsoft.com/office/drawing/2014/chart" uri="{C3380CC4-5D6E-409C-BE32-E72D297353CC}">
                  <c16:uniqueId val="{00000020-6381-420E-8A15-6EADE8A6536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{3E53F4BF-C8D6-44F5-ABCC-A1DD941F7D6A}</c15:txfldGUID>
                      <c15:f>Diagramm!$K$56</c15:f>
                      <c15:dlblFieldTableCache>
                        <c:ptCount val="1"/>
                      </c15:dlblFieldTableCache>
                    </c15:dlblFTEntry>
                  </c15:dlblFieldTable>
                  <c15:showDataLabelsRange val="0"/>
                </c:ext>
                <c:ext xmlns:c16="http://schemas.microsoft.com/office/drawing/2014/chart" uri="{C3380CC4-5D6E-409C-BE32-E72D297353CC}">
                  <c16:uniqueId val="{00000021-6381-420E-8A15-6EADE8A6536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{6DCD3D25-8113-4CE8-BBA9-D23D454AB6D4}</c15:txfldGUID>
                      <c15:f>Diagramm!$K$57</c15:f>
                      <c15:dlblFieldTableCache>
                        <c:ptCount val="1"/>
                      </c15:dlblFieldTableCache>
                    </c15:dlblFTEntry>
                  </c15:dlblFieldTable>
                  <c15:showDataLabelsRange val="0"/>
                </c:ext>
                <c:ext xmlns:c16="http://schemas.microsoft.com/office/drawing/2014/chart" uri="{C3380CC4-5D6E-409C-BE32-E72D297353CC}">
                  <c16:uniqueId val="{00000022-6381-420E-8A15-6EADE8A6536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{B621A357-B1BD-466B-AF65-078241EAF299}</c15:txfldGUID>
                      <c15:f>Diagramm!$K$58</c15:f>
                      <c15:dlblFieldTableCache>
                        <c:ptCount val="1"/>
                      </c15:dlblFieldTableCache>
                    </c15:dlblFTEntry>
                  </c15:dlblFieldTable>
                  <c15:showDataLabelsRange val="0"/>
                </c:ext>
                <c:ext xmlns:c16="http://schemas.microsoft.com/office/drawing/2014/chart" uri="{C3380CC4-5D6E-409C-BE32-E72D297353CC}">
                  <c16:uniqueId val="{00000023-6381-420E-8A15-6EADE8A6536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{9265B5DA-AF16-48B9-B14A-59A5E39B392C}</c15:txfldGUID>
                      <c15:f>Diagramm!$K$59</c15:f>
                      <c15:dlblFieldTableCache>
                        <c:ptCount val="1"/>
                      </c15:dlblFieldTableCache>
                    </c15:dlblFTEntry>
                  </c15:dlblFieldTable>
                  <c15:showDataLabelsRange val="0"/>
                </c:ext>
                <c:ext xmlns:c16="http://schemas.microsoft.com/office/drawing/2014/chart" uri="{C3380CC4-5D6E-409C-BE32-E72D297353CC}">
                  <c16:uniqueId val="{00000024-6381-420E-8A15-6EADE8A6536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{972326A0-0B02-4FB9-8B3A-39BA1491BEB3}</c15:txfldGUID>
                      <c15:f>Diagramm!$K$60</c15:f>
                      <c15:dlblFieldTableCache>
                        <c:ptCount val="1"/>
                      </c15:dlblFieldTableCache>
                    </c15:dlblFTEntry>
                  </c15:dlblFieldTable>
                  <c15:showDataLabelsRange val="0"/>
                </c:ext>
                <c:ext xmlns:c16="http://schemas.microsoft.com/office/drawing/2014/chart" uri="{C3380CC4-5D6E-409C-BE32-E72D297353CC}">
                  <c16:uniqueId val="{00000025-6381-420E-8A15-6EADE8A6536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{AC19565E-5508-4B6F-9526-2E19113CC92A}</c15:txfldGUID>
                      <c15:f>Diagramm!$K$61</c15:f>
                      <c15:dlblFieldTableCache>
                        <c:ptCount val="1"/>
                      </c15:dlblFieldTableCache>
                    </c15:dlblFTEntry>
                  </c15:dlblFieldTable>
                  <c15:showDataLabelsRange val="0"/>
                </c:ext>
                <c:ext xmlns:c16="http://schemas.microsoft.com/office/drawing/2014/chart" uri="{C3380CC4-5D6E-409C-BE32-E72D297353CC}">
                  <c16:uniqueId val="{00000026-6381-420E-8A15-6EADE8A6536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{41ED7519-3F74-4546-B99E-7DF2451E0FE2}</c15:txfldGUID>
                      <c15:f>Diagramm!$K$62</c15:f>
                      <c15:dlblFieldTableCache>
                        <c:ptCount val="1"/>
                      </c15:dlblFieldTableCache>
                    </c15:dlblFTEntry>
                  </c15:dlblFieldTable>
                  <c15:showDataLabelsRange val="0"/>
                </c:ext>
                <c:ext xmlns:c16="http://schemas.microsoft.com/office/drawing/2014/chart" uri="{C3380CC4-5D6E-409C-BE32-E72D297353CC}">
                  <c16:uniqueId val="{00000027-6381-420E-8A15-6EADE8A6536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{0F5BA26A-E80B-4467-9B70-E617D1365372}</c15:txfldGUID>
                      <c15:f>Diagramm!$K$63</c15:f>
                      <c15:dlblFieldTableCache>
                        <c:ptCount val="1"/>
                      </c15:dlblFieldTableCache>
                    </c15:dlblFTEntry>
                  </c15:dlblFieldTable>
                  <c15:showDataLabelsRange val="0"/>
                </c:ext>
                <c:ext xmlns:c16="http://schemas.microsoft.com/office/drawing/2014/chart" uri="{C3380CC4-5D6E-409C-BE32-E72D297353CC}">
                  <c16:uniqueId val="{00000028-6381-420E-8A15-6EADE8A6536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{E1742A32-013E-44A9-A782-BE78FFAF1334}</c15:txfldGUID>
                      <c15:f>Diagramm!$K$64</c15:f>
                      <c15:dlblFieldTableCache>
                        <c:ptCount val="1"/>
                      </c15:dlblFieldTableCache>
                    </c15:dlblFTEntry>
                  </c15:dlblFieldTable>
                  <c15:showDataLabelsRange val="0"/>
                </c:ext>
                <c:ext xmlns:c16="http://schemas.microsoft.com/office/drawing/2014/chart" uri="{C3380CC4-5D6E-409C-BE32-E72D297353CC}">
                  <c16:uniqueId val="{00000029-6381-420E-8A15-6EADE8A6536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{0CDA0946-8370-4218-B98A-513A39BE5CB0}</c15:txfldGUID>
                      <c15:f>Diagramm!$K$65</c15:f>
                      <c15:dlblFieldTableCache>
                        <c:ptCount val="1"/>
                      </c15:dlblFieldTableCache>
                    </c15:dlblFTEntry>
                  </c15:dlblFieldTable>
                  <c15:showDataLabelsRange val="0"/>
                </c:ext>
                <c:ext xmlns:c16="http://schemas.microsoft.com/office/drawing/2014/chart" uri="{C3380CC4-5D6E-409C-BE32-E72D297353CC}">
                  <c16:uniqueId val="{0000002A-6381-420E-8A15-6EADE8A6536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{1A90DFFF-5051-4964-8636-BFD7A7F48667}</c15:txfldGUID>
                      <c15:f>Diagramm!$K$66</c15:f>
                      <c15:dlblFieldTableCache>
                        <c:ptCount val="1"/>
                      </c15:dlblFieldTableCache>
                    </c15:dlblFTEntry>
                  </c15:dlblFieldTable>
                  <c15:showDataLabelsRange val="0"/>
                </c:ext>
                <c:ext xmlns:c16="http://schemas.microsoft.com/office/drawing/2014/chart" uri="{C3380CC4-5D6E-409C-BE32-E72D297353CC}">
                  <c16:uniqueId val="{0000002B-6381-420E-8A15-6EADE8A6536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{ED1E9150-1446-4645-8AAE-8D669C551C86}</c15:txfldGUID>
                      <c15:f>Diagramm!$K$67</c15:f>
                      <c15:dlblFieldTableCache>
                        <c:ptCount val="1"/>
                      </c15:dlblFieldTableCache>
                    </c15:dlblFTEntry>
                  </c15:dlblFieldTable>
                  <c15:showDataLabelsRange val="0"/>
                </c:ext>
                <c:ext xmlns:c16="http://schemas.microsoft.com/office/drawing/2014/chart" uri="{C3380CC4-5D6E-409C-BE32-E72D297353CC}">
                  <c16:uniqueId val="{0000002C-6381-420E-8A15-6EADE8A6536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381-420E-8A15-6EADE8A6536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{8D256873-7F70-4A4C-B100-C28A3964BEE9}</c15:txfldGUID>
                      <c15:f>Diagramm!$J$46</c15:f>
                      <c15:dlblFieldTableCache>
                        <c:ptCount val="1"/>
                      </c15:dlblFieldTableCache>
                    </c15:dlblFTEntry>
                  </c15:dlblFieldTable>
                  <c15:showDataLabelsRange val="0"/>
                </c:ext>
                <c:ext xmlns:c16="http://schemas.microsoft.com/office/drawing/2014/chart" uri="{C3380CC4-5D6E-409C-BE32-E72D297353CC}">
                  <c16:uniqueId val="{0000002E-6381-420E-8A15-6EADE8A6536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{876B03B8-3CF9-42FE-96F0-49182042ED7B}</c15:txfldGUID>
                      <c15:f>Diagramm!$J$47</c15:f>
                      <c15:dlblFieldTableCache>
                        <c:ptCount val="1"/>
                      </c15:dlblFieldTableCache>
                    </c15:dlblFTEntry>
                  </c15:dlblFieldTable>
                  <c15:showDataLabelsRange val="0"/>
                </c:ext>
                <c:ext xmlns:c16="http://schemas.microsoft.com/office/drawing/2014/chart" uri="{C3380CC4-5D6E-409C-BE32-E72D297353CC}">
                  <c16:uniqueId val="{0000002F-6381-420E-8A15-6EADE8A6536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{87575CE0-C8F9-4B32-A1C2-103C6975454C}</c15:txfldGUID>
                      <c15:f>Diagramm!$J$48</c15:f>
                      <c15:dlblFieldTableCache>
                        <c:ptCount val="1"/>
                      </c15:dlblFieldTableCache>
                    </c15:dlblFTEntry>
                  </c15:dlblFieldTable>
                  <c15:showDataLabelsRange val="0"/>
                </c:ext>
                <c:ext xmlns:c16="http://schemas.microsoft.com/office/drawing/2014/chart" uri="{C3380CC4-5D6E-409C-BE32-E72D297353CC}">
                  <c16:uniqueId val="{00000030-6381-420E-8A15-6EADE8A6536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{33013A9D-A646-4A6A-8C2F-3F1511A42B46}</c15:txfldGUID>
                      <c15:f>Diagramm!$J$49</c15:f>
                      <c15:dlblFieldTableCache>
                        <c:ptCount val="1"/>
                      </c15:dlblFieldTableCache>
                    </c15:dlblFTEntry>
                  </c15:dlblFieldTable>
                  <c15:showDataLabelsRange val="0"/>
                </c:ext>
                <c:ext xmlns:c16="http://schemas.microsoft.com/office/drawing/2014/chart" uri="{C3380CC4-5D6E-409C-BE32-E72D297353CC}">
                  <c16:uniqueId val="{00000031-6381-420E-8A15-6EADE8A6536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{B02936D2-830A-4F6B-848C-42AE038DA99F}</c15:txfldGUID>
                      <c15:f>Diagramm!$J$50</c15:f>
                      <c15:dlblFieldTableCache>
                        <c:ptCount val="1"/>
                      </c15:dlblFieldTableCache>
                    </c15:dlblFTEntry>
                  </c15:dlblFieldTable>
                  <c15:showDataLabelsRange val="0"/>
                </c:ext>
                <c:ext xmlns:c16="http://schemas.microsoft.com/office/drawing/2014/chart" uri="{C3380CC4-5D6E-409C-BE32-E72D297353CC}">
                  <c16:uniqueId val="{00000032-6381-420E-8A15-6EADE8A6536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{2E238A5B-814C-4B1C-BD69-5636A0A485C7}</c15:txfldGUID>
                      <c15:f>Diagramm!$J$51</c15:f>
                      <c15:dlblFieldTableCache>
                        <c:ptCount val="1"/>
                      </c15:dlblFieldTableCache>
                    </c15:dlblFTEntry>
                  </c15:dlblFieldTable>
                  <c15:showDataLabelsRange val="0"/>
                </c:ext>
                <c:ext xmlns:c16="http://schemas.microsoft.com/office/drawing/2014/chart" uri="{C3380CC4-5D6E-409C-BE32-E72D297353CC}">
                  <c16:uniqueId val="{00000033-6381-420E-8A15-6EADE8A6536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{669E21BB-080F-4505-A8C3-CE253E05FE8C}</c15:txfldGUID>
                      <c15:f>Diagramm!$J$52</c15:f>
                      <c15:dlblFieldTableCache>
                        <c:ptCount val="1"/>
                      </c15:dlblFieldTableCache>
                    </c15:dlblFTEntry>
                  </c15:dlblFieldTable>
                  <c15:showDataLabelsRange val="0"/>
                </c:ext>
                <c:ext xmlns:c16="http://schemas.microsoft.com/office/drawing/2014/chart" uri="{C3380CC4-5D6E-409C-BE32-E72D297353CC}">
                  <c16:uniqueId val="{00000034-6381-420E-8A15-6EADE8A6536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{69F371D6-14A5-45A5-8A66-A6B5280B04DC}</c15:txfldGUID>
                      <c15:f>Diagramm!$J$53</c15:f>
                      <c15:dlblFieldTableCache>
                        <c:ptCount val="1"/>
                      </c15:dlblFieldTableCache>
                    </c15:dlblFTEntry>
                  </c15:dlblFieldTable>
                  <c15:showDataLabelsRange val="0"/>
                </c:ext>
                <c:ext xmlns:c16="http://schemas.microsoft.com/office/drawing/2014/chart" uri="{C3380CC4-5D6E-409C-BE32-E72D297353CC}">
                  <c16:uniqueId val="{00000035-6381-420E-8A15-6EADE8A6536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{3E519217-871E-4318-9F5A-0242C7DCF45D}</c15:txfldGUID>
                      <c15:f>Diagramm!$J$54</c15:f>
                      <c15:dlblFieldTableCache>
                        <c:ptCount val="1"/>
                      </c15:dlblFieldTableCache>
                    </c15:dlblFTEntry>
                  </c15:dlblFieldTable>
                  <c15:showDataLabelsRange val="0"/>
                </c:ext>
                <c:ext xmlns:c16="http://schemas.microsoft.com/office/drawing/2014/chart" uri="{C3380CC4-5D6E-409C-BE32-E72D297353CC}">
                  <c16:uniqueId val="{00000036-6381-420E-8A15-6EADE8A6536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{5F9063F2-ED97-4A27-B319-86D3D5E92CDE}</c15:txfldGUID>
                      <c15:f>Diagramm!$J$55</c15:f>
                      <c15:dlblFieldTableCache>
                        <c:ptCount val="1"/>
                      </c15:dlblFieldTableCache>
                    </c15:dlblFTEntry>
                  </c15:dlblFieldTable>
                  <c15:showDataLabelsRange val="0"/>
                </c:ext>
                <c:ext xmlns:c16="http://schemas.microsoft.com/office/drawing/2014/chart" uri="{C3380CC4-5D6E-409C-BE32-E72D297353CC}">
                  <c16:uniqueId val="{00000037-6381-420E-8A15-6EADE8A6536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{709B5C18-E565-4338-8B08-75DB43835BDA}</c15:txfldGUID>
                      <c15:f>Diagramm!$J$56</c15:f>
                      <c15:dlblFieldTableCache>
                        <c:ptCount val="1"/>
                      </c15:dlblFieldTableCache>
                    </c15:dlblFTEntry>
                  </c15:dlblFieldTable>
                  <c15:showDataLabelsRange val="0"/>
                </c:ext>
                <c:ext xmlns:c16="http://schemas.microsoft.com/office/drawing/2014/chart" uri="{C3380CC4-5D6E-409C-BE32-E72D297353CC}">
                  <c16:uniqueId val="{00000038-6381-420E-8A15-6EADE8A6536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{2D49843E-1FCE-445F-A4B9-AD0F1643CB2A}</c15:txfldGUID>
                      <c15:f>Diagramm!$J$57</c15:f>
                      <c15:dlblFieldTableCache>
                        <c:ptCount val="1"/>
                      </c15:dlblFieldTableCache>
                    </c15:dlblFTEntry>
                  </c15:dlblFieldTable>
                  <c15:showDataLabelsRange val="0"/>
                </c:ext>
                <c:ext xmlns:c16="http://schemas.microsoft.com/office/drawing/2014/chart" uri="{C3380CC4-5D6E-409C-BE32-E72D297353CC}">
                  <c16:uniqueId val="{00000039-6381-420E-8A15-6EADE8A6536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{B9DB9EC8-B756-4917-8702-3121781A5A34}</c15:txfldGUID>
                      <c15:f>Diagramm!$J$58</c15:f>
                      <c15:dlblFieldTableCache>
                        <c:ptCount val="1"/>
                      </c15:dlblFieldTableCache>
                    </c15:dlblFTEntry>
                  </c15:dlblFieldTable>
                  <c15:showDataLabelsRange val="0"/>
                </c:ext>
                <c:ext xmlns:c16="http://schemas.microsoft.com/office/drawing/2014/chart" uri="{C3380CC4-5D6E-409C-BE32-E72D297353CC}">
                  <c16:uniqueId val="{0000003A-6381-420E-8A15-6EADE8A6536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{FD785AF1-DF0B-4B3C-B5D8-8A75AF77A84E}</c15:txfldGUID>
                      <c15:f>Diagramm!$J$59</c15:f>
                      <c15:dlblFieldTableCache>
                        <c:ptCount val="1"/>
                      </c15:dlblFieldTableCache>
                    </c15:dlblFTEntry>
                  </c15:dlblFieldTable>
                  <c15:showDataLabelsRange val="0"/>
                </c:ext>
                <c:ext xmlns:c16="http://schemas.microsoft.com/office/drawing/2014/chart" uri="{C3380CC4-5D6E-409C-BE32-E72D297353CC}">
                  <c16:uniqueId val="{0000003B-6381-420E-8A15-6EADE8A6536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{4C49CE75-CBD6-48C3-A5FF-A78DED837374}</c15:txfldGUID>
                      <c15:f>Diagramm!$J$60</c15:f>
                      <c15:dlblFieldTableCache>
                        <c:ptCount val="1"/>
                      </c15:dlblFieldTableCache>
                    </c15:dlblFTEntry>
                  </c15:dlblFieldTable>
                  <c15:showDataLabelsRange val="0"/>
                </c:ext>
                <c:ext xmlns:c16="http://schemas.microsoft.com/office/drawing/2014/chart" uri="{C3380CC4-5D6E-409C-BE32-E72D297353CC}">
                  <c16:uniqueId val="{0000003C-6381-420E-8A15-6EADE8A6536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{C9FD15C0-121D-4FBC-BA2E-FB4287DA2329}</c15:txfldGUID>
                      <c15:f>Diagramm!$J$61</c15:f>
                      <c15:dlblFieldTableCache>
                        <c:ptCount val="1"/>
                      </c15:dlblFieldTableCache>
                    </c15:dlblFTEntry>
                  </c15:dlblFieldTable>
                  <c15:showDataLabelsRange val="0"/>
                </c:ext>
                <c:ext xmlns:c16="http://schemas.microsoft.com/office/drawing/2014/chart" uri="{C3380CC4-5D6E-409C-BE32-E72D297353CC}">
                  <c16:uniqueId val="{0000003D-6381-420E-8A15-6EADE8A6536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{F8651B98-4CAF-4EF6-BBEE-E1242268EB0F}</c15:txfldGUID>
                      <c15:f>Diagramm!$J$62</c15:f>
                      <c15:dlblFieldTableCache>
                        <c:ptCount val="1"/>
                      </c15:dlblFieldTableCache>
                    </c15:dlblFTEntry>
                  </c15:dlblFieldTable>
                  <c15:showDataLabelsRange val="0"/>
                </c:ext>
                <c:ext xmlns:c16="http://schemas.microsoft.com/office/drawing/2014/chart" uri="{C3380CC4-5D6E-409C-BE32-E72D297353CC}">
                  <c16:uniqueId val="{0000003E-6381-420E-8A15-6EADE8A6536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{63C92CCA-EE77-496F-A03F-8B2EA1C56C62}</c15:txfldGUID>
                      <c15:f>Diagramm!$J$63</c15:f>
                      <c15:dlblFieldTableCache>
                        <c:ptCount val="1"/>
                      </c15:dlblFieldTableCache>
                    </c15:dlblFTEntry>
                  </c15:dlblFieldTable>
                  <c15:showDataLabelsRange val="0"/>
                </c:ext>
                <c:ext xmlns:c16="http://schemas.microsoft.com/office/drawing/2014/chart" uri="{C3380CC4-5D6E-409C-BE32-E72D297353CC}">
                  <c16:uniqueId val="{0000003F-6381-420E-8A15-6EADE8A6536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{BD514F75-945D-49C3-84C4-697B5C46AF22}</c15:txfldGUID>
                      <c15:f>Diagramm!$J$64</c15:f>
                      <c15:dlblFieldTableCache>
                        <c:ptCount val="1"/>
                      </c15:dlblFieldTableCache>
                    </c15:dlblFTEntry>
                  </c15:dlblFieldTable>
                  <c15:showDataLabelsRange val="0"/>
                </c:ext>
                <c:ext xmlns:c16="http://schemas.microsoft.com/office/drawing/2014/chart" uri="{C3380CC4-5D6E-409C-BE32-E72D297353CC}">
                  <c16:uniqueId val="{00000040-6381-420E-8A15-6EADE8A6536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{F4C4CA3C-F033-4769-B7DB-BDDCAE5B9BA1}</c15:txfldGUID>
                      <c15:f>Diagramm!$J$65</c15:f>
                      <c15:dlblFieldTableCache>
                        <c:ptCount val="1"/>
                      </c15:dlblFieldTableCache>
                    </c15:dlblFTEntry>
                  </c15:dlblFieldTable>
                  <c15:showDataLabelsRange val="0"/>
                </c:ext>
                <c:ext xmlns:c16="http://schemas.microsoft.com/office/drawing/2014/chart" uri="{C3380CC4-5D6E-409C-BE32-E72D297353CC}">
                  <c16:uniqueId val="{00000041-6381-420E-8A15-6EADE8A6536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{DC34F768-F264-4915-BDF4-40929DEAD944}</c15:txfldGUID>
                      <c15:f>Diagramm!$J$66</c15:f>
                      <c15:dlblFieldTableCache>
                        <c:ptCount val="1"/>
                      </c15:dlblFieldTableCache>
                    </c15:dlblFTEntry>
                  </c15:dlblFieldTable>
                  <c15:showDataLabelsRange val="0"/>
                </c:ext>
                <c:ext xmlns:c16="http://schemas.microsoft.com/office/drawing/2014/chart" uri="{C3380CC4-5D6E-409C-BE32-E72D297353CC}">
                  <c16:uniqueId val="{00000042-6381-420E-8A15-6EADE8A6536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{6FC56023-4740-4375-A398-A14DFB2172E0}</c15:txfldGUID>
                      <c15:f>Diagramm!$J$67</c15:f>
                      <c15:dlblFieldTableCache>
                        <c:ptCount val="1"/>
                      </c15:dlblFieldTableCache>
                    </c15:dlblFTEntry>
                  </c15:dlblFieldTable>
                  <c15:showDataLabelsRange val="0"/>
                </c:ext>
                <c:ext xmlns:c16="http://schemas.microsoft.com/office/drawing/2014/chart" uri="{C3380CC4-5D6E-409C-BE32-E72D297353CC}">
                  <c16:uniqueId val="{00000043-6381-420E-8A15-6EADE8A6536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381-420E-8A15-6EADE8A6536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F4-4ABF-B11F-480727285C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F4-4ABF-B11F-480727285C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F4-4ABF-B11F-480727285C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F4-4ABF-B11F-480727285C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F4-4ABF-B11F-480727285C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F4-4ABF-B11F-480727285C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F4-4ABF-B11F-480727285C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F4-4ABF-B11F-480727285C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F4-4ABF-B11F-480727285C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F4-4ABF-B11F-480727285C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F4-4ABF-B11F-480727285C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F4-4ABF-B11F-480727285C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EF4-4ABF-B11F-480727285C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EF4-4ABF-B11F-480727285C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F4-4ABF-B11F-480727285C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F4-4ABF-B11F-480727285C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EF4-4ABF-B11F-480727285C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F4-4ABF-B11F-480727285C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F4-4ABF-B11F-480727285C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EF4-4ABF-B11F-480727285C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F4-4ABF-B11F-480727285C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EF4-4ABF-B11F-480727285C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EF4-4ABF-B11F-480727285C3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EF4-4ABF-B11F-480727285C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EF4-4ABF-B11F-480727285C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EF4-4ABF-B11F-480727285C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EF4-4ABF-B11F-480727285C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EF4-4ABF-B11F-480727285C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EF4-4ABF-B11F-480727285C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EF4-4ABF-B11F-480727285C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EF4-4ABF-B11F-480727285C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EF4-4ABF-B11F-480727285C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EF4-4ABF-B11F-480727285C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EF4-4ABF-B11F-480727285C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EF4-4ABF-B11F-480727285C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EF4-4ABF-B11F-480727285C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EF4-4ABF-B11F-480727285C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EF4-4ABF-B11F-480727285C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EF4-4ABF-B11F-480727285C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EF4-4ABF-B11F-480727285C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EF4-4ABF-B11F-480727285C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EF4-4ABF-B11F-480727285C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EF4-4ABF-B11F-480727285C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EF4-4ABF-B11F-480727285C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EF4-4ABF-B11F-480727285C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EF4-4ABF-B11F-480727285C3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EF4-4ABF-B11F-480727285C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EF4-4ABF-B11F-480727285C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EF4-4ABF-B11F-480727285C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EF4-4ABF-B11F-480727285C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EF4-4ABF-B11F-480727285C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EF4-4ABF-B11F-480727285C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EF4-4ABF-B11F-480727285C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EF4-4ABF-B11F-480727285C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EF4-4ABF-B11F-480727285C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EF4-4ABF-B11F-480727285C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EF4-4ABF-B11F-480727285C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EF4-4ABF-B11F-480727285C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EF4-4ABF-B11F-480727285C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EF4-4ABF-B11F-480727285C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EF4-4ABF-B11F-480727285C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EF4-4ABF-B11F-480727285C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EF4-4ABF-B11F-480727285C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EF4-4ABF-B11F-480727285C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EF4-4ABF-B11F-480727285C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EF4-4ABF-B11F-480727285C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EF4-4ABF-B11F-480727285C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EF4-4ABF-B11F-480727285C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EF4-4ABF-B11F-480727285C3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101.10735989196489</c:v>
                </c:pt>
                <c:pt idx="2">
                  <c:v>102.20121539500337</c:v>
                </c:pt>
                <c:pt idx="3">
                  <c:v>101.36056718433491</c:v>
                </c:pt>
                <c:pt idx="4">
                  <c:v>102.53882511816342</c:v>
                </c:pt>
                <c:pt idx="5">
                  <c:v>103.95340985820391</c:v>
                </c:pt>
                <c:pt idx="6">
                  <c:v>105.99594868332207</c:v>
                </c:pt>
                <c:pt idx="7">
                  <c:v>105</c:v>
                </c:pt>
                <c:pt idx="8">
                  <c:v>106.2018906144497</c:v>
                </c:pt>
                <c:pt idx="9">
                  <c:v>107.03916272788656</c:v>
                </c:pt>
                <c:pt idx="10">
                  <c:v>108.84875084402429</c:v>
                </c:pt>
                <c:pt idx="11">
                  <c:v>107.64348413234302</c:v>
                </c:pt>
                <c:pt idx="12">
                  <c:v>108.39297771775827</c:v>
                </c:pt>
                <c:pt idx="13">
                  <c:v>109.72991222147198</c:v>
                </c:pt>
                <c:pt idx="14">
                  <c:v>110.97569209993247</c:v>
                </c:pt>
                <c:pt idx="15">
                  <c:v>110.31060094530723</c:v>
                </c:pt>
                <c:pt idx="16">
                  <c:v>111.65091154625253</c:v>
                </c:pt>
                <c:pt idx="17">
                  <c:v>112.23160027008778</c:v>
                </c:pt>
                <c:pt idx="18">
                  <c:v>114.25725860904794</c:v>
                </c:pt>
                <c:pt idx="19">
                  <c:v>114.16610398379474</c:v>
                </c:pt>
                <c:pt idx="20">
                  <c:v>114.54760297096556</c:v>
                </c:pt>
                <c:pt idx="21">
                  <c:v>114.66914247130318</c:v>
                </c:pt>
                <c:pt idx="22">
                  <c:v>115.75962187711006</c:v>
                </c:pt>
                <c:pt idx="23">
                  <c:v>114.8683322079676</c:v>
                </c:pt>
                <c:pt idx="24">
                  <c:v>115.23970290344361</c:v>
                </c:pt>
              </c:numCache>
            </c:numRef>
          </c:val>
          <c:smooth val="0"/>
          <c:extLst>
            <c:ext xmlns:c16="http://schemas.microsoft.com/office/drawing/2014/chart" uri="{C3380CC4-5D6E-409C-BE32-E72D297353CC}">
              <c16:uniqueId val="{00000000-E0CC-4E7D-95B6-63600AFE734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104.85781990521328</c:v>
                </c:pt>
                <c:pt idx="2">
                  <c:v>106.87203791469196</c:v>
                </c:pt>
                <c:pt idx="3">
                  <c:v>103.11018957345972</c:v>
                </c:pt>
                <c:pt idx="4">
                  <c:v>100.91824644549763</c:v>
                </c:pt>
                <c:pt idx="5">
                  <c:v>106.57582938388626</c:v>
                </c:pt>
                <c:pt idx="6">
                  <c:v>109.00473933649289</c:v>
                </c:pt>
                <c:pt idx="7">
                  <c:v>108.97511848341233</c:v>
                </c:pt>
                <c:pt idx="8">
                  <c:v>108.14573459715639</c:v>
                </c:pt>
                <c:pt idx="9">
                  <c:v>112.7962085308057</c:v>
                </c:pt>
                <c:pt idx="10">
                  <c:v>114.75118483412324</c:v>
                </c:pt>
                <c:pt idx="11">
                  <c:v>114.18838862559242</c:v>
                </c:pt>
                <c:pt idx="12">
                  <c:v>111.75947867298579</c:v>
                </c:pt>
                <c:pt idx="13">
                  <c:v>116.67654028436019</c:v>
                </c:pt>
                <c:pt idx="14">
                  <c:v>119.01658767772511</c:v>
                </c:pt>
                <c:pt idx="15">
                  <c:v>118.89810426540284</c:v>
                </c:pt>
                <c:pt idx="16">
                  <c:v>118.57227488151658</c:v>
                </c:pt>
                <c:pt idx="17">
                  <c:v>123.04502369668246</c:v>
                </c:pt>
                <c:pt idx="18">
                  <c:v>125.79976303317535</c:v>
                </c:pt>
                <c:pt idx="19">
                  <c:v>126.65876777251184</c:v>
                </c:pt>
                <c:pt idx="20">
                  <c:v>127.10308056872037</c:v>
                </c:pt>
                <c:pt idx="21">
                  <c:v>130.71682464454977</c:v>
                </c:pt>
                <c:pt idx="22">
                  <c:v>132.87914691943129</c:v>
                </c:pt>
                <c:pt idx="23">
                  <c:v>132.79028436018959</c:v>
                </c:pt>
                <c:pt idx="24">
                  <c:v>128.82109004739337</c:v>
                </c:pt>
              </c:numCache>
            </c:numRef>
          </c:val>
          <c:smooth val="0"/>
          <c:extLst>
            <c:ext xmlns:c16="http://schemas.microsoft.com/office/drawing/2014/chart" uri="{C3380CC4-5D6E-409C-BE32-E72D297353CC}">
              <c16:uniqueId val="{00000001-E0CC-4E7D-95B6-63600AFE734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101.53683094859565</c:v>
                </c:pt>
                <c:pt idx="2">
                  <c:v>99.558381911323096</c:v>
                </c:pt>
                <c:pt idx="3">
                  <c:v>98.957781310722496</c:v>
                </c:pt>
                <c:pt idx="4">
                  <c:v>94.20597067655892</c:v>
                </c:pt>
                <c:pt idx="5">
                  <c:v>95.089206853912728</c:v>
                </c:pt>
                <c:pt idx="6">
                  <c:v>93.305069775658012</c:v>
                </c:pt>
                <c:pt idx="7">
                  <c:v>92.881116410528179</c:v>
                </c:pt>
                <c:pt idx="8">
                  <c:v>92.951775304716477</c:v>
                </c:pt>
                <c:pt idx="9">
                  <c:v>94.55926514750044</c:v>
                </c:pt>
                <c:pt idx="10">
                  <c:v>94.152976505917678</c:v>
                </c:pt>
                <c:pt idx="11">
                  <c:v>94.117647058823522</c:v>
                </c:pt>
                <c:pt idx="12">
                  <c:v>94.612259318141668</c:v>
                </c:pt>
                <c:pt idx="13">
                  <c:v>96.767355590885003</c:v>
                </c:pt>
                <c:pt idx="14">
                  <c:v>94.188305953011835</c:v>
                </c:pt>
                <c:pt idx="15">
                  <c:v>93.976329270446911</c:v>
                </c:pt>
                <c:pt idx="16">
                  <c:v>93.552375905317092</c:v>
                </c:pt>
                <c:pt idx="17">
                  <c:v>95.460166048401334</c:v>
                </c:pt>
                <c:pt idx="18">
                  <c:v>93.481717011128779</c:v>
                </c:pt>
                <c:pt idx="19">
                  <c:v>91.644585762232822</c:v>
                </c:pt>
                <c:pt idx="20">
                  <c:v>91.273626567744216</c:v>
                </c:pt>
                <c:pt idx="21">
                  <c:v>93.075428369546017</c:v>
                </c:pt>
                <c:pt idx="22">
                  <c:v>91.149973502914676</c:v>
                </c:pt>
                <c:pt idx="23">
                  <c:v>91.11464405582052</c:v>
                </c:pt>
                <c:pt idx="24">
                  <c:v>88.924218335983042</c:v>
                </c:pt>
              </c:numCache>
            </c:numRef>
          </c:val>
          <c:smooth val="0"/>
          <c:extLst>
            <c:ext xmlns:c16="http://schemas.microsoft.com/office/drawing/2014/chart" uri="{C3380CC4-5D6E-409C-BE32-E72D297353CC}">
              <c16:uniqueId val="{00000002-E0CC-4E7D-95B6-63600AFE734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0CC-4E7D-95B6-63600AFE7342}"/>
                </c:ext>
              </c:extLst>
            </c:dLbl>
            <c:dLbl>
              <c:idx val="1"/>
              <c:delete val="1"/>
              <c:extLst>
                <c:ext xmlns:c15="http://schemas.microsoft.com/office/drawing/2012/chart" uri="{CE6537A1-D6FC-4f65-9D91-7224C49458BB}"/>
                <c:ext xmlns:c16="http://schemas.microsoft.com/office/drawing/2014/chart" uri="{C3380CC4-5D6E-409C-BE32-E72D297353CC}">
                  <c16:uniqueId val="{00000004-E0CC-4E7D-95B6-63600AFE7342}"/>
                </c:ext>
              </c:extLst>
            </c:dLbl>
            <c:dLbl>
              <c:idx val="2"/>
              <c:delete val="1"/>
              <c:extLst>
                <c:ext xmlns:c15="http://schemas.microsoft.com/office/drawing/2012/chart" uri="{CE6537A1-D6FC-4f65-9D91-7224C49458BB}"/>
                <c:ext xmlns:c16="http://schemas.microsoft.com/office/drawing/2014/chart" uri="{C3380CC4-5D6E-409C-BE32-E72D297353CC}">
                  <c16:uniqueId val="{00000005-E0CC-4E7D-95B6-63600AFE7342}"/>
                </c:ext>
              </c:extLst>
            </c:dLbl>
            <c:dLbl>
              <c:idx val="3"/>
              <c:delete val="1"/>
              <c:extLst>
                <c:ext xmlns:c15="http://schemas.microsoft.com/office/drawing/2012/chart" uri="{CE6537A1-D6FC-4f65-9D91-7224C49458BB}"/>
                <c:ext xmlns:c16="http://schemas.microsoft.com/office/drawing/2014/chart" uri="{C3380CC4-5D6E-409C-BE32-E72D297353CC}">
                  <c16:uniqueId val="{00000006-E0CC-4E7D-95B6-63600AFE7342}"/>
                </c:ext>
              </c:extLst>
            </c:dLbl>
            <c:dLbl>
              <c:idx val="4"/>
              <c:delete val="1"/>
              <c:extLst>
                <c:ext xmlns:c15="http://schemas.microsoft.com/office/drawing/2012/chart" uri="{CE6537A1-D6FC-4f65-9D91-7224C49458BB}"/>
                <c:ext xmlns:c16="http://schemas.microsoft.com/office/drawing/2014/chart" uri="{C3380CC4-5D6E-409C-BE32-E72D297353CC}">
                  <c16:uniqueId val="{00000007-E0CC-4E7D-95B6-63600AFE7342}"/>
                </c:ext>
              </c:extLst>
            </c:dLbl>
            <c:dLbl>
              <c:idx val="5"/>
              <c:delete val="1"/>
              <c:extLst>
                <c:ext xmlns:c15="http://schemas.microsoft.com/office/drawing/2012/chart" uri="{CE6537A1-D6FC-4f65-9D91-7224C49458BB}"/>
                <c:ext xmlns:c16="http://schemas.microsoft.com/office/drawing/2014/chart" uri="{C3380CC4-5D6E-409C-BE32-E72D297353CC}">
                  <c16:uniqueId val="{00000008-E0CC-4E7D-95B6-63600AFE7342}"/>
                </c:ext>
              </c:extLst>
            </c:dLbl>
            <c:dLbl>
              <c:idx val="6"/>
              <c:delete val="1"/>
              <c:extLst>
                <c:ext xmlns:c15="http://schemas.microsoft.com/office/drawing/2012/chart" uri="{CE6537A1-D6FC-4f65-9D91-7224C49458BB}"/>
                <c:ext xmlns:c16="http://schemas.microsoft.com/office/drawing/2014/chart" uri="{C3380CC4-5D6E-409C-BE32-E72D297353CC}">
                  <c16:uniqueId val="{00000009-E0CC-4E7D-95B6-63600AFE7342}"/>
                </c:ext>
              </c:extLst>
            </c:dLbl>
            <c:dLbl>
              <c:idx val="7"/>
              <c:delete val="1"/>
              <c:extLst>
                <c:ext xmlns:c15="http://schemas.microsoft.com/office/drawing/2012/chart" uri="{CE6537A1-D6FC-4f65-9D91-7224C49458BB}"/>
                <c:ext xmlns:c16="http://schemas.microsoft.com/office/drawing/2014/chart" uri="{C3380CC4-5D6E-409C-BE32-E72D297353CC}">
                  <c16:uniqueId val="{0000000A-E0CC-4E7D-95B6-63600AFE7342}"/>
                </c:ext>
              </c:extLst>
            </c:dLbl>
            <c:dLbl>
              <c:idx val="8"/>
              <c:delete val="1"/>
              <c:extLst>
                <c:ext xmlns:c15="http://schemas.microsoft.com/office/drawing/2012/chart" uri="{CE6537A1-D6FC-4f65-9D91-7224C49458BB}"/>
                <c:ext xmlns:c16="http://schemas.microsoft.com/office/drawing/2014/chart" uri="{C3380CC4-5D6E-409C-BE32-E72D297353CC}">
                  <c16:uniqueId val="{0000000B-E0CC-4E7D-95B6-63600AFE7342}"/>
                </c:ext>
              </c:extLst>
            </c:dLbl>
            <c:dLbl>
              <c:idx val="9"/>
              <c:delete val="1"/>
              <c:extLst>
                <c:ext xmlns:c15="http://schemas.microsoft.com/office/drawing/2012/chart" uri="{CE6537A1-D6FC-4f65-9D91-7224C49458BB}"/>
                <c:ext xmlns:c16="http://schemas.microsoft.com/office/drawing/2014/chart" uri="{C3380CC4-5D6E-409C-BE32-E72D297353CC}">
                  <c16:uniqueId val="{0000000C-E0CC-4E7D-95B6-63600AFE7342}"/>
                </c:ext>
              </c:extLst>
            </c:dLbl>
            <c:dLbl>
              <c:idx val="10"/>
              <c:delete val="1"/>
              <c:extLst>
                <c:ext xmlns:c15="http://schemas.microsoft.com/office/drawing/2012/chart" uri="{CE6537A1-D6FC-4f65-9D91-7224C49458BB}"/>
                <c:ext xmlns:c16="http://schemas.microsoft.com/office/drawing/2014/chart" uri="{C3380CC4-5D6E-409C-BE32-E72D297353CC}">
                  <c16:uniqueId val="{0000000D-E0CC-4E7D-95B6-63600AFE7342}"/>
                </c:ext>
              </c:extLst>
            </c:dLbl>
            <c:dLbl>
              <c:idx val="11"/>
              <c:delete val="1"/>
              <c:extLst>
                <c:ext xmlns:c15="http://schemas.microsoft.com/office/drawing/2012/chart" uri="{CE6537A1-D6FC-4f65-9D91-7224C49458BB}"/>
                <c:ext xmlns:c16="http://schemas.microsoft.com/office/drawing/2014/chart" uri="{C3380CC4-5D6E-409C-BE32-E72D297353CC}">
                  <c16:uniqueId val="{0000000E-E0CC-4E7D-95B6-63600AFE7342}"/>
                </c:ext>
              </c:extLst>
            </c:dLbl>
            <c:dLbl>
              <c:idx val="12"/>
              <c:delete val="1"/>
              <c:extLst>
                <c:ext xmlns:c15="http://schemas.microsoft.com/office/drawing/2012/chart" uri="{CE6537A1-D6FC-4f65-9D91-7224C49458BB}"/>
                <c:ext xmlns:c16="http://schemas.microsoft.com/office/drawing/2014/chart" uri="{C3380CC4-5D6E-409C-BE32-E72D297353CC}">
                  <c16:uniqueId val="{0000000F-E0CC-4E7D-95B6-63600AFE734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CC-4E7D-95B6-63600AFE7342}"/>
                </c:ext>
              </c:extLst>
            </c:dLbl>
            <c:dLbl>
              <c:idx val="14"/>
              <c:delete val="1"/>
              <c:extLst>
                <c:ext xmlns:c15="http://schemas.microsoft.com/office/drawing/2012/chart" uri="{CE6537A1-D6FC-4f65-9D91-7224C49458BB}"/>
                <c:ext xmlns:c16="http://schemas.microsoft.com/office/drawing/2014/chart" uri="{C3380CC4-5D6E-409C-BE32-E72D297353CC}">
                  <c16:uniqueId val="{00000011-E0CC-4E7D-95B6-63600AFE7342}"/>
                </c:ext>
              </c:extLst>
            </c:dLbl>
            <c:dLbl>
              <c:idx val="15"/>
              <c:delete val="1"/>
              <c:extLst>
                <c:ext xmlns:c15="http://schemas.microsoft.com/office/drawing/2012/chart" uri="{CE6537A1-D6FC-4f65-9D91-7224C49458BB}"/>
                <c:ext xmlns:c16="http://schemas.microsoft.com/office/drawing/2014/chart" uri="{C3380CC4-5D6E-409C-BE32-E72D297353CC}">
                  <c16:uniqueId val="{00000012-E0CC-4E7D-95B6-63600AFE7342}"/>
                </c:ext>
              </c:extLst>
            </c:dLbl>
            <c:dLbl>
              <c:idx val="16"/>
              <c:delete val="1"/>
              <c:extLst>
                <c:ext xmlns:c15="http://schemas.microsoft.com/office/drawing/2012/chart" uri="{CE6537A1-D6FC-4f65-9D91-7224C49458BB}"/>
                <c:ext xmlns:c16="http://schemas.microsoft.com/office/drawing/2014/chart" uri="{C3380CC4-5D6E-409C-BE32-E72D297353CC}">
                  <c16:uniqueId val="{00000013-E0CC-4E7D-95B6-63600AFE7342}"/>
                </c:ext>
              </c:extLst>
            </c:dLbl>
            <c:dLbl>
              <c:idx val="17"/>
              <c:delete val="1"/>
              <c:extLst>
                <c:ext xmlns:c15="http://schemas.microsoft.com/office/drawing/2012/chart" uri="{CE6537A1-D6FC-4f65-9D91-7224C49458BB}"/>
                <c:ext xmlns:c16="http://schemas.microsoft.com/office/drawing/2014/chart" uri="{C3380CC4-5D6E-409C-BE32-E72D297353CC}">
                  <c16:uniqueId val="{00000014-E0CC-4E7D-95B6-63600AFE7342}"/>
                </c:ext>
              </c:extLst>
            </c:dLbl>
            <c:dLbl>
              <c:idx val="18"/>
              <c:delete val="1"/>
              <c:extLst>
                <c:ext xmlns:c15="http://schemas.microsoft.com/office/drawing/2012/chart" uri="{CE6537A1-D6FC-4f65-9D91-7224C49458BB}"/>
                <c:ext xmlns:c16="http://schemas.microsoft.com/office/drawing/2014/chart" uri="{C3380CC4-5D6E-409C-BE32-E72D297353CC}">
                  <c16:uniqueId val="{00000015-E0CC-4E7D-95B6-63600AFE7342}"/>
                </c:ext>
              </c:extLst>
            </c:dLbl>
            <c:dLbl>
              <c:idx val="19"/>
              <c:delete val="1"/>
              <c:extLst>
                <c:ext xmlns:c15="http://schemas.microsoft.com/office/drawing/2012/chart" uri="{CE6537A1-D6FC-4f65-9D91-7224C49458BB}"/>
                <c:ext xmlns:c16="http://schemas.microsoft.com/office/drawing/2014/chart" uri="{C3380CC4-5D6E-409C-BE32-E72D297353CC}">
                  <c16:uniqueId val="{00000016-E0CC-4E7D-95B6-63600AFE7342}"/>
                </c:ext>
              </c:extLst>
            </c:dLbl>
            <c:dLbl>
              <c:idx val="20"/>
              <c:delete val="1"/>
              <c:extLst>
                <c:ext xmlns:c15="http://schemas.microsoft.com/office/drawing/2012/chart" uri="{CE6537A1-D6FC-4f65-9D91-7224C49458BB}"/>
                <c:ext xmlns:c16="http://schemas.microsoft.com/office/drawing/2014/chart" uri="{C3380CC4-5D6E-409C-BE32-E72D297353CC}">
                  <c16:uniqueId val="{00000017-E0CC-4E7D-95B6-63600AFE7342}"/>
                </c:ext>
              </c:extLst>
            </c:dLbl>
            <c:dLbl>
              <c:idx val="21"/>
              <c:delete val="1"/>
              <c:extLst>
                <c:ext xmlns:c15="http://schemas.microsoft.com/office/drawing/2012/chart" uri="{CE6537A1-D6FC-4f65-9D91-7224C49458BB}"/>
                <c:ext xmlns:c16="http://schemas.microsoft.com/office/drawing/2014/chart" uri="{C3380CC4-5D6E-409C-BE32-E72D297353CC}">
                  <c16:uniqueId val="{00000018-E0CC-4E7D-95B6-63600AFE7342}"/>
                </c:ext>
              </c:extLst>
            </c:dLbl>
            <c:dLbl>
              <c:idx val="22"/>
              <c:delete val="1"/>
              <c:extLst>
                <c:ext xmlns:c15="http://schemas.microsoft.com/office/drawing/2012/chart" uri="{CE6537A1-D6FC-4f65-9D91-7224C49458BB}"/>
                <c:ext xmlns:c16="http://schemas.microsoft.com/office/drawing/2014/chart" uri="{C3380CC4-5D6E-409C-BE32-E72D297353CC}">
                  <c16:uniqueId val="{00000019-E0CC-4E7D-95B6-63600AFE7342}"/>
                </c:ext>
              </c:extLst>
            </c:dLbl>
            <c:dLbl>
              <c:idx val="23"/>
              <c:delete val="1"/>
              <c:extLst>
                <c:ext xmlns:c15="http://schemas.microsoft.com/office/drawing/2012/chart" uri="{CE6537A1-D6FC-4f65-9D91-7224C49458BB}"/>
                <c:ext xmlns:c16="http://schemas.microsoft.com/office/drawing/2014/chart" uri="{C3380CC4-5D6E-409C-BE32-E72D297353CC}">
                  <c16:uniqueId val="{0000001A-E0CC-4E7D-95B6-63600AFE7342}"/>
                </c:ext>
              </c:extLst>
            </c:dLbl>
            <c:dLbl>
              <c:idx val="24"/>
              <c:delete val="1"/>
              <c:extLst>
                <c:ext xmlns:c15="http://schemas.microsoft.com/office/drawing/2012/chart" uri="{CE6537A1-D6FC-4f65-9D91-7224C49458BB}"/>
                <c:ext xmlns:c16="http://schemas.microsoft.com/office/drawing/2014/chart" uri="{C3380CC4-5D6E-409C-BE32-E72D297353CC}">
                  <c16:uniqueId val="{0000001B-E0CC-4E7D-95B6-63600AFE734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0CC-4E7D-95B6-63600AFE734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Neustadt a.d.Aisch-Bad Windsh. (09575)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34134</v>
      </c>
      <c r="F11" s="238">
        <v>34024</v>
      </c>
      <c r="G11" s="238">
        <v>34288</v>
      </c>
      <c r="H11" s="238">
        <v>33965</v>
      </c>
      <c r="I11" s="265">
        <v>33929</v>
      </c>
      <c r="J11" s="263">
        <v>205</v>
      </c>
      <c r="K11" s="266">
        <v>0.60420289427923013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20.299408214683307</v>
      </c>
      <c r="E13" s="115">
        <v>6929</v>
      </c>
      <c r="F13" s="114">
        <v>6797</v>
      </c>
      <c r="G13" s="114">
        <v>6925</v>
      </c>
      <c r="H13" s="114">
        <v>6906</v>
      </c>
      <c r="I13" s="140">
        <v>6906</v>
      </c>
      <c r="J13" s="115">
        <v>23</v>
      </c>
      <c r="K13" s="116">
        <v>0.333043730089777</v>
      </c>
    </row>
    <row r="14" spans="1:255" ht="14.1" customHeight="1" x14ac:dyDescent="0.2">
      <c r="A14" s="306" t="s">
        <v>230</v>
      </c>
      <c r="B14" s="307"/>
      <c r="C14" s="308"/>
      <c r="D14" s="113">
        <v>63.136462178473074</v>
      </c>
      <c r="E14" s="115">
        <v>21551</v>
      </c>
      <c r="F14" s="114">
        <v>21605</v>
      </c>
      <c r="G14" s="114">
        <v>21764</v>
      </c>
      <c r="H14" s="114">
        <v>21536</v>
      </c>
      <c r="I14" s="140">
        <v>21538</v>
      </c>
      <c r="J14" s="115">
        <v>13</v>
      </c>
      <c r="K14" s="116">
        <v>6.0358436252205404E-2</v>
      </c>
    </row>
    <row r="15" spans="1:255" ht="14.1" customHeight="1" x14ac:dyDescent="0.2">
      <c r="A15" s="306" t="s">
        <v>231</v>
      </c>
      <c r="B15" s="307"/>
      <c r="C15" s="308"/>
      <c r="D15" s="113">
        <v>9.6619206656119996</v>
      </c>
      <c r="E15" s="115">
        <v>3298</v>
      </c>
      <c r="F15" s="114">
        <v>3290</v>
      </c>
      <c r="G15" s="114">
        <v>3291</v>
      </c>
      <c r="H15" s="114">
        <v>3257</v>
      </c>
      <c r="I15" s="140">
        <v>3246</v>
      </c>
      <c r="J15" s="115">
        <v>52</v>
      </c>
      <c r="K15" s="116">
        <v>1.6019716574245224</v>
      </c>
    </row>
    <row r="16" spans="1:255" ht="14.1" customHeight="1" x14ac:dyDescent="0.2">
      <c r="A16" s="306" t="s">
        <v>232</v>
      </c>
      <c r="B16" s="307"/>
      <c r="C16" s="308"/>
      <c r="D16" s="113">
        <v>6.6385422159723442</v>
      </c>
      <c r="E16" s="115">
        <v>2266</v>
      </c>
      <c r="F16" s="114">
        <v>2239</v>
      </c>
      <c r="G16" s="114">
        <v>2209</v>
      </c>
      <c r="H16" s="114">
        <v>2171</v>
      </c>
      <c r="I16" s="140">
        <v>2142</v>
      </c>
      <c r="J16" s="115">
        <v>124</v>
      </c>
      <c r="K16" s="116">
        <v>5.7889822595704947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1.0898224644049921</v>
      </c>
      <c r="E18" s="115">
        <v>372</v>
      </c>
      <c r="F18" s="114">
        <v>314</v>
      </c>
      <c r="G18" s="114">
        <v>397</v>
      </c>
      <c r="H18" s="114">
        <v>388</v>
      </c>
      <c r="I18" s="140">
        <v>377</v>
      </c>
      <c r="J18" s="115">
        <v>-5</v>
      </c>
      <c r="K18" s="116">
        <v>-1.3262599469496021</v>
      </c>
    </row>
    <row r="19" spans="1:255" ht="14.1" customHeight="1" x14ac:dyDescent="0.2">
      <c r="A19" s="306" t="s">
        <v>235</v>
      </c>
      <c r="B19" s="307" t="s">
        <v>236</v>
      </c>
      <c r="C19" s="308"/>
      <c r="D19" s="113">
        <v>0.72947793988398668</v>
      </c>
      <c r="E19" s="115">
        <v>249</v>
      </c>
      <c r="F19" s="114">
        <v>194</v>
      </c>
      <c r="G19" s="114">
        <v>268</v>
      </c>
      <c r="H19" s="114">
        <v>262</v>
      </c>
      <c r="I19" s="140">
        <v>254</v>
      </c>
      <c r="J19" s="115">
        <v>-5</v>
      </c>
      <c r="K19" s="116">
        <v>-1.9685039370078741</v>
      </c>
    </row>
    <row r="20" spans="1:255" ht="14.1" customHeight="1" x14ac:dyDescent="0.2">
      <c r="A20" s="306">
        <v>12</v>
      </c>
      <c r="B20" s="307" t="s">
        <v>237</v>
      </c>
      <c r="C20" s="308"/>
      <c r="D20" s="113">
        <v>0.79392980605847541</v>
      </c>
      <c r="E20" s="115">
        <v>271</v>
      </c>
      <c r="F20" s="114">
        <v>256</v>
      </c>
      <c r="G20" s="114">
        <v>273</v>
      </c>
      <c r="H20" s="114">
        <v>271</v>
      </c>
      <c r="I20" s="140">
        <v>274</v>
      </c>
      <c r="J20" s="115">
        <v>-3</v>
      </c>
      <c r="K20" s="116">
        <v>-1.0948905109489051</v>
      </c>
    </row>
    <row r="21" spans="1:255" ht="14.1" customHeight="1" x14ac:dyDescent="0.2">
      <c r="A21" s="306">
        <v>21</v>
      </c>
      <c r="B21" s="307" t="s">
        <v>238</v>
      </c>
      <c r="C21" s="308"/>
      <c r="D21" s="113">
        <v>0.38964082732759125</v>
      </c>
      <c r="E21" s="115">
        <v>133</v>
      </c>
      <c r="F21" s="114">
        <v>159</v>
      </c>
      <c r="G21" s="114">
        <v>184</v>
      </c>
      <c r="H21" s="114">
        <v>160</v>
      </c>
      <c r="I21" s="140">
        <v>171</v>
      </c>
      <c r="J21" s="115">
        <v>-38</v>
      </c>
      <c r="K21" s="116">
        <v>-22.222222222222221</v>
      </c>
    </row>
    <row r="22" spans="1:255" ht="14.1" customHeight="1" x14ac:dyDescent="0.2">
      <c r="A22" s="306">
        <v>22</v>
      </c>
      <c r="B22" s="307" t="s">
        <v>239</v>
      </c>
      <c r="C22" s="308"/>
      <c r="D22" s="113">
        <v>3.307552586863538</v>
      </c>
      <c r="E22" s="115">
        <v>1129</v>
      </c>
      <c r="F22" s="114">
        <v>1096</v>
      </c>
      <c r="G22" s="114">
        <v>1102</v>
      </c>
      <c r="H22" s="114">
        <v>1116</v>
      </c>
      <c r="I22" s="140">
        <v>1136</v>
      </c>
      <c r="J22" s="115">
        <v>-7</v>
      </c>
      <c r="K22" s="116">
        <v>-0.61619718309859151</v>
      </c>
    </row>
    <row r="23" spans="1:255" ht="14.1" customHeight="1" x14ac:dyDescent="0.2">
      <c r="A23" s="306">
        <v>23</v>
      </c>
      <c r="B23" s="307" t="s">
        <v>240</v>
      </c>
      <c r="C23" s="308"/>
      <c r="D23" s="113">
        <v>1.5263373762231207</v>
      </c>
      <c r="E23" s="115">
        <v>521</v>
      </c>
      <c r="F23" s="114">
        <v>531</v>
      </c>
      <c r="G23" s="114">
        <v>540</v>
      </c>
      <c r="H23" s="114">
        <v>535</v>
      </c>
      <c r="I23" s="140">
        <v>529</v>
      </c>
      <c r="J23" s="115">
        <v>-8</v>
      </c>
      <c r="K23" s="116">
        <v>-1.5122873345935728</v>
      </c>
    </row>
    <row r="24" spans="1:255" ht="14.1" customHeight="1" x14ac:dyDescent="0.2">
      <c r="A24" s="306">
        <v>24</v>
      </c>
      <c r="B24" s="307" t="s">
        <v>241</v>
      </c>
      <c r="C24" s="308"/>
      <c r="D24" s="113">
        <v>4.4120232026718229</v>
      </c>
      <c r="E24" s="115">
        <v>1506</v>
      </c>
      <c r="F24" s="114">
        <v>1535</v>
      </c>
      <c r="G24" s="114">
        <v>1552</v>
      </c>
      <c r="H24" s="114">
        <v>1570</v>
      </c>
      <c r="I24" s="140">
        <v>1580</v>
      </c>
      <c r="J24" s="115">
        <v>-74</v>
      </c>
      <c r="K24" s="116">
        <v>-4.6835443037974684</v>
      </c>
    </row>
    <row r="25" spans="1:255" ht="14.1" customHeight="1" x14ac:dyDescent="0.2">
      <c r="A25" s="306">
        <v>25</v>
      </c>
      <c r="B25" s="307" t="s">
        <v>242</v>
      </c>
      <c r="C25" s="308"/>
      <c r="D25" s="113">
        <v>7.1863830784554992</v>
      </c>
      <c r="E25" s="115">
        <v>2453</v>
      </c>
      <c r="F25" s="114">
        <v>2489</v>
      </c>
      <c r="G25" s="114">
        <v>2503</v>
      </c>
      <c r="H25" s="114">
        <v>2519</v>
      </c>
      <c r="I25" s="140">
        <v>2545</v>
      </c>
      <c r="J25" s="115">
        <v>-92</v>
      </c>
      <c r="K25" s="116">
        <v>-3.6149312377210214</v>
      </c>
    </row>
    <row r="26" spans="1:255" ht="14.1" customHeight="1" x14ac:dyDescent="0.2">
      <c r="A26" s="306">
        <v>26</v>
      </c>
      <c r="B26" s="307" t="s">
        <v>243</v>
      </c>
      <c r="C26" s="308"/>
      <c r="D26" s="113">
        <v>1.9921485908478349</v>
      </c>
      <c r="E26" s="115">
        <v>680</v>
      </c>
      <c r="F26" s="114">
        <v>688</v>
      </c>
      <c r="G26" s="114">
        <v>693</v>
      </c>
      <c r="H26" s="114">
        <v>674</v>
      </c>
      <c r="I26" s="140">
        <v>685</v>
      </c>
      <c r="J26" s="115">
        <v>-5</v>
      </c>
      <c r="K26" s="116">
        <v>-0.72992700729927007</v>
      </c>
    </row>
    <row r="27" spans="1:255" ht="14.1" customHeight="1" x14ac:dyDescent="0.2">
      <c r="A27" s="306">
        <v>27</v>
      </c>
      <c r="B27" s="307" t="s">
        <v>244</v>
      </c>
      <c r="C27" s="308"/>
      <c r="D27" s="113">
        <v>2.914982129255288</v>
      </c>
      <c r="E27" s="115">
        <v>995</v>
      </c>
      <c r="F27" s="114">
        <v>995</v>
      </c>
      <c r="G27" s="114">
        <v>1010</v>
      </c>
      <c r="H27" s="114">
        <v>966</v>
      </c>
      <c r="I27" s="140">
        <v>958</v>
      </c>
      <c r="J27" s="115">
        <v>37</v>
      </c>
      <c r="K27" s="116">
        <v>3.8622129436325681</v>
      </c>
    </row>
    <row r="28" spans="1:255" ht="14.1" customHeight="1" x14ac:dyDescent="0.2">
      <c r="A28" s="306">
        <v>28</v>
      </c>
      <c r="B28" s="307" t="s">
        <v>245</v>
      </c>
      <c r="C28" s="308"/>
      <c r="D28" s="113">
        <v>0.75584461240991385</v>
      </c>
      <c r="E28" s="115">
        <v>258</v>
      </c>
      <c r="F28" s="114">
        <v>260</v>
      </c>
      <c r="G28" s="114">
        <v>259</v>
      </c>
      <c r="H28" s="114">
        <v>260</v>
      </c>
      <c r="I28" s="140">
        <v>265</v>
      </c>
      <c r="J28" s="115">
        <v>-7</v>
      </c>
      <c r="K28" s="116">
        <v>-2.641509433962264</v>
      </c>
    </row>
    <row r="29" spans="1:255" ht="14.1" customHeight="1" x14ac:dyDescent="0.2">
      <c r="A29" s="306">
        <v>29</v>
      </c>
      <c r="B29" s="307" t="s">
        <v>246</v>
      </c>
      <c r="C29" s="308"/>
      <c r="D29" s="113">
        <v>3.0350969707622899</v>
      </c>
      <c r="E29" s="115">
        <v>1036</v>
      </c>
      <c r="F29" s="114">
        <v>1062</v>
      </c>
      <c r="G29" s="114">
        <v>1065</v>
      </c>
      <c r="H29" s="114">
        <v>1071</v>
      </c>
      <c r="I29" s="140">
        <v>1085</v>
      </c>
      <c r="J29" s="115">
        <v>-49</v>
      </c>
      <c r="K29" s="116">
        <v>-4.5161290322580649</v>
      </c>
    </row>
    <row r="30" spans="1:255" ht="14.1" customHeight="1" x14ac:dyDescent="0.2">
      <c r="A30" s="306" t="s">
        <v>247</v>
      </c>
      <c r="B30" s="307" t="s">
        <v>248</v>
      </c>
      <c r="C30" s="308"/>
      <c r="D30" s="113">
        <v>1.376926231909533</v>
      </c>
      <c r="E30" s="115">
        <v>470</v>
      </c>
      <c r="F30" s="114">
        <v>471</v>
      </c>
      <c r="G30" s="114">
        <v>478</v>
      </c>
      <c r="H30" s="114">
        <v>483</v>
      </c>
      <c r="I30" s="140">
        <v>488</v>
      </c>
      <c r="J30" s="115">
        <v>-18</v>
      </c>
      <c r="K30" s="116">
        <v>-3.6885245901639343</v>
      </c>
    </row>
    <row r="31" spans="1:255" ht="14.1" customHeight="1" x14ac:dyDescent="0.2">
      <c r="A31" s="306" t="s">
        <v>249</v>
      </c>
      <c r="B31" s="307" t="s">
        <v>250</v>
      </c>
      <c r="C31" s="308"/>
      <c r="D31" s="113">
        <v>1.5878596121169508</v>
      </c>
      <c r="E31" s="115">
        <v>542</v>
      </c>
      <c r="F31" s="114">
        <v>568</v>
      </c>
      <c r="G31" s="114">
        <v>564</v>
      </c>
      <c r="H31" s="114">
        <v>565</v>
      </c>
      <c r="I31" s="140">
        <v>574</v>
      </c>
      <c r="J31" s="115">
        <v>-32</v>
      </c>
      <c r="K31" s="116">
        <v>-5.5749128919860631</v>
      </c>
    </row>
    <row r="32" spans="1:255" ht="14.1" customHeight="1" x14ac:dyDescent="0.2">
      <c r="A32" s="306">
        <v>31</v>
      </c>
      <c r="B32" s="307" t="s">
        <v>251</v>
      </c>
      <c r="C32" s="308"/>
      <c r="D32" s="113">
        <v>0.52440382023788601</v>
      </c>
      <c r="E32" s="115">
        <v>179</v>
      </c>
      <c r="F32" s="114">
        <v>181</v>
      </c>
      <c r="G32" s="114">
        <v>179</v>
      </c>
      <c r="H32" s="114">
        <v>177</v>
      </c>
      <c r="I32" s="140">
        <v>173</v>
      </c>
      <c r="J32" s="115">
        <v>6</v>
      </c>
      <c r="K32" s="116">
        <v>3.4682080924855492</v>
      </c>
    </row>
    <row r="33" spans="1:11" ht="14.1" customHeight="1" x14ac:dyDescent="0.2">
      <c r="A33" s="306">
        <v>32</v>
      </c>
      <c r="B33" s="307" t="s">
        <v>252</v>
      </c>
      <c r="C33" s="308"/>
      <c r="D33" s="113">
        <v>2.258744946387766</v>
      </c>
      <c r="E33" s="115">
        <v>771</v>
      </c>
      <c r="F33" s="114">
        <v>757</v>
      </c>
      <c r="G33" s="114">
        <v>808</v>
      </c>
      <c r="H33" s="114">
        <v>790</v>
      </c>
      <c r="I33" s="140">
        <v>762</v>
      </c>
      <c r="J33" s="115">
        <v>9</v>
      </c>
      <c r="K33" s="116">
        <v>1.1811023622047243</v>
      </c>
    </row>
    <row r="34" spans="1:11" ht="14.1" customHeight="1" x14ac:dyDescent="0.2">
      <c r="A34" s="306">
        <v>33</v>
      </c>
      <c r="B34" s="307" t="s">
        <v>253</v>
      </c>
      <c r="C34" s="308"/>
      <c r="D34" s="113">
        <v>1.8984004218667605</v>
      </c>
      <c r="E34" s="115">
        <v>648</v>
      </c>
      <c r="F34" s="114">
        <v>641</v>
      </c>
      <c r="G34" s="114">
        <v>664</v>
      </c>
      <c r="H34" s="114">
        <v>648</v>
      </c>
      <c r="I34" s="140">
        <v>635</v>
      </c>
      <c r="J34" s="115">
        <v>13</v>
      </c>
      <c r="K34" s="116">
        <v>2.0472440944881889</v>
      </c>
    </row>
    <row r="35" spans="1:11" ht="14.1" customHeight="1" x14ac:dyDescent="0.2">
      <c r="A35" s="306">
        <v>34</v>
      </c>
      <c r="B35" s="307" t="s">
        <v>254</v>
      </c>
      <c r="C35" s="308"/>
      <c r="D35" s="113">
        <v>2.4462412843499148</v>
      </c>
      <c r="E35" s="115">
        <v>835</v>
      </c>
      <c r="F35" s="114">
        <v>849</v>
      </c>
      <c r="G35" s="114">
        <v>843</v>
      </c>
      <c r="H35" s="114">
        <v>832</v>
      </c>
      <c r="I35" s="140">
        <v>836</v>
      </c>
      <c r="J35" s="115">
        <v>-1</v>
      </c>
      <c r="K35" s="116">
        <v>-0.11961722488038277</v>
      </c>
    </row>
    <row r="36" spans="1:11" ht="14.1" customHeight="1" x14ac:dyDescent="0.2">
      <c r="A36" s="306">
        <v>41</v>
      </c>
      <c r="B36" s="307" t="s">
        <v>255</v>
      </c>
      <c r="C36" s="308"/>
      <c r="D36" s="113">
        <v>0.48045936602800726</v>
      </c>
      <c r="E36" s="115">
        <v>164</v>
      </c>
      <c r="F36" s="114">
        <v>164</v>
      </c>
      <c r="G36" s="114">
        <v>159</v>
      </c>
      <c r="H36" s="114">
        <v>159</v>
      </c>
      <c r="I36" s="140">
        <v>154</v>
      </c>
      <c r="J36" s="115">
        <v>10</v>
      </c>
      <c r="K36" s="116">
        <v>6.4935064935064934</v>
      </c>
    </row>
    <row r="37" spans="1:11" ht="14.1" customHeight="1" x14ac:dyDescent="0.2">
      <c r="A37" s="306">
        <v>42</v>
      </c>
      <c r="B37" s="307" t="s">
        <v>256</v>
      </c>
      <c r="C37" s="308"/>
      <c r="D37" s="113">
        <v>0.11132595066502607</v>
      </c>
      <c r="E37" s="115">
        <v>38</v>
      </c>
      <c r="F37" s="114">
        <v>37</v>
      </c>
      <c r="G37" s="114">
        <v>37</v>
      </c>
      <c r="H37" s="114">
        <v>38</v>
      </c>
      <c r="I37" s="140">
        <v>40</v>
      </c>
      <c r="J37" s="115">
        <v>-2</v>
      </c>
      <c r="K37" s="116">
        <v>-5</v>
      </c>
    </row>
    <row r="38" spans="1:11" ht="14.1" customHeight="1" x14ac:dyDescent="0.2">
      <c r="A38" s="306">
        <v>43</v>
      </c>
      <c r="B38" s="307" t="s">
        <v>257</v>
      </c>
      <c r="C38" s="308"/>
      <c r="D38" s="113">
        <v>1.0224409679498447</v>
      </c>
      <c r="E38" s="115">
        <v>349</v>
      </c>
      <c r="F38" s="114">
        <v>355</v>
      </c>
      <c r="G38" s="114">
        <v>365</v>
      </c>
      <c r="H38" s="114">
        <v>336</v>
      </c>
      <c r="I38" s="140">
        <v>328</v>
      </c>
      <c r="J38" s="115">
        <v>21</v>
      </c>
      <c r="K38" s="116">
        <v>6.4024390243902438</v>
      </c>
    </row>
    <row r="39" spans="1:11" ht="14.1" customHeight="1" x14ac:dyDescent="0.2">
      <c r="A39" s="306">
        <v>51</v>
      </c>
      <c r="B39" s="307" t="s">
        <v>258</v>
      </c>
      <c r="C39" s="308"/>
      <c r="D39" s="113">
        <v>8.583816722329642</v>
      </c>
      <c r="E39" s="115">
        <v>2930</v>
      </c>
      <c r="F39" s="114">
        <v>2874</v>
      </c>
      <c r="G39" s="114">
        <v>2867</v>
      </c>
      <c r="H39" s="114">
        <v>2882</v>
      </c>
      <c r="I39" s="140">
        <v>2837</v>
      </c>
      <c r="J39" s="115">
        <v>93</v>
      </c>
      <c r="K39" s="116">
        <v>3.2781106802960873</v>
      </c>
    </row>
    <row r="40" spans="1:11" ht="14.1" customHeight="1" x14ac:dyDescent="0.2">
      <c r="A40" s="306" t="s">
        <v>259</v>
      </c>
      <c r="B40" s="307" t="s">
        <v>260</v>
      </c>
      <c r="C40" s="308"/>
      <c r="D40" s="113">
        <v>7.8250424796390696</v>
      </c>
      <c r="E40" s="115">
        <v>2671</v>
      </c>
      <c r="F40" s="114">
        <v>2650</v>
      </c>
      <c r="G40" s="114">
        <v>2643</v>
      </c>
      <c r="H40" s="114">
        <v>2660</v>
      </c>
      <c r="I40" s="140">
        <v>2615</v>
      </c>
      <c r="J40" s="115">
        <v>56</v>
      </c>
      <c r="K40" s="116">
        <v>2.1414913957934991</v>
      </c>
    </row>
    <row r="41" spans="1:11" ht="14.1" customHeight="1" x14ac:dyDescent="0.2">
      <c r="A41" s="306"/>
      <c r="B41" s="307" t="s">
        <v>261</v>
      </c>
      <c r="C41" s="308"/>
      <c r="D41" s="113">
        <v>7.1072830608777169</v>
      </c>
      <c r="E41" s="115">
        <v>2426</v>
      </c>
      <c r="F41" s="114">
        <v>2396</v>
      </c>
      <c r="G41" s="114">
        <v>2389</v>
      </c>
      <c r="H41" s="114">
        <v>2406</v>
      </c>
      <c r="I41" s="140">
        <v>2359</v>
      </c>
      <c r="J41" s="115">
        <v>67</v>
      </c>
      <c r="K41" s="116">
        <v>2.8401865197117422</v>
      </c>
    </row>
    <row r="42" spans="1:11" ht="14.1" customHeight="1" x14ac:dyDescent="0.2">
      <c r="A42" s="306">
        <v>52</v>
      </c>
      <c r="B42" s="307" t="s">
        <v>262</v>
      </c>
      <c r="C42" s="308"/>
      <c r="D42" s="113">
        <v>3.7440674986816664</v>
      </c>
      <c r="E42" s="115">
        <v>1278</v>
      </c>
      <c r="F42" s="114">
        <v>1285</v>
      </c>
      <c r="G42" s="114">
        <v>1306</v>
      </c>
      <c r="H42" s="114">
        <v>1281</v>
      </c>
      <c r="I42" s="140">
        <v>1283</v>
      </c>
      <c r="J42" s="115">
        <v>-5</v>
      </c>
      <c r="K42" s="116">
        <v>-0.38971161340607952</v>
      </c>
    </row>
    <row r="43" spans="1:11" ht="14.1" customHeight="1" x14ac:dyDescent="0.2">
      <c r="A43" s="306" t="s">
        <v>263</v>
      </c>
      <c r="B43" s="307" t="s">
        <v>264</v>
      </c>
      <c r="C43" s="308"/>
      <c r="D43" s="113">
        <v>2.7714302455030175</v>
      </c>
      <c r="E43" s="115">
        <v>946</v>
      </c>
      <c r="F43" s="114">
        <v>961</v>
      </c>
      <c r="G43" s="114">
        <v>980</v>
      </c>
      <c r="H43" s="114">
        <v>956</v>
      </c>
      <c r="I43" s="140">
        <v>949</v>
      </c>
      <c r="J43" s="115">
        <v>-3</v>
      </c>
      <c r="K43" s="116">
        <v>-0.31612223393045313</v>
      </c>
    </row>
    <row r="44" spans="1:11" ht="14.1" customHeight="1" x14ac:dyDescent="0.2">
      <c r="A44" s="306">
        <v>53</v>
      </c>
      <c r="B44" s="307" t="s">
        <v>265</v>
      </c>
      <c r="C44" s="308"/>
      <c r="D44" s="113">
        <v>0.60643346809632626</v>
      </c>
      <c r="E44" s="115">
        <v>207</v>
      </c>
      <c r="F44" s="114">
        <v>204</v>
      </c>
      <c r="G44" s="114">
        <v>217</v>
      </c>
      <c r="H44" s="114">
        <v>218</v>
      </c>
      <c r="I44" s="140">
        <v>207</v>
      </c>
      <c r="J44" s="115">
        <v>0</v>
      </c>
      <c r="K44" s="116">
        <v>0</v>
      </c>
    </row>
    <row r="45" spans="1:11" ht="14.1" customHeight="1" x14ac:dyDescent="0.2">
      <c r="A45" s="306" t="s">
        <v>266</v>
      </c>
      <c r="B45" s="307" t="s">
        <v>267</v>
      </c>
      <c r="C45" s="308"/>
      <c r="D45" s="113">
        <v>0.57127790472842332</v>
      </c>
      <c r="E45" s="115">
        <v>195</v>
      </c>
      <c r="F45" s="114">
        <v>194</v>
      </c>
      <c r="G45" s="114">
        <v>206</v>
      </c>
      <c r="H45" s="114">
        <v>206</v>
      </c>
      <c r="I45" s="140">
        <v>194</v>
      </c>
      <c r="J45" s="115">
        <v>1</v>
      </c>
      <c r="K45" s="116">
        <v>0.51546391752577314</v>
      </c>
    </row>
    <row r="46" spans="1:11" ht="14.1" customHeight="1" x14ac:dyDescent="0.2">
      <c r="A46" s="306">
        <v>54</v>
      </c>
      <c r="B46" s="307" t="s">
        <v>268</v>
      </c>
      <c r="C46" s="308"/>
      <c r="D46" s="113">
        <v>3.7938712134528623</v>
      </c>
      <c r="E46" s="115">
        <v>1295</v>
      </c>
      <c r="F46" s="114">
        <v>1272</v>
      </c>
      <c r="G46" s="114">
        <v>1258</v>
      </c>
      <c r="H46" s="114">
        <v>1237</v>
      </c>
      <c r="I46" s="140">
        <v>1240</v>
      </c>
      <c r="J46" s="115">
        <v>55</v>
      </c>
      <c r="K46" s="116">
        <v>4.435483870967742</v>
      </c>
    </row>
    <row r="47" spans="1:11" ht="14.1" customHeight="1" x14ac:dyDescent="0.2">
      <c r="A47" s="306">
        <v>61</v>
      </c>
      <c r="B47" s="307" t="s">
        <v>269</v>
      </c>
      <c r="C47" s="308"/>
      <c r="D47" s="113">
        <v>2.7216265307318217</v>
      </c>
      <c r="E47" s="115">
        <v>929</v>
      </c>
      <c r="F47" s="114">
        <v>928</v>
      </c>
      <c r="G47" s="114">
        <v>920</v>
      </c>
      <c r="H47" s="114">
        <v>897</v>
      </c>
      <c r="I47" s="140">
        <v>894</v>
      </c>
      <c r="J47" s="115">
        <v>35</v>
      </c>
      <c r="K47" s="116">
        <v>3.9149888143176734</v>
      </c>
    </row>
    <row r="48" spans="1:11" ht="14.1" customHeight="1" x14ac:dyDescent="0.2">
      <c r="A48" s="306">
        <v>62</v>
      </c>
      <c r="B48" s="307" t="s">
        <v>270</v>
      </c>
      <c r="C48" s="308"/>
      <c r="D48" s="113">
        <v>6.6121755434464173</v>
      </c>
      <c r="E48" s="115">
        <v>2257</v>
      </c>
      <c r="F48" s="114">
        <v>2264</v>
      </c>
      <c r="G48" s="114">
        <v>2268</v>
      </c>
      <c r="H48" s="114">
        <v>2243</v>
      </c>
      <c r="I48" s="140">
        <v>2319</v>
      </c>
      <c r="J48" s="115">
        <v>-62</v>
      </c>
      <c r="K48" s="116">
        <v>-2.6735661923242775</v>
      </c>
    </row>
    <row r="49" spans="1:11" ht="14.1" customHeight="1" x14ac:dyDescent="0.2">
      <c r="A49" s="306">
        <v>63</v>
      </c>
      <c r="B49" s="307" t="s">
        <v>271</v>
      </c>
      <c r="C49" s="308"/>
      <c r="D49" s="113">
        <v>1.6523114782914397</v>
      </c>
      <c r="E49" s="115">
        <v>564</v>
      </c>
      <c r="F49" s="114">
        <v>574</v>
      </c>
      <c r="G49" s="114">
        <v>577</v>
      </c>
      <c r="H49" s="114">
        <v>632</v>
      </c>
      <c r="I49" s="140">
        <v>608</v>
      </c>
      <c r="J49" s="115">
        <v>-44</v>
      </c>
      <c r="K49" s="116">
        <v>-7.2368421052631575</v>
      </c>
    </row>
    <row r="50" spans="1:11" ht="14.1" customHeight="1" x14ac:dyDescent="0.2">
      <c r="A50" s="306" t="s">
        <v>272</v>
      </c>
      <c r="B50" s="307" t="s">
        <v>273</v>
      </c>
      <c r="C50" s="308"/>
      <c r="D50" s="113">
        <v>0.51854455967656887</v>
      </c>
      <c r="E50" s="115">
        <v>177</v>
      </c>
      <c r="F50" s="114">
        <v>188</v>
      </c>
      <c r="G50" s="114">
        <v>191</v>
      </c>
      <c r="H50" s="114">
        <v>188</v>
      </c>
      <c r="I50" s="140">
        <v>182</v>
      </c>
      <c r="J50" s="115">
        <v>-5</v>
      </c>
      <c r="K50" s="116">
        <v>-2.7472527472527473</v>
      </c>
    </row>
    <row r="51" spans="1:11" ht="14.1" customHeight="1" x14ac:dyDescent="0.2">
      <c r="A51" s="306" t="s">
        <v>274</v>
      </c>
      <c r="B51" s="307" t="s">
        <v>275</v>
      </c>
      <c r="C51" s="308"/>
      <c r="D51" s="113">
        <v>0.94041132009140449</v>
      </c>
      <c r="E51" s="115">
        <v>321</v>
      </c>
      <c r="F51" s="114">
        <v>328</v>
      </c>
      <c r="G51" s="114">
        <v>331</v>
      </c>
      <c r="H51" s="114">
        <v>388</v>
      </c>
      <c r="I51" s="140">
        <v>369</v>
      </c>
      <c r="J51" s="115">
        <v>-48</v>
      </c>
      <c r="K51" s="116">
        <v>-13.008130081300813</v>
      </c>
    </row>
    <row r="52" spans="1:11" ht="14.1" customHeight="1" x14ac:dyDescent="0.2">
      <c r="A52" s="306">
        <v>71</v>
      </c>
      <c r="B52" s="307" t="s">
        <v>276</v>
      </c>
      <c r="C52" s="308"/>
      <c r="D52" s="113">
        <v>10.388468975215329</v>
      </c>
      <c r="E52" s="115">
        <v>3546</v>
      </c>
      <c r="F52" s="114">
        <v>3488</v>
      </c>
      <c r="G52" s="114">
        <v>3495</v>
      </c>
      <c r="H52" s="114">
        <v>3474</v>
      </c>
      <c r="I52" s="140">
        <v>3464</v>
      </c>
      <c r="J52" s="115">
        <v>82</v>
      </c>
      <c r="K52" s="116">
        <v>2.367205542725173</v>
      </c>
    </row>
    <row r="53" spans="1:11" ht="14.1" customHeight="1" x14ac:dyDescent="0.2">
      <c r="A53" s="306" t="s">
        <v>277</v>
      </c>
      <c r="B53" s="307" t="s">
        <v>278</v>
      </c>
      <c r="C53" s="308"/>
      <c r="D53" s="113">
        <v>3.773363801488252</v>
      </c>
      <c r="E53" s="115">
        <v>1288</v>
      </c>
      <c r="F53" s="114">
        <v>1236</v>
      </c>
      <c r="G53" s="114">
        <v>1244</v>
      </c>
      <c r="H53" s="114">
        <v>1232</v>
      </c>
      <c r="I53" s="140">
        <v>1234</v>
      </c>
      <c r="J53" s="115">
        <v>54</v>
      </c>
      <c r="K53" s="116">
        <v>4.3760129659643434</v>
      </c>
    </row>
    <row r="54" spans="1:11" ht="14.1" customHeight="1" x14ac:dyDescent="0.2">
      <c r="A54" s="306" t="s">
        <v>279</v>
      </c>
      <c r="B54" s="307" t="s">
        <v>280</v>
      </c>
      <c r="C54" s="308"/>
      <c r="D54" s="113">
        <v>5.7362160895295018</v>
      </c>
      <c r="E54" s="115">
        <v>1958</v>
      </c>
      <c r="F54" s="114">
        <v>1953</v>
      </c>
      <c r="G54" s="114">
        <v>1952</v>
      </c>
      <c r="H54" s="114">
        <v>1957</v>
      </c>
      <c r="I54" s="140">
        <v>1946</v>
      </c>
      <c r="J54" s="115">
        <v>12</v>
      </c>
      <c r="K54" s="116">
        <v>0.6166495375128469</v>
      </c>
    </row>
    <row r="55" spans="1:11" ht="14.1" customHeight="1" x14ac:dyDescent="0.2">
      <c r="A55" s="306">
        <v>72</v>
      </c>
      <c r="B55" s="307" t="s">
        <v>281</v>
      </c>
      <c r="C55" s="308"/>
      <c r="D55" s="113">
        <v>3.7587156500849592</v>
      </c>
      <c r="E55" s="115">
        <v>1283</v>
      </c>
      <c r="F55" s="114">
        <v>1306</v>
      </c>
      <c r="G55" s="114">
        <v>1324</v>
      </c>
      <c r="H55" s="114">
        <v>1303</v>
      </c>
      <c r="I55" s="140">
        <v>1308</v>
      </c>
      <c r="J55" s="115">
        <v>-25</v>
      </c>
      <c r="K55" s="116">
        <v>-1.9113149847094801</v>
      </c>
    </row>
    <row r="56" spans="1:11" ht="14.1" customHeight="1" x14ac:dyDescent="0.2">
      <c r="A56" s="306" t="s">
        <v>282</v>
      </c>
      <c r="B56" s="307" t="s">
        <v>283</v>
      </c>
      <c r="C56" s="308"/>
      <c r="D56" s="113">
        <v>2.0507411964610065</v>
      </c>
      <c r="E56" s="115">
        <v>700</v>
      </c>
      <c r="F56" s="114">
        <v>714</v>
      </c>
      <c r="G56" s="114">
        <v>728</v>
      </c>
      <c r="H56" s="114">
        <v>723</v>
      </c>
      <c r="I56" s="140">
        <v>736</v>
      </c>
      <c r="J56" s="115">
        <v>-36</v>
      </c>
      <c r="K56" s="116">
        <v>-4.8913043478260869</v>
      </c>
    </row>
    <row r="57" spans="1:11" ht="14.1" customHeight="1" x14ac:dyDescent="0.2">
      <c r="A57" s="306" t="s">
        <v>284</v>
      </c>
      <c r="B57" s="307" t="s">
        <v>285</v>
      </c>
      <c r="C57" s="308"/>
      <c r="D57" s="113">
        <v>0.8378742602683541</v>
      </c>
      <c r="E57" s="115">
        <v>286</v>
      </c>
      <c r="F57" s="114">
        <v>290</v>
      </c>
      <c r="G57" s="114">
        <v>294</v>
      </c>
      <c r="H57" s="114">
        <v>287</v>
      </c>
      <c r="I57" s="140">
        <v>279</v>
      </c>
      <c r="J57" s="115">
        <v>7</v>
      </c>
      <c r="K57" s="116">
        <v>2.5089605734767026</v>
      </c>
    </row>
    <row r="58" spans="1:11" ht="14.1" customHeight="1" x14ac:dyDescent="0.2">
      <c r="A58" s="306">
        <v>73</v>
      </c>
      <c r="B58" s="307" t="s">
        <v>286</v>
      </c>
      <c r="C58" s="308"/>
      <c r="D58" s="113">
        <v>2.5751450166988925</v>
      </c>
      <c r="E58" s="115">
        <v>879</v>
      </c>
      <c r="F58" s="114">
        <v>873</v>
      </c>
      <c r="G58" s="114">
        <v>865</v>
      </c>
      <c r="H58" s="114">
        <v>841</v>
      </c>
      <c r="I58" s="140">
        <v>842</v>
      </c>
      <c r="J58" s="115">
        <v>37</v>
      </c>
      <c r="K58" s="116">
        <v>4.3942992874109263</v>
      </c>
    </row>
    <row r="59" spans="1:11" ht="14.1" customHeight="1" x14ac:dyDescent="0.2">
      <c r="A59" s="306" t="s">
        <v>287</v>
      </c>
      <c r="B59" s="307" t="s">
        <v>288</v>
      </c>
      <c r="C59" s="308"/>
      <c r="D59" s="113">
        <v>2.223589383019863</v>
      </c>
      <c r="E59" s="115">
        <v>759</v>
      </c>
      <c r="F59" s="114">
        <v>753</v>
      </c>
      <c r="G59" s="114">
        <v>743</v>
      </c>
      <c r="H59" s="114">
        <v>722</v>
      </c>
      <c r="I59" s="140">
        <v>725</v>
      </c>
      <c r="J59" s="115">
        <v>34</v>
      </c>
      <c r="K59" s="116">
        <v>4.6896551724137927</v>
      </c>
    </row>
    <row r="60" spans="1:11" ht="14.1" customHeight="1" x14ac:dyDescent="0.2">
      <c r="A60" s="306">
        <v>81</v>
      </c>
      <c r="B60" s="307" t="s">
        <v>289</v>
      </c>
      <c r="C60" s="308"/>
      <c r="D60" s="113">
        <v>8.0535536415304385</v>
      </c>
      <c r="E60" s="115">
        <v>2749</v>
      </c>
      <c r="F60" s="114">
        <v>2753</v>
      </c>
      <c r="G60" s="114">
        <v>2707</v>
      </c>
      <c r="H60" s="114">
        <v>2704</v>
      </c>
      <c r="I60" s="140">
        <v>2696</v>
      </c>
      <c r="J60" s="115">
        <v>53</v>
      </c>
      <c r="K60" s="116">
        <v>1.9658753709198813</v>
      </c>
    </row>
    <row r="61" spans="1:11" ht="14.1" customHeight="1" x14ac:dyDescent="0.2">
      <c r="A61" s="306" t="s">
        <v>290</v>
      </c>
      <c r="B61" s="307" t="s">
        <v>291</v>
      </c>
      <c r="C61" s="308"/>
      <c r="D61" s="113">
        <v>2.3466338548075232</v>
      </c>
      <c r="E61" s="115">
        <v>801</v>
      </c>
      <c r="F61" s="114">
        <v>802</v>
      </c>
      <c r="G61" s="114">
        <v>806</v>
      </c>
      <c r="H61" s="114">
        <v>802</v>
      </c>
      <c r="I61" s="140">
        <v>795</v>
      </c>
      <c r="J61" s="115">
        <v>6</v>
      </c>
      <c r="K61" s="116">
        <v>0.75471698113207553</v>
      </c>
    </row>
    <row r="62" spans="1:11" ht="14.1" customHeight="1" x14ac:dyDescent="0.2">
      <c r="A62" s="306" t="s">
        <v>292</v>
      </c>
      <c r="B62" s="307" t="s">
        <v>293</v>
      </c>
      <c r="C62" s="308"/>
      <c r="D62" s="113">
        <v>3.1727895939532429</v>
      </c>
      <c r="E62" s="115">
        <v>1083</v>
      </c>
      <c r="F62" s="114">
        <v>1097</v>
      </c>
      <c r="G62" s="114">
        <v>1075</v>
      </c>
      <c r="H62" s="114">
        <v>1078</v>
      </c>
      <c r="I62" s="140">
        <v>1087</v>
      </c>
      <c r="J62" s="115">
        <v>-4</v>
      </c>
      <c r="K62" s="116">
        <v>-0.36798528058877644</v>
      </c>
    </row>
    <row r="63" spans="1:11" ht="14.1" customHeight="1" x14ac:dyDescent="0.2">
      <c r="A63" s="306"/>
      <c r="B63" s="307" t="s">
        <v>294</v>
      </c>
      <c r="C63" s="308"/>
      <c r="D63" s="113">
        <v>2.8622487842034334</v>
      </c>
      <c r="E63" s="115">
        <v>977</v>
      </c>
      <c r="F63" s="114">
        <v>990</v>
      </c>
      <c r="G63" s="114">
        <v>963</v>
      </c>
      <c r="H63" s="114">
        <v>967</v>
      </c>
      <c r="I63" s="140">
        <v>972</v>
      </c>
      <c r="J63" s="115">
        <v>5</v>
      </c>
      <c r="K63" s="116">
        <v>0.51440329218106995</v>
      </c>
    </row>
    <row r="64" spans="1:11" ht="14.1" customHeight="1" x14ac:dyDescent="0.2">
      <c r="A64" s="306" t="s">
        <v>295</v>
      </c>
      <c r="B64" s="307" t="s">
        <v>296</v>
      </c>
      <c r="C64" s="308"/>
      <c r="D64" s="113">
        <v>0.72654830960332806</v>
      </c>
      <c r="E64" s="115">
        <v>248</v>
      </c>
      <c r="F64" s="114">
        <v>243</v>
      </c>
      <c r="G64" s="114">
        <v>235</v>
      </c>
      <c r="H64" s="114">
        <v>237</v>
      </c>
      <c r="I64" s="140">
        <v>230</v>
      </c>
      <c r="J64" s="115">
        <v>18</v>
      </c>
      <c r="K64" s="116">
        <v>7.8260869565217392</v>
      </c>
    </row>
    <row r="65" spans="1:11" ht="14.1" customHeight="1" x14ac:dyDescent="0.2">
      <c r="A65" s="306" t="s">
        <v>297</v>
      </c>
      <c r="B65" s="307" t="s">
        <v>298</v>
      </c>
      <c r="C65" s="308"/>
      <c r="D65" s="113">
        <v>1.0253705982305032</v>
      </c>
      <c r="E65" s="115">
        <v>350</v>
      </c>
      <c r="F65" s="114">
        <v>341</v>
      </c>
      <c r="G65" s="114">
        <v>327</v>
      </c>
      <c r="H65" s="114">
        <v>325</v>
      </c>
      <c r="I65" s="140">
        <v>324</v>
      </c>
      <c r="J65" s="115">
        <v>26</v>
      </c>
      <c r="K65" s="116">
        <v>8.0246913580246915</v>
      </c>
    </row>
    <row r="66" spans="1:11" ht="14.1" customHeight="1" x14ac:dyDescent="0.2">
      <c r="A66" s="306">
        <v>82</v>
      </c>
      <c r="B66" s="307" t="s">
        <v>299</v>
      </c>
      <c r="C66" s="308"/>
      <c r="D66" s="113">
        <v>3.0497451221655827</v>
      </c>
      <c r="E66" s="115">
        <v>1041</v>
      </c>
      <c r="F66" s="114">
        <v>1037</v>
      </c>
      <c r="G66" s="114">
        <v>1048</v>
      </c>
      <c r="H66" s="114">
        <v>1005</v>
      </c>
      <c r="I66" s="140">
        <v>990</v>
      </c>
      <c r="J66" s="115">
        <v>51</v>
      </c>
      <c r="K66" s="116">
        <v>5.1515151515151514</v>
      </c>
    </row>
    <row r="67" spans="1:11" ht="14.1" customHeight="1" x14ac:dyDescent="0.2">
      <c r="A67" s="306" t="s">
        <v>300</v>
      </c>
      <c r="B67" s="307" t="s">
        <v>301</v>
      </c>
      <c r="C67" s="308"/>
      <c r="D67" s="113">
        <v>2.2089412316165702</v>
      </c>
      <c r="E67" s="115">
        <v>754</v>
      </c>
      <c r="F67" s="114">
        <v>743</v>
      </c>
      <c r="G67" s="114">
        <v>749</v>
      </c>
      <c r="H67" s="114">
        <v>709</v>
      </c>
      <c r="I67" s="140">
        <v>697</v>
      </c>
      <c r="J67" s="115">
        <v>57</v>
      </c>
      <c r="K67" s="116">
        <v>8.1779053084648492</v>
      </c>
    </row>
    <row r="68" spans="1:11" ht="14.1" customHeight="1" x14ac:dyDescent="0.2">
      <c r="A68" s="306" t="s">
        <v>302</v>
      </c>
      <c r="B68" s="307" t="s">
        <v>303</v>
      </c>
      <c r="C68" s="308"/>
      <c r="D68" s="113">
        <v>0.43065565125681138</v>
      </c>
      <c r="E68" s="115">
        <v>147</v>
      </c>
      <c r="F68" s="114">
        <v>151</v>
      </c>
      <c r="G68" s="114">
        <v>151</v>
      </c>
      <c r="H68" s="114">
        <v>152</v>
      </c>
      <c r="I68" s="140">
        <v>152</v>
      </c>
      <c r="J68" s="115">
        <v>-5</v>
      </c>
      <c r="K68" s="116">
        <v>-3.2894736842105261</v>
      </c>
    </row>
    <row r="69" spans="1:11" ht="14.1" customHeight="1" x14ac:dyDescent="0.2">
      <c r="A69" s="306">
        <v>83</v>
      </c>
      <c r="B69" s="307" t="s">
        <v>304</v>
      </c>
      <c r="C69" s="308"/>
      <c r="D69" s="113">
        <v>6.2078865647155332</v>
      </c>
      <c r="E69" s="115">
        <v>2119</v>
      </c>
      <c r="F69" s="114">
        <v>2095</v>
      </c>
      <c r="G69" s="114">
        <v>2057</v>
      </c>
      <c r="H69" s="114">
        <v>2018</v>
      </c>
      <c r="I69" s="140">
        <v>2003</v>
      </c>
      <c r="J69" s="115">
        <v>116</v>
      </c>
      <c r="K69" s="116">
        <v>5.7913130304543188</v>
      </c>
    </row>
    <row r="70" spans="1:11" ht="14.1" customHeight="1" x14ac:dyDescent="0.2">
      <c r="A70" s="306" t="s">
        <v>305</v>
      </c>
      <c r="B70" s="307" t="s">
        <v>306</v>
      </c>
      <c r="C70" s="308"/>
      <c r="D70" s="113">
        <v>5.1883752270463468</v>
      </c>
      <c r="E70" s="115">
        <v>1771</v>
      </c>
      <c r="F70" s="114">
        <v>1754</v>
      </c>
      <c r="G70" s="114">
        <v>1716</v>
      </c>
      <c r="H70" s="114">
        <v>1677</v>
      </c>
      <c r="I70" s="140">
        <v>1655</v>
      </c>
      <c r="J70" s="115">
        <v>116</v>
      </c>
      <c r="K70" s="116">
        <v>7.0090634441087616</v>
      </c>
    </row>
    <row r="71" spans="1:11" ht="14.1" customHeight="1" x14ac:dyDescent="0.2">
      <c r="A71" s="306"/>
      <c r="B71" s="307" t="s">
        <v>307</v>
      </c>
      <c r="C71" s="308"/>
      <c r="D71" s="113">
        <v>3.0556043827268997</v>
      </c>
      <c r="E71" s="115">
        <v>1043</v>
      </c>
      <c r="F71" s="114">
        <v>1029</v>
      </c>
      <c r="G71" s="114">
        <v>1004</v>
      </c>
      <c r="H71" s="114">
        <v>978</v>
      </c>
      <c r="I71" s="140">
        <v>975</v>
      </c>
      <c r="J71" s="115">
        <v>68</v>
      </c>
      <c r="K71" s="116">
        <v>6.9743589743589745</v>
      </c>
    </row>
    <row r="72" spans="1:11" ht="14.1" customHeight="1" x14ac:dyDescent="0.2">
      <c r="A72" s="306">
        <v>84</v>
      </c>
      <c r="B72" s="307" t="s">
        <v>308</v>
      </c>
      <c r="C72" s="308"/>
      <c r="D72" s="113">
        <v>0.86717056307493989</v>
      </c>
      <c r="E72" s="115">
        <v>296</v>
      </c>
      <c r="F72" s="114">
        <v>283</v>
      </c>
      <c r="G72" s="114">
        <v>273</v>
      </c>
      <c r="H72" s="114">
        <v>267</v>
      </c>
      <c r="I72" s="140">
        <v>264</v>
      </c>
      <c r="J72" s="115">
        <v>32</v>
      </c>
      <c r="K72" s="116">
        <v>12.121212121212121</v>
      </c>
    </row>
    <row r="73" spans="1:11" ht="14.1" customHeight="1" x14ac:dyDescent="0.2">
      <c r="A73" s="306" t="s">
        <v>309</v>
      </c>
      <c r="B73" s="307" t="s">
        <v>310</v>
      </c>
      <c r="C73" s="308"/>
      <c r="D73" s="113">
        <v>0.32518896115310247</v>
      </c>
      <c r="E73" s="115">
        <v>111</v>
      </c>
      <c r="F73" s="114">
        <v>105</v>
      </c>
      <c r="G73" s="114">
        <v>105</v>
      </c>
      <c r="H73" s="114">
        <v>105</v>
      </c>
      <c r="I73" s="140">
        <v>105</v>
      </c>
      <c r="J73" s="115">
        <v>6</v>
      </c>
      <c r="K73" s="116">
        <v>5.7142857142857144</v>
      </c>
    </row>
    <row r="74" spans="1:11" ht="14.1" customHeight="1" x14ac:dyDescent="0.2">
      <c r="A74" s="306" t="s">
        <v>311</v>
      </c>
      <c r="B74" s="307" t="s">
        <v>312</v>
      </c>
      <c r="C74" s="308"/>
      <c r="D74" s="113">
        <v>0.20507411964610067</v>
      </c>
      <c r="E74" s="115">
        <v>70</v>
      </c>
      <c r="F74" s="114">
        <v>63</v>
      </c>
      <c r="G74" s="114">
        <v>62</v>
      </c>
      <c r="H74" s="114">
        <v>57</v>
      </c>
      <c r="I74" s="140">
        <v>58</v>
      </c>
      <c r="J74" s="115">
        <v>12</v>
      </c>
      <c r="K74" s="116">
        <v>20.689655172413794</v>
      </c>
    </row>
    <row r="75" spans="1:11" ht="14.1" customHeight="1" x14ac:dyDescent="0.2">
      <c r="A75" s="306" t="s">
        <v>313</v>
      </c>
      <c r="B75" s="307" t="s">
        <v>314</v>
      </c>
      <c r="C75" s="308"/>
      <c r="D75" s="113">
        <v>5.2733345051854459E-2</v>
      </c>
      <c r="E75" s="115">
        <v>18</v>
      </c>
      <c r="F75" s="114">
        <v>19</v>
      </c>
      <c r="G75" s="114">
        <v>17</v>
      </c>
      <c r="H75" s="114">
        <v>15</v>
      </c>
      <c r="I75" s="140">
        <v>16</v>
      </c>
      <c r="J75" s="115">
        <v>2</v>
      </c>
      <c r="K75" s="116">
        <v>12.5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0.54784086248315467</v>
      </c>
      <c r="E77" s="115">
        <v>187</v>
      </c>
      <c r="F77" s="114">
        <v>185</v>
      </c>
      <c r="G77" s="114">
        <v>185</v>
      </c>
      <c r="H77" s="114">
        <v>188</v>
      </c>
      <c r="I77" s="140">
        <v>191</v>
      </c>
      <c r="J77" s="115">
        <v>-4</v>
      </c>
      <c r="K77" s="116">
        <v>-2.0942408376963351</v>
      </c>
    </row>
    <row r="78" spans="1:11" ht="14.1" customHeight="1" x14ac:dyDescent="0.2">
      <c r="A78" s="306">
        <v>93</v>
      </c>
      <c r="B78" s="307" t="s">
        <v>317</v>
      </c>
      <c r="C78" s="308"/>
      <c r="D78" s="113">
        <v>0.21679264076873497</v>
      </c>
      <c r="E78" s="115">
        <v>74</v>
      </c>
      <c r="F78" s="114">
        <v>79</v>
      </c>
      <c r="G78" s="114">
        <v>81</v>
      </c>
      <c r="H78" s="114">
        <v>81</v>
      </c>
      <c r="I78" s="140">
        <v>85</v>
      </c>
      <c r="J78" s="115">
        <v>-11</v>
      </c>
      <c r="K78" s="116">
        <v>-12.941176470588236</v>
      </c>
    </row>
    <row r="79" spans="1:11" ht="14.1" customHeight="1" x14ac:dyDescent="0.2">
      <c r="A79" s="306">
        <v>94</v>
      </c>
      <c r="B79" s="307" t="s">
        <v>318</v>
      </c>
      <c r="C79" s="308"/>
      <c r="D79" s="113">
        <v>0.14648151403292906</v>
      </c>
      <c r="E79" s="115">
        <v>50</v>
      </c>
      <c r="F79" s="114">
        <v>43</v>
      </c>
      <c r="G79" s="114">
        <v>91</v>
      </c>
      <c r="H79" s="114">
        <v>74</v>
      </c>
      <c r="I79" s="140">
        <v>54</v>
      </c>
      <c r="J79" s="115">
        <v>-4</v>
      </c>
      <c r="K79" s="116">
        <v>-7.4074074074074074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0.26366672525927226</v>
      </c>
      <c r="E81" s="143">
        <v>90</v>
      </c>
      <c r="F81" s="144">
        <v>93</v>
      </c>
      <c r="G81" s="144">
        <v>99</v>
      </c>
      <c r="H81" s="144">
        <v>95</v>
      </c>
      <c r="I81" s="145">
        <v>97</v>
      </c>
      <c r="J81" s="143">
        <v>-7</v>
      </c>
      <c r="K81" s="146">
        <v>-7.2164948453608249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9383</v>
      </c>
      <c r="E12" s="114">
        <v>9641</v>
      </c>
      <c r="F12" s="114">
        <v>9646</v>
      </c>
      <c r="G12" s="114">
        <v>9682</v>
      </c>
      <c r="H12" s="140">
        <v>9458</v>
      </c>
      <c r="I12" s="115">
        <v>-75</v>
      </c>
      <c r="J12" s="116">
        <v>-0.79297948826390352</v>
      </c>
      <c r="K12"/>
      <c r="L12"/>
      <c r="M12"/>
      <c r="N12"/>
      <c r="O12"/>
      <c r="P12"/>
    </row>
    <row r="13" spans="1:16" s="110" customFormat="1" ht="14.45" customHeight="1" x14ac:dyDescent="0.2">
      <c r="A13" s="120" t="s">
        <v>105</v>
      </c>
      <c r="B13" s="119" t="s">
        <v>106</v>
      </c>
      <c r="C13" s="113">
        <v>37.962272194394117</v>
      </c>
      <c r="D13" s="115">
        <v>3562</v>
      </c>
      <c r="E13" s="114">
        <v>3688</v>
      </c>
      <c r="F13" s="114">
        <v>3645</v>
      </c>
      <c r="G13" s="114">
        <v>3651</v>
      </c>
      <c r="H13" s="140">
        <v>3534</v>
      </c>
      <c r="I13" s="115">
        <v>28</v>
      </c>
      <c r="J13" s="116">
        <v>0.79230333899264294</v>
      </c>
      <c r="K13"/>
      <c r="L13"/>
      <c r="M13"/>
      <c r="N13"/>
      <c r="O13"/>
      <c r="P13"/>
    </row>
    <row r="14" spans="1:16" s="110" customFormat="1" ht="14.45" customHeight="1" x14ac:dyDescent="0.2">
      <c r="A14" s="120"/>
      <c r="B14" s="119" t="s">
        <v>107</v>
      </c>
      <c r="C14" s="113">
        <v>62.037727805605883</v>
      </c>
      <c r="D14" s="115">
        <v>5821</v>
      </c>
      <c r="E14" s="114">
        <v>5953</v>
      </c>
      <c r="F14" s="114">
        <v>6001</v>
      </c>
      <c r="G14" s="114">
        <v>6031</v>
      </c>
      <c r="H14" s="140">
        <v>5924</v>
      </c>
      <c r="I14" s="115">
        <v>-103</v>
      </c>
      <c r="J14" s="116">
        <v>-1.7386900742741391</v>
      </c>
      <c r="K14"/>
      <c r="L14"/>
      <c r="M14"/>
      <c r="N14"/>
      <c r="O14"/>
      <c r="P14"/>
    </row>
    <row r="15" spans="1:16" s="110" customFormat="1" ht="14.45" customHeight="1" x14ac:dyDescent="0.2">
      <c r="A15" s="118" t="s">
        <v>105</v>
      </c>
      <c r="B15" s="121" t="s">
        <v>108</v>
      </c>
      <c r="C15" s="113">
        <v>12.639880635191304</v>
      </c>
      <c r="D15" s="115">
        <v>1186</v>
      </c>
      <c r="E15" s="114">
        <v>1243</v>
      </c>
      <c r="F15" s="114">
        <v>1257</v>
      </c>
      <c r="G15" s="114">
        <v>1293</v>
      </c>
      <c r="H15" s="140">
        <v>1219</v>
      </c>
      <c r="I15" s="115">
        <v>-33</v>
      </c>
      <c r="J15" s="116">
        <v>-2.7071369975389663</v>
      </c>
      <c r="K15"/>
      <c r="L15"/>
      <c r="M15"/>
      <c r="N15"/>
      <c r="O15"/>
      <c r="P15"/>
    </row>
    <row r="16" spans="1:16" s="110" customFormat="1" ht="14.45" customHeight="1" x14ac:dyDescent="0.2">
      <c r="A16" s="118"/>
      <c r="B16" s="121" t="s">
        <v>109</v>
      </c>
      <c r="C16" s="113">
        <v>49.301929020569112</v>
      </c>
      <c r="D16" s="115">
        <v>4626</v>
      </c>
      <c r="E16" s="114">
        <v>4795</v>
      </c>
      <c r="F16" s="114">
        <v>4792</v>
      </c>
      <c r="G16" s="114">
        <v>4826</v>
      </c>
      <c r="H16" s="140">
        <v>4735</v>
      </c>
      <c r="I16" s="115">
        <v>-109</v>
      </c>
      <c r="J16" s="116">
        <v>-2.3020063357972544</v>
      </c>
      <c r="K16"/>
      <c r="L16"/>
      <c r="M16"/>
      <c r="N16"/>
      <c r="O16"/>
      <c r="P16"/>
    </row>
    <row r="17" spans="1:16" s="110" customFormat="1" ht="14.45" customHeight="1" x14ac:dyDescent="0.2">
      <c r="A17" s="118"/>
      <c r="B17" s="121" t="s">
        <v>110</v>
      </c>
      <c r="C17" s="113">
        <v>20.398593200468934</v>
      </c>
      <c r="D17" s="115">
        <v>1914</v>
      </c>
      <c r="E17" s="114">
        <v>1934</v>
      </c>
      <c r="F17" s="114">
        <v>1926</v>
      </c>
      <c r="G17" s="114">
        <v>1906</v>
      </c>
      <c r="H17" s="140">
        <v>1886</v>
      </c>
      <c r="I17" s="115">
        <v>28</v>
      </c>
      <c r="J17" s="116">
        <v>1.4846235418875928</v>
      </c>
      <c r="K17"/>
      <c r="L17"/>
      <c r="M17"/>
      <c r="N17"/>
      <c r="O17"/>
      <c r="P17"/>
    </row>
    <row r="18" spans="1:16" s="110" customFormat="1" ht="14.45" customHeight="1" x14ac:dyDescent="0.2">
      <c r="A18" s="120"/>
      <c r="B18" s="121" t="s">
        <v>111</v>
      </c>
      <c r="C18" s="113">
        <v>17.65959714377065</v>
      </c>
      <c r="D18" s="115">
        <v>1657</v>
      </c>
      <c r="E18" s="114">
        <v>1669</v>
      </c>
      <c r="F18" s="114">
        <v>1671</v>
      </c>
      <c r="G18" s="114">
        <v>1657</v>
      </c>
      <c r="H18" s="140">
        <v>1618</v>
      </c>
      <c r="I18" s="115">
        <v>39</v>
      </c>
      <c r="J18" s="116">
        <v>2.4103831891223733</v>
      </c>
      <c r="K18"/>
      <c r="L18"/>
      <c r="M18"/>
      <c r="N18"/>
      <c r="O18"/>
      <c r="P18"/>
    </row>
    <row r="19" spans="1:16" s="110" customFormat="1" ht="14.45" customHeight="1" x14ac:dyDescent="0.2">
      <c r="A19" s="120"/>
      <c r="B19" s="121" t="s">
        <v>112</v>
      </c>
      <c r="C19" s="113">
        <v>1.5986358307577533</v>
      </c>
      <c r="D19" s="115">
        <v>150</v>
      </c>
      <c r="E19" s="114">
        <v>148</v>
      </c>
      <c r="F19" s="114">
        <v>147</v>
      </c>
      <c r="G19" s="114">
        <v>146</v>
      </c>
      <c r="H19" s="140">
        <v>147</v>
      </c>
      <c r="I19" s="115">
        <v>3</v>
      </c>
      <c r="J19" s="116">
        <v>2.0408163265306123</v>
      </c>
      <c r="K19"/>
      <c r="L19"/>
      <c r="M19"/>
      <c r="N19"/>
      <c r="O19"/>
      <c r="P19"/>
    </row>
    <row r="20" spans="1:16" s="110" customFormat="1" ht="14.45" customHeight="1" x14ac:dyDescent="0.2">
      <c r="A20" s="120" t="s">
        <v>113</v>
      </c>
      <c r="B20" s="119" t="s">
        <v>116</v>
      </c>
      <c r="C20" s="113">
        <v>91.633805819034421</v>
      </c>
      <c r="D20" s="115">
        <v>8598</v>
      </c>
      <c r="E20" s="114">
        <v>8874</v>
      </c>
      <c r="F20" s="114">
        <v>8894</v>
      </c>
      <c r="G20" s="114">
        <v>8925</v>
      </c>
      <c r="H20" s="140">
        <v>8740</v>
      </c>
      <c r="I20" s="115">
        <v>-142</v>
      </c>
      <c r="J20" s="116">
        <v>-1.6247139588100687</v>
      </c>
      <c r="K20"/>
      <c r="L20"/>
      <c r="M20"/>
      <c r="N20"/>
      <c r="O20"/>
      <c r="P20"/>
    </row>
    <row r="21" spans="1:16" s="110" customFormat="1" ht="14.45" customHeight="1" x14ac:dyDescent="0.2">
      <c r="A21" s="123"/>
      <c r="B21" s="124" t="s">
        <v>117</v>
      </c>
      <c r="C21" s="125">
        <v>8.1743578812746449</v>
      </c>
      <c r="D21" s="143">
        <v>767</v>
      </c>
      <c r="E21" s="144">
        <v>752</v>
      </c>
      <c r="F21" s="144">
        <v>738</v>
      </c>
      <c r="G21" s="144">
        <v>744</v>
      </c>
      <c r="H21" s="145">
        <v>707</v>
      </c>
      <c r="I21" s="143">
        <v>60</v>
      </c>
      <c r="J21" s="146">
        <v>8.4865629420084865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10176</v>
      </c>
      <c r="E56" s="114">
        <v>10477</v>
      </c>
      <c r="F56" s="114">
        <v>10467</v>
      </c>
      <c r="G56" s="114">
        <v>10542</v>
      </c>
      <c r="H56" s="140">
        <v>10300</v>
      </c>
      <c r="I56" s="115">
        <v>-124</v>
      </c>
      <c r="J56" s="116">
        <v>-1.203883495145631</v>
      </c>
      <c r="K56"/>
      <c r="L56"/>
      <c r="M56"/>
      <c r="N56"/>
      <c r="O56"/>
      <c r="P56"/>
    </row>
    <row r="57" spans="1:16" s="110" customFormat="1" ht="14.45" customHeight="1" x14ac:dyDescent="0.2">
      <c r="A57" s="120" t="s">
        <v>105</v>
      </c>
      <c r="B57" s="119" t="s">
        <v>106</v>
      </c>
      <c r="C57" s="113">
        <v>39.386792452830186</v>
      </c>
      <c r="D57" s="115">
        <v>4008</v>
      </c>
      <c r="E57" s="114">
        <v>4156</v>
      </c>
      <c r="F57" s="114">
        <v>4106</v>
      </c>
      <c r="G57" s="114">
        <v>4136</v>
      </c>
      <c r="H57" s="140">
        <v>4010</v>
      </c>
      <c r="I57" s="115">
        <v>-2</v>
      </c>
      <c r="J57" s="116">
        <v>-4.9875311720698257E-2</v>
      </c>
    </row>
    <row r="58" spans="1:16" s="110" customFormat="1" ht="14.45" customHeight="1" x14ac:dyDescent="0.2">
      <c r="A58" s="120"/>
      <c r="B58" s="119" t="s">
        <v>107</v>
      </c>
      <c r="C58" s="113">
        <v>60.613207547169814</v>
      </c>
      <c r="D58" s="115">
        <v>6168</v>
      </c>
      <c r="E58" s="114">
        <v>6321</v>
      </c>
      <c r="F58" s="114">
        <v>6361</v>
      </c>
      <c r="G58" s="114">
        <v>6406</v>
      </c>
      <c r="H58" s="140">
        <v>6290</v>
      </c>
      <c r="I58" s="115">
        <v>-122</v>
      </c>
      <c r="J58" s="116">
        <v>-1.9395866454689985</v>
      </c>
    </row>
    <row r="59" spans="1:16" s="110" customFormat="1" ht="14.45" customHeight="1" x14ac:dyDescent="0.2">
      <c r="A59" s="118" t="s">
        <v>105</v>
      </c>
      <c r="B59" s="121" t="s">
        <v>108</v>
      </c>
      <c r="C59" s="113">
        <v>13.689072327044025</v>
      </c>
      <c r="D59" s="115">
        <v>1393</v>
      </c>
      <c r="E59" s="114">
        <v>1493</v>
      </c>
      <c r="F59" s="114">
        <v>1497</v>
      </c>
      <c r="G59" s="114">
        <v>1515</v>
      </c>
      <c r="H59" s="140">
        <v>1451</v>
      </c>
      <c r="I59" s="115">
        <v>-58</v>
      </c>
      <c r="J59" s="116">
        <v>-3.9972432804962095</v>
      </c>
    </row>
    <row r="60" spans="1:16" s="110" customFormat="1" ht="14.45" customHeight="1" x14ac:dyDescent="0.2">
      <c r="A60" s="118"/>
      <c r="B60" s="121" t="s">
        <v>109</v>
      </c>
      <c r="C60" s="113">
        <v>48.378537735849058</v>
      </c>
      <c r="D60" s="115">
        <v>4923</v>
      </c>
      <c r="E60" s="114">
        <v>5070</v>
      </c>
      <c r="F60" s="114">
        <v>5055</v>
      </c>
      <c r="G60" s="114">
        <v>5124</v>
      </c>
      <c r="H60" s="140">
        <v>5027</v>
      </c>
      <c r="I60" s="115">
        <v>-104</v>
      </c>
      <c r="J60" s="116">
        <v>-2.0688283270340162</v>
      </c>
    </row>
    <row r="61" spans="1:16" s="110" customFormat="1" ht="14.45" customHeight="1" x14ac:dyDescent="0.2">
      <c r="A61" s="118"/>
      <c r="B61" s="121" t="s">
        <v>110</v>
      </c>
      <c r="C61" s="113">
        <v>19.968553459119498</v>
      </c>
      <c r="D61" s="115">
        <v>2032</v>
      </c>
      <c r="E61" s="114">
        <v>2045</v>
      </c>
      <c r="F61" s="114">
        <v>2035</v>
      </c>
      <c r="G61" s="114">
        <v>2032</v>
      </c>
      <c r="H61" s="140">
        <v>2006</v>
      </c>
      <c r="I61" s="115">
        <v>26</v>
      </c>
      <c r="J61" s="116">
        <v>1.2961116650049851</v>
      </c>
    </row>
    <row r="62" spans="1:16" s="110" customFormat="1" ht="14.45" customHeight="1" x14ac:dyDescent="0.2">
      <c r="A62" s="120"/>
      <c r="B62" s="121" t="s">
        <v>111</v>
      </c>
      <c r="C62" s="113">
        <v>17.963836477987421</v>
      </c>
      <c r="D62" s="115">
        <v>1828</v>
      </c>
      <c r="E62" s="114">
        <v>1869</v>
      </c>
      <c r="F62" s="114">
        <v>1880</v>
      </c>
      <c r="G62" s="114">
        <v>1871</v>
      </c>
      <c r="H62" s="140">
        <v>1816</v>
      </c>
      <c r="I62" s="115">
        <v>12</v>
      </c>
      <c r="J62" s="116">
        <v>0.66079295154185025</v>
      </c>
    </row>
    <row r="63" spans="1:16" s="110" customFormat="1" ht="14.45" customHeight="1" x14ac:dyDescent="0.2">
      <c r="A63" s="120"/>
      <c r="B63" s="121" t="s">
        <v>112</v>
      </c>
      <c r="C63" s="113">
        <v>1.5526729559748427</v>
      </c>
      <c r="D63" s="115">
        <v>158</v>
      </c>
      <c r="E63" s="114">
        <v>160</v>
      </c>
      <c r="F63" s="114">
        <v>165</v>
      </c>
      <c r="G63" s="114">
        <v>163</v>
      </c>
      <c r="H63" s="140">
        <v>148</v>
      </c>
      <c r="I63" s="115">
        <v>10</v>
      </c>
      <c r="J63" s="116">
        <v>6.756756756756757</v>
      </c>
    </row>
    <row r="64" spans="1:16" s="110" customFormat="1" ht="14.45" customHeight="1" x14ac:dyDescent="0.2">
      <c r="A64" s="120" t="s">
        <v>113</v>
      </c>
      <c r="B64" s="119" t="s">
        <v>116</v>
      </c>
      <c r="C64" s="113">
        <v>92.433176100628927</v>
      </c>
      <c r="D64" s="115">
        <v>9406</v>
      </c>
      <c r="E64" s="114">
        <v>9726</v>
      </c>
      <c r="F64" s="114">
        <v>9730</v>
      </c>
      <c r="G64" s="114">
        <v>9792</v>
      </c>
      <c r="H64" s="140">
        <v>9583</v>
      </c>
      <c r="I64" s="115">
        <v>-177</v>
      </c>
      <c r="J64" s="116">
        <v>-1.8470207659396849</v>
      </c>
    </row>
    <row r="65" spans="1:10" s="110" customFormat="1" ht="14.45" customHeight="1" x14ac:dyDescent="0.2">
      <c r="A65" s="123"/>
      <c r="B65" s="124" t="s">
        <v>117</v>
      </c>
      <c r="C65" s="125">
        <v>7.3702830188679247</v>
      </c>
      <c r="D65" s="143">
        <v>750</v>
      </c>
      <c r="E65" s="144">
        <v>734</v>
      </c>
      <c r="F65" s="144">
        <v>720</v>
      </c>
      <c r="G65" s="144">
        <v>733</v>
      </c>
      <c r="H65" s="145">
        <v>704</v>
      </c>
      <c r="I65" s="143">
        <v>46</v>
      </c>
      <c r="J65" s="146">
        <v>6.5340909090909092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9383</v>
      </c>
      <c r="G11" s="114">
        <v>9641</v>
      </c>
      <c r="H11" s="114">
        <v>9646</v>
      </c>
      <c r="I11" s="114">
        <v>9682</v>
      </c>
      <c r="J11" s="140">
        <v>9458</v>
      </c>
      <c r="K11" s="114">
        <v>-75</v>
      </c>
      <c r="L11" s="116">
        <v>-0.79297948826390352</v>
      </c>
    </row>
    <row r="12" spans="1:17" s="110" customFormat="1" ht="24" customHeight="1" x14ac:dyDescent="0.2">
      <c r="A12" s="604" t="s">
        <v>185</v>
      </c>
      <c r="B12" s="605"/>
      <c r="C12" s="605"/>
      <c r="D12" s="606"/>
      <c r="E12" s="113">
        <v>37.962272194394117</v>
      </c>
      <c r="F12" s="115">
        <v>3562</v>
      </c>
      <c r="G12" s="114">
        <v>3688</v>
      </c>
      <c r="H12" s="114">
        <v>3645</v>
      </c>
      <c r="I12" s="114">
        <v>3651</v>
      </c>
      <c r="J12" s="140">
        <v>3534</v>
      </c>
      <c r="K12" s="114">
        <v>28</v>
      </c>
      <c r="L12" s="116">
        <v>0.79230333899264294</v>
      </c>
    </row>
    <row r="13" spans="1:17" s="110" customFormat="1" ht="15" customHeight="1" x14ac:dyDescent="0.2">
      <c r="A13" s="120"/>
      <c r="B13" s="612" t="s">
        <v>107</v>
      </c>
      <c r="C13" s="612"/>
      <c r="E13" s="113">
        <v>62.037727805605883</v>
      </c>
      <c r="F13" s="115">
        <v>5821</v>
      </c>
      <c r="G13" s="114">
        <v>5953</v>
      </c>
      <c r="H13" s="114">
        <v>6001</v>
      </c>
      <c r="I13" s="114">
        <v>6031</v>
      </c>
      <c r="J13" s="140">
        <v>5924</v>
      </c>
      <c r="K13" s="114">
        <v>-103</v>
      </c>
      <c r="L13" s="116">
        <v>-1.7386900742741391</v>
      </c>
    </row>
    <row r="14" spans="1:17" s="110" customFormat="1" ht="22.5" customHeight="1" x14ac:dyDescent="0.2">
      <c r="A14" s="604" t="s">
        <v>186</v>
      </c>
      <c r="B14" s="605"/>
      <c r="C14" s="605"/>
      <c r="D14" s="606"/>
      <c r="E14" s="113">
        <v>12.639880635191304</v>
      </c>
      <c r="F14" s="115">
        <v>1186</v>
      </c>
      <c r="G14" s="114">
        <v>1243</v>
      </c>
      <c r="H14" s="114">
        <v>1257</v>
      </c>
      <c r="I14" s="114">
        <v>1293</v>
      </c>
      <c r="J14" s="140">
        <v>1219</v>
      </c>
      <c r="K14" s="114">
        <v>-33</v>
      </c>
      <c r="L14" s="116">
        <v>-2.7071369975389663</v>
      </c>
    </row>
    <row r="15" spans="1:17" s="110" customFormat="1" ht="15" customHeight="1" x14ac:dyDescent="0.2">
      <c r="A15" s="120"/>
      <c r="B15" s="119"/>
      <c r="C15" s="258" t="s">
        <v>106</v>
      </c>
      <c r="E15" s="113">
        <v>41.146711635750421</v>
      </c>
      <c r="F15" s="115">
        <v>488</v>
      </c>
      <c r="G15" s="114">
        <v>520</v>
      </c>
      <c r="H15" s="114">
        <v>514</v>
      </c>
      <c r="I15" s="114">
        <v>523</v>
      </c>
      <c r="J15" s="140">
        <v>499</v>
      </c>
      <c r="K15" s="114">
        <v>-11</v>
      </c>
      <c r="L15" s="116">
        <v>-2.2044088176352705</v>
      </c>
    </row>
    <row r="16" spans="1:17" s="110" customFormat="1" ht="15" customHeight="1" x14ac:dyDescent="0.2">
      <c r="A16" s="120"/>
      <c r="B16" s="119"/>
      <c r="C16" s="258" t="s">
        <v>107</v>
      </c>
      <c r="E16" s="113">
        <v>58.853288364249579</v>
      </c>
      <c r="F16" s="115">
        <v>698</v>
      </c>
      <c r="G16" s="114">
        <v>723</v>
      </c>
      <c r="H16" s="114">
        <v>743</v>
      </c>
      <c r="I16" s="114">
        <v>770</v>
      </c>
      <c r="J16" s="140">
        <v>720</v>
      </c>
      <c r="K16" s="114">
        <v>-22</v>
      </c>
      <c r="L16" s="116">
        <v>-3.0555555555555554</v>
      </c>
    </row>
    <row r="17" spans="1:12" s="110" customFormat="1" ht="15" customHeight="1" x14ac:dyDescent="0.2">
      <c r="A17" s="120"/>
      <c r="B17" s="121" t="s">
        <v>109</v>
      </c>
      <c r="C17" s="258"/>
      <c r="E17" s="113">
        <v>49.301929020569112</v>
      </c>
      <c r="F17" s="115">
        <v>4626</v>
      </c>
      <c r="G17" s="114">
        <v>4795</v>
      </c>
      <c r="H17" s="114">
        <v>4792</v>
      </c>
      <c r="I17" s="114">
        <v>4826</v>
      </c>
      <c r="J17" s="140">
        <v>4735</v>
      </c>
      <c r="K17" s="114">
        <v>-109</v>
      </c>
      <c r="L17" s="116">
        <v>-2.3020063357972544</v>
      </c>
    </row>
    <row r="18" spans="1:12" s="110" customFormat="1" ht="15" customHeight="1" x14ac:dyDescent="0.2">
      <c r="A18" s="120"/>
      <c r="B18" s="119"/>
      <c r="C18" s="258" t="s">
        <v>106</v>
      </c>
      <c r="E18" s="113">
        <v>33.852140077821012</v>
      </c>
      <c r="F18" s="115">
        <v>1566</v>
      </c>
      <c r="G18" s="114">
        <v>1629</v>
      </c>
      <c r="H18" s="114">
        <v>1587</v>
      </c>
      <c r="I18" s="114">
        <v>1590</v>
      </c>
      <c r="J18" s="140">
        <v>1530</v>
      </c>
      <c r="K18" s="114">
        <v>36</v>
      </c>
      <c r="L18" s="116">
        <v>2.3529411764705883</v>
      </c>
    </row>
    <row r="19" spans="1:12" s="110" customFormat="1" ht="15" customHeight="1" x14ac:dyDescent="0.2">
      <c r="A19" s="120"/>
      <c r="B19" s="119"/>
      <c r="C19" s="258" t="s">
        <v>107</v>
      </c>
      <c r="E19" s="113">
        <v>66.147859922178995</v>
      </c>
      <c r="F19" s="115">
        <v>3060</v>
      </c>
      <c r="G19" s="114">
        <v>3166</v>
      </c>
      <c r="H19" s="114">
        <v>3205</v>
      </c>
      <c r="I19" s="114">
        <v>3236</v>
      </c>
      <c r="J19" s="140">
        <v>3205</v>
      </c>
      <c r="K19" s="114">
        <v>-145</v>
      </c>
      <c r="L19" s="116">
        <v>-4.5241809672386895</v>
      </c>
    </row>
    <row r="20" spans="1:12" s="110" customFormat="1" ht="15" customHeight="1" x14ac:dyDescent="0.2">
      <c r="A20" s="120"/>
      <c r="B20" s="121" t="s">
        <v>110</v>
      </c>
      <c r="C20" s="258"/>
      <c r="E20" s="113">
        <v>20.398593200468934</v>
      </c>
      <c r="F20" s="115">
        <v>1914</v>
      </c>
      <c r="G20" s="114">
        <v>1934</v>
      </c>
      <c r="H20" s="114">
        <v>1926</v>
      </c>
      <c r="I20" s="114">
        <v>1906</v>
      </c>
      <c r="J20" s="140">
        <v>1886</v>
      </c>
      <c r="K20" s="114">
        <v>28</v>
      </c>
      <c r="L20" s="116">
        <v>1.4846235418875928</v>
      </c>
    </row>
    <row r="21" spans="1:12" s="110" customFormat="1" ht="15" customHeight="1" x14ac:dyDescent="0.2">
      <c r="A21" s="120"/>
      <c r="B21" s="119"/>
      <c r="C21" s="258" t="s">
        <v>106</v>
      </c>
      <c r="E21" s="113">
        <v>32.810867293625911</v>
      </c>
      <c r="F21" s="115">
        <v>628</v>
      </c>
      <c r="G21" s="114">
        <v>649</v>
      </c>
      <c r="H21" s="114">
        <v>654</v>
      </c>
      <c r="I21" s="114">
        <v>659</v>
      </c>
      <c r="J21" s="140">
        <v>651</v>
      </c>
      <c r="K21" s="114">
        <v>-23</v>
      </c>
      <c r="L21" s="116">
        <v>-3.5330261136712751</v>
      </c>
    </row>
    <row r="22" spans="1:12" s="110" customFormat="1" ht="15" customHeight="1" x14ac:dyDescent="0.2">
      <c r="A22" s="120"/>
      <c r="B22" s="119"/>
      <c r="C22" s="258" t="s">
        <v>107</v>
      </c>
      <c r="E22" s="113">
        <v>67.189132706374082</v>
      </c>
      <c r="F22" s="115">
        <v>1286</v>
      </c>
      <c r="G22" s="114">
        <v>1285</v>
      </c>
      <c r="H22" s="114">
        <v>1272</v>
      </c>
      <c r="I22" s="114">
        <v>1247</v>
      </c>
      <c r="J22" s="140">
        <v>1235</v>
      </c>
      <c r="K22" s="114">
        <v>51</v>
      </c>
      <c r="L22" s="116">
        <v>4.1295546558704457</v>
      </c>
    </row>
    <row r="23" spans="1:12" s="110" customFormat="1" ht="15" customHeight="1" x14ac:dyDescent="0.2">
      <c r="A23" s="120"/>
      <c r="B23" s="121" t="s">
        <v>111</v>
      </c>
      <c r="C23" s="258"/>
      <c r="E23" s="113">
        <v>17.65959714377065</v>
      </c>
      <c r="F23" s="115">
        <v>1657</v>
      </c>
      <c r="G23" s="114">
        <v>1669</v>
      </c>
      <c r="H23" s="114">
        <v>1671</v>
      </c>
      <c r="I23" s="114">
        <v>1657</v>
      </c>
      <c r="J23" s="140">
        <v>1618</v>
      </c>
      <c r="K23" s="114">
        <v>39</v>
      </c>
      <c r="L23" s="116">
        <v>2.4103831891223733</v>
      </c>
    </row>
    <row r="24" spans="1:12" s="110" customFormat="1" ht="15" customHeight="1" x14ac:dyDescent="0.2">
      <c r="A24" s="120"/>
      <c r="B24" s="119"/>
      <c r="C24" s="258" t="s">
        <v>106</v>
      </c>
      <c r="E24" s="113">
        <v>53.108026554013279</v>
      </c>
      <c r="F24" s="115">
        <v>880</v>
      </c>
      <c r="G24" s="114">
        <v>890</v>
      </c>
      <c r="H24" s="114">
        <v>890</v>
      </c>
      <c r="I24" s="114">
        <v>879</v>
      </c>
      <c r="J24" s="140">
        <v>854</v>
      </c>
      <c r="K24" s="114">
        <v>26</v>
      </c>
      <c r="L24" s="116">
        <v>3.0444964871194378</v>
      </c>
    </row>
    <row r="25" spans="1:12" s="110" customFormat="1" ht="15" customHeight="1" x14ac:dyDescent="0.2">
      <c r="A25" s="120"/>
      <c r="B25" s="119"/>
      <c r="C25" s="258" t="s">
        <v>107</v>
      </c>
      <c r="E25" s="113">
        <v>46.891973445986721</v>
      </c>
      <c r="F25" s="115">
        <v>777</v>
      </c>
      <c r="G25" s="114">
        <v>779</v>
      </c>
      <c r="H25" s="114">
        <v>781</v>
      </c>
      <c r="I25" s="114">
        <v>778</v>
      </c>
      <c r="J25" s="140">
        <v>764</v>
      </c>
      <c r="K25" s="114">
        <v>13</v>
      </c>
      <c r="L25" s="116">
        <v>1.7015706806282722</v>
      </c>
    </row>
    <row r="26" spans="1:12" s="110" customFormat="1" ht="15" customHeight="1" x14ac:dyDescent="0.2">
      <c r="A26" s="120"/>
      <c r="C26" s="121" t="s">
        <v>187</v>
      </c>
      <c r="D26" s="110" t="s">
        <v>188</v>
      </c>
      <c r="E26" s="113">
        <v>1.5986358307577533</v>
      </c>
      <c r="F26" s="115">
        <v>150</v>
      </c>
      <c r="G26" s="114">
        <v>148</v>
      </c>
      <c r="H26" s="114">
        <v>147</v>
      </c>
      <c r="I26" s="114">
        <v>146</v>
      </c>
      <c r="J26" s="140">
        <v>147</v>
      </c>
      <c r="K26" s="114">
        <v>3</v>
      </c>
      <c r="L26" s="116">
        <v>2.0408163265306123</v>
      </c>
    </row>
    <row r="27" spans="1:12" s="110" customFormat="1" ht="15" customHeight="1" x14ac:dyDescent="0.2">
      <c r="A27" s="120"/>
      <c r="B27" s="119"/>
      <c r="D27" s="259" t="s">
        <v>106</v>
      </c>
      <c r="E27" s="113">
        <v>46.666666666666664</v>
      </c>
      <c r="F27" s="115">
        <v>70</v>
      </c>
      <c r="G27" s="114">
        <v>65</v>
      </c>
      <c r="H27" s="114">
        <v>68</v>
      </c>
      <c r="I27" s="114">
        <v>63</v>
      </c>
      <c r="J27" s="140">
        <v>61</v>
      </c>
      <c r="K27" s="114">
        <v>9</v>
      </c>
      <c r="L27" s="116">
        <v>14.754098360655737</v>
      </c>
    </row>
    <row r="28" spans="1:12" s="110" customFormat="1" ht="15" customHeight="1" x14ac:dyDescent="0.2">
      <c r="A28" s="120"/>
      <c r="B28" s="119"/>
      <c r="D28" s="259" t="s">
        <v>107</v>
      </c>
      <c r="E28" s="113">
        <v>53.333333333333336</v>
      </c>
      <c r="F28" s="115">
        <v>80</v>
      </c>
      <c r="G28" s="114">
        <v>83</v>
      </c>
      <c r="H28" s="114">
        <v>79</v>
      </c>
      <c r="I28" s="114">
        <v>83</v>
      </c>
      <c r="J28" s="140">
        <v>86</v>
      </c>
      <c r="K28" s="114">
        <v>-6</v>
      </c>
      <c r="L28" s="116">
        <v>-6.9767441860465116</v>
      </c>
    </row>
    <row r="29" spans="1:12" s="110" customFormat="1" ht="24" customHeight="1" x14ac:dyDescent="0.2">
      <c r="A29" s="604" t="s">
        <v>189</v>
      </c>
      <c r="B29" s="605"/>
      <c r="C29" s="605"/>
      <c r="D29" s="606"/>
      <c r="E29" s="113">
        <v>91.633805819034421</v>
      </c>
      <c r="F29" s="115">
        <v>8598</v>
      </c>
      <c r="G29" s="114">
        <v>8874</v>
      </c>
      <c r="H29" s="114">
        <v>8894</v>
      </c>
      <c r="I29" s="114">
        <v>8925</v>
      </c>
      <c r="J29" s="140">
        <v>8740</v>
      </c>
      <c r="K29" s="114">
        <v>-142</v>
      </c>
      <c r="L29" s="116">
        <v>-1.6247139588100687</v>
      </c>
    </row>
    <row r="30" spans="1:12" s="110" customFormat="1" ht="15" customHeight="1" x14ac:dyDescent="0.2">
      <c r="A30" s="120"/>
      <c r="B30" s="119"/>
      <c r="C30" s="258" t="s">
        <v>106</v>
      </c>
      <c r="E30" s="113">
        <v>38.229820888578736</v>
      </c>
      <c r="F30" s="115">
        <v>3287</v>
      </c>
      <c r="G30" s="114">
        <v>3399</v>
      </c>
      <c r="H30" s="114">
        <v>3378</v>
      </c>
      <c r="I30" s="114">
        <v>3373</v>
      </c>
      <c r="J30" s="140">
        <v>3271</v>
      </c>
      <c r="K30" s="114">
        <v>16</v>
      </c>
      <c r="L30" s="116">
        <v>0.4891470498318557</v>
      </c>
    </row>
    <row r="31" spans="1:12" s="110" customFormat="1" ht="15" customHeight="1" x14ac:dyDescent="0.2">
      <c r="A31" s="120"/>
      <c r="B31" s="119"/>
      <c r="C31" s="258" t="s">
        <v>107</v>
      </c>
      <c r="E31" s="113">
        <v>61.770179111421264</v>
      </c>
      <c r="F31" s="115">
        <v>5311</v>
      </c>
      <c r="G31" s="114">
        <v>5475</v>
      </c>
      <c r="H31" s="114">
        <v>5516</v>
      </c>
      <c r="I31" s="114">
        <v>5552</v>
      </c>
      <c r="J31" s="140">
        <v>5469</v>
      </c>
      <c r="K31" s="114">
        <v>-158</v>
      </c>
      <c r="L31" s="116">
        <v>-2.8890107880782594</v>
      </c>
    </row>
    <row r="32" spans="1:12" s="110" customFormat="1" ht="15" customHeight="1" x14ac:dyDescent="0.2">
      <c r="A32" s="120"/>
      <c r="B32" s="119" t="s">
        <v>117</v>
      </c>
      <c r="C32" s="258"/>
      <c r="E32" s="113">
        <v>8.1743578812746449</v>
      </c>
      <c r="F32" s="114">
        <v>767</v>
      </c>
      <c r="G32" s="114">
        <v>752</v>
      </c>
      <c r="H32" s="114">
        <v>738</v>
      </c>
      <c r="I32" s="114">
        <v>744</v>
      </c>
      <c r="J32" s="140">
        <v>707</v>
      </c>
      <c r="K32" s="114">
        <v>60</v>
      </c>
      <c r="L32" s="116">
        <v>8.4865629420084865</v>
      </c>
    </row>
    <row r="33" spans="1:12" s="110" customFormat="1" ht="15" customHeight="1" x14ac:dyDescent="0.2">
      <c r="A33" s="120"/>
      <c r="B33" s="119"/>
      <c r="C33" s="258" t="s">
        <v>106</v>
      </c>
      <c r="E33" s="113">
        <v>35.462842242503257</v>
      </c>
      <c r="F33" s="114">
        <v>272</v>
      </c>
      <c r="G33" s="114">
        <v>286</v>
      </c>
      <c r="H33" s="114">
        <v>265</v>
      </c>
      <c r="I33" s="114">
        <v>276</v>
      </c>
      <c r="J33" s="140">
        <v>261</v>
      </c>
      <c r="K33" s="114">
        <v>11</v>
      </c>
      <c r="L33" s="116">
        <v>4.2145593869731801</v>
      </c>
    </row>
    <row r="34" spans="1:12" s="110" customFormat="1" ht="15" customHeight="1" x14ac:dyDescent="0.2">
      <c r="A34" s="120"/>
      <c r="B34" s="119"/>
      <c r="C34" s="258" t="s">
        <v>107</v>
      </c>
      <c r="E34" s="113">
        <v>64.537157757496743</v>
      </c>
      <c r="F34" s="114">
        <v>495</v>
      </c>
      <c r="G34" s="114">
        <v>466</v>
      </c>
      <c r="H34" s="114">
        <v>473</v>
      </c>
      <c r="I34" s="114">
        <v>468</v>
      </c>
      <c r="J34" s="140">
        <v>446</v>
      </c>
      <c r="K34" s="114">
        <v>49</v>
      </c>
      <c r="L34" s="116">
        <v>10.986547085201794</v>
      </c>
    </row>
    <row r="35" spans="1:12" s="110" customFormat="1" ht="24" customHeight="1" x14ac:dyDescent="0.2">
      <c r="A35" s="604" t="s">
        <v>192</v>
      </c>
      <c r="B35" s="605"/>
      <c r="C35" s="605"/>
      <c r="D35" s="606"/>
      <c r="E35" s="113">
        <v>16.583182351060429</v>
      </c>
      <c r="F35" s="114">
        <v>1556</v>
      </c>
      <c r="G35" s="114">
        <v>1610</v>
      </c>
      <c r="H35" s="114">
        <v>1627</v>
      </c>
      <c r="I35" s="114">
        <v>1638</v>
      </c>
      <c r="J35" s="114">
        <v>1542</v>
      </c>
      <c r="K35" s="318">
        <v>14</v>
      </c>
      <c r="L35" s="319">
        <v>0.90791180285343709</v>
      </c>
    </row>
    <row r="36" spans="1:12" s="110" customFormat="1" ht="15" customHeight="1" x14ac:dyDescent="0.2">
      <c r="A36" s="120"/>
      <c r="B36" s="119"/>
      <c r="C36" s="258" t="s">
        <v>106</v>
      </c>
      <c r="E36" s="113">
        <v>32.519280205655527</v>
      </c>
      <c r="F36" s="114">
        <v>506</v>
      </c>
      <c r="G36" s="114">
        <v>540</v>
      </c>
      <c r="H36" s="114">
        <v>536</v>
      </c>
      <c r="I36" s="114">
        <v>527</v>
      </c>
      <c r="J36" s="114">
        <v>493</v>
      </c>
      <c r="K36" s="318">
        <v>13</v>
      </c>
      <c r="L36" s="116">
        <v>2.6369168356997972</v>
      </c>
    </row>
    <row r="37" spans="1:12" s="110" customFormat="1" ht="15" customHeight="1" x14ac:dyDescent="0.2">
      <c r="A37" s="120"/>
      <c r="B37" s="119"/>
      <c r="C37" s="258" t="s">
        <v>107</v>
      </c>
      <c r="E37" s="113">
        <v>67.480719794344466</v>
      </c>
      <c r="F37" s="114">
        <v>1050</v>
      </c>
      <c r="G37" s="114">
        <v>1070</v>
      </c>
      <c r="H37" s="114">
        <v>1091</v>
      </c>
      <c r="I37" s="114">
        <v>1111</v>
      </c>
      <c r="J37" s="140">
        <v>1049</v>
      </c>
      <c r="K37" s="114">
        <v>1</v>
      </c>
      <c r="L37" s="116">
        <v>9.532888465204957E-2</v>
      </c>
    </row>
    <row r="38" spans="1:12" s="110" customFormat="1" ht="15" customHeight="1" x14ac:dyDescent="0.2">
      <c r="A38" s="120"/>
      <c r="B38" s="119" t="s">
        <v>328</v>
      </c>
      <c r="C38" s="258"/>
      <c r="E38" s="113">
        <v>65.352232761376953</v>
      </c>
      <c r="F38" s="114">
        <v>6132</v>
      </c>
      <c r="G38" s="114">
        <v>6281</v>
      </c>
      <c r="H38" s="114">
        <v>6290</v>
      </c>
      <c r="I38" s="114">
        <v>6292</v>
      </c>
      <c r="J38" s="140">
        <v>6161</v>
      </c>
      <c r="K38" s="114">
        <v>-29</v>
      </c>
      <c r="L38" s="116">
        <v>-0.47070280798571662</v>
      </c>
    </row>
    <row r="39" spans="1:12" s="110" customFormat="1" ht="15" customHeight="1" x14ac:dyDescent="0.2">
      <c r="A39" s="120"/>
      <c r="B39" s="119"/>
      <c r="C39" s="258" t="s">
        <v>106</v>
      </c>
      <c r="E39" s="113">
        <v>39.269406392694066</v>
      </c>
      <c r="F39" s="115">
        <v>2408</v>
      </c>
      <c r="G39" s="114">
        <v>2480</v>
      </c>
      <c r="H39" s="114">
        <v>2455</v>
      </c>
      <c r="I39" s="114">
        <v>2448</v>
      </c>
      <c r="J39" s="140">
        <v>2366</v>
      </c>
      <c r="K39" s="114">
        <v>42</v>
      </c>
      <c r="L39" s="116">
        <v>1.7751479289940828</v>
      </c>
    </row>
    <row r="40" spans="1:12" s="110" customFormat="1" ht="15" customHeight="1" x14ac:dyDescent="0.2">
      <c r="A40" s="120"/>
      <c r="B40" s="119"/>
      <c r="C40" s="258" t="s">
        <v>107</v>
      </c>
      <c r="E40" s="113">
        <v>60.730593607305934</v>
      </c>
      <c r="F40" s="115">
        <v>3724</v>
      </c>
      <c r="G40" s="114">
        <v>3801</v>
      </c>
      <c r="H40" s="114">
        <v>3835</v>
      </c>
      <c r="I40" s="114">
        <v>3844</v>
      </c>
      <c r="J40" s="140">
        <v>3795</v>
      </c>
      <c r="K40" s="114">
        <v>-71</v>
      </c>
      <c r="L40" s="116">
        <v>-1.8708827404479578</v>
      </c>
    </row>
    <row r="41" spans="1:12" s="110" customFormat="1" ht="15" customHeight="1" x14ac:dyDescent="0.2">
      <c r="A41" s="120"/>
      <c r="B41" s="320" t="s">
        <v>515</v>
      </c>
      <c r="C41" s="258"/>
      <c r="E41" s="113">
        <v>5.2968133859106894</v>
      </c>
      <c r="F41" s="115">
        <v>497</v>
      </c>
      <c r="G41" s="114">
        <v>502</v>
      </c>
      <c r="H41" s="114">
        <v>501</v>
      </c>
      <c r="I41" s="114">
        <v>507</v>
      </c>
      <c r="J41" s="140">
        <v>500</v>
      </c>
      <c r="K41" s="114">
        <v>-3</v>
      </c>
      <c r="L41" s="116">
        <v>-0.6</v>
      </c>
    </row>
    <row r="42" spans="1:12" s="110" customFormat="1" ht="15" customHeight="1" x14ac:dyDescent="0.2">
      <c r="A42" s="120"/>
      <c r="B42" s="119"/>
      <c r="C42" s="268" t="s">
        <v>106</v>
      </c>
      <c r="D42" s="182"/>
      <c r="E42" s="113">
        <v>46.277665995975852</v>
      </c>
      <c r="F42" s="115">
        <v>230</v>
      </c>
      <c r="G42" s="114">
        <v>223</v>
      </c>
      <c r="H42" s="114">
        <v>223</v>
      </c>
      <c r="I42" s="114">
        <v>226</v>
      </c>
      <c r="J42" s="140">
        <v>230</v>
      </c>
      <c r="K42" s="114">
        <v>0</v>
      </c>
      <c r="L42" s="116">
        <v>0</v>
      </c>
    </row>
    <row r="43" spans="1:12" s="110" customFormat="1" ht="15" customHeight="1" x14ac:dyDescent="0.2">
      <c r="A43" s="120"/>
      <c r="B43" s="119"/>
      <c r="C43" s="268" t="s">
        <v>107</v>
      </c>
      <c r="D43" s="182"/>
      <c r="E43" s="113">
        <v>53.722334004024148</v>
      </c>
      <c r="F43" s="115">
        <v>267</v>
      </c>
      <c r="G43" s="114">
        <v>279</v>
      </c>
      <c r="H43" s="114">
        <v>278</v>
      </c>
      <c r="I43" s="114">
        <v>281</v>
      </c>
      <c r="J43" s="140">
        <v>270</v>
      </c>
      <c r="K43" s="114">
        <v>-3</v>
      </c>
      <c r="L43" s="116">
        <v>-1.1111111111111112</v>
      </c>
    </row>
    <row r="44" spans="1:12" s="110" customFormat="1" ht="15" customHeight="1" x14ac:dyDescent="0.2">
      <c r="A44" s="120"/>
      <c r="B44" s="119" t="s">
        <v>205</v>
      </c>
      <c r="C44" s="268"/>
      <c r="D44" s="182"/>
      <c r="E44" s="113">
        <v>12.767771501651923</v>
      </c>
      <c r="F44" s="115">
        <v>1198</v>
      </c>
      <c r="G44" s="114">
        <v>1248</v>
      </c>
      <c r="H44" s="114">
        <v>1228</v>
      </c>
      <c r="I44" s="114">
        <v>1245</v>
      </c>
      <c r="J44" s="140">
        <v>1255</v>
      </c>
      <c r="K44" s="114">
        <v>-57</v>
      </c>
      <c r="L44" s="116">
        <v>-4.5418326693227096</v>
      </c>
    </row>
    <row r="45" spans="1:12" s="110" customFormat="1" ht="15" customHeight="1" x14ac:dyDescent="0.2">
      <c r="A45" s="120"/>
      <c r="B45" s="119"/>
      <c r="C45" s="268" t="s">
        <v>106</v>
      </c>
      <c r="D45" s="182"/>
      <c r="E45" s="113">
        <v>34.891485809682806</v>
      </c>
      <c r="F45" s="115">
        <v>418</v>
      </c>
      <c r="G45" s="114">
        <v>445</v>
      </c>
      <c r="H45" s="114">
        <v>431</v>
      </c>
      <c r="I45" s="114">
        <v>450</v>
      </c>
      <c r="J45" s="140">
        <v>445</v>
      </c>
      <c r="K45" s="114">
        <v>-27</v>
      </c>
      <c r="L45" s="116">
        <v>-6.0674157303370784</v>
      </c>
    </row>
    <row r="46" spans="1:12" s="110" customFormat="1" ht="15" customHeight="1" x14ac:dyDescent="0.2">
      <c r="A46" s="123"/>
      <c r="B46" s="124"/>
      <c r="C46" s="260" t="s">
        <v>107</v>
      </c>
      <c r="D46" s="261"/>
      <c r="E46" s="125">
        <v>65.108514190317194</v>
      </c>
      <c r="F46" s="143">
        <v>780</v>
      </c>
      <c r="G46" s="144">
        <v>803</v>
      </c>
      <c r="H46" s="144">
        <v>797</v>
      </c>
      <c r="I46" s="144">
        <v>795</v>
      </c>
      <c r="J46" s="145">
        <v>810</v>
      </c>
      <c r="K46" s="144">
        <v>-30</v>
      </c>
      <c r="L46" s="146">
        <v>-3.7037037037037037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9383</v>
      </c>
      <c r="E11" s="114">
        <v>9641</v>
      </c>
      <c r="F11" s="114">
        <v>9646</v>
      </c>
      <c r="G11" s="114">
        <v>9682</v>
      </c>
      <c r="H11" s="140">
        <v>9458</v>
      </c>
      <c r="I11" s="115">
        <v>-75</v>
      </c>
      <c r="J11" s="116">
        <v>-0.79297948826390352</v>
      </c>
    </row>
    <row r="12" spans="1:15" s="110" customFormat="1" ht="24.95" customHeight="1" x14ac:dyDescent="0.2">
      <c r="A12" s="193" t="s">
        <v>132</v>
      </c>
      <c r="B12" s="194" t="s">
        <v>133</v>
      </c>
      <c r="C12" s="113">
        <v>3.1866140893104551</v>
      </c>
      <c r="D12" s="115">
        <v>299</v>
      </c>
      <c r="E12" s="114">
        <v>299</v>
      </c>
      <c r="F12" s="114">
        <v>316</v>
      </c>
      <c r="G12" s="114">
        <v>286</v>
      </c>
      <c r="H12" s="140">
        <v>290</v>
      </c>
      <c r="I12" s="115">
        <v>9</v>
      </c>
      <c r="J12" s="116">
        <v>3.103448275862069</v>
      </c>
    </row>
    <row r="13" spans="1:15" s="110" customFormat="1" ht="24.95" customHeight="1" x14ac:dyDescent="0.2">
      <c r="A13" s="193" t="s">
        <v>134</v>
      </c>
      <c r="B13" s="199" t="s">
        <v>214</v>
      </c>
      <c r="C13" s="113">
        <v>0.60748161568794623</v>
      </c>
      <c r="D13" s="115">
        <v>57</v>
      </c>
      <c r="E13" s="114">
        <v>59</v>
      </c>
      <c r="F13" s="114">
        <v>51</v>
      </c>
      <c r="G13" s="114">
        <v>54</v>
      </c>
      <c r="H13" s="140">
        <v>53</v>
      </c>
      <c r="I13" s="115">
        <v>4</v>
      </c>
      <c r="J13" s="116">
        <v>7.5471698113207548</v>
      </c>
    </row>
    <row r="14" spans="1:15" s="287" customFormat="1" ht="24.95" customHeight="1" x14ac:dyDescent="0.2">
      <c r="A14" s="193" t="s">
        <v>215</v>
      </c>
      <c r="B14" s="199" t="s">
        <v>137</v>
      </c>
      <c r="C14" s="113">
        <v>11.158478098689118</v>
      </c>
      <c r="D14" s="115">
        <v>1047</v>
      </c>
      <c r="E14" s="114">
        <v>1117</v>
      </c>
      <c r="F14" s="114">
        <v>1094</v>
      </c>
      <c r="G14" s="114">
        <v>1097</v>
      </c>
      <c r="H14" s="140">
        <v>1076</v>
      </c>
      <c r="I14" s="115">
        <v>-29</v>
      </c>
      <c r="J14" s="116">
        <v>-2.6951672862453533</v>
      </c>
      <c r="K14" s="110"/>
      <c r="L14" s="110"/>
      <c r="M14" s="110"/>
      <c r="N14" s="110"/>
      <c r="O14" s="110"/>
    </row>
    <row r="15" spans="1:15" s="110" customFormat="1" ht="24.95" customHeight="1" x14ac:dyDescent="0.2">
      <c r="A15" s="193" t="s">
        <v>216</v>
      </c>
      <c r="B15" s="199" t="s">
        <v>217</v>
      </c>
      <c r="C15" s="113">
        <v>4.9024832143237767</v>
      </c>
      <c r="D15" s="115">
        <v>460</v>
      </c>
      <c r="E15" s="114">
        <v>488</v>
      </c>
      <c r="F15" s="114">
        <v>474</v>
      </c>
      <c r="G15" s="114">
        <v>482</v>
      </c>
      <c r="H15" s="140">
        <v>461</v>
      </c>
      <c r="I15" s="115">
        <v>-1</v>
      </c>
      <c r="J15" s="116">
        <v>-0.21691973969631237</v>
      </c>
    </row>
    <row r="16" spans="1:15" s="287" customFormat="1" ht="24.95" customHeight="1" x14ac:dyDescent="0.2">
      <c r="A16" s="193" t="s">
        <v>218</v>
      </c>
      <c r="B16" s="199" t="s">
        <v>141</v>
      </c>
      <c r="C16" s="113">
        <v>3.6235745497175742</v>
      </c>
      <c r="D16" s="115">
        <v>340</v>
      </c>
      <c r="E16" s="114">
        <v>364</v>
      </c>
      <c r="F16" s="114">
        <v>372</v>
      </c>
      <c r="G16" s="114">
        <v>368</v>
      </c>
      <c r="H16" s="140">
        <v>372</v>
      </c>
      <c r="I16" s="115">
        <v>-32</v>
      </c>
      <c r="J16" s="116">
        <v>-8.6021505376344081</v>
      </c>
      <c r="K16" s="110"/>
      <c r="L16" s="110"/>
      <c r="M16" s="110"/>
      <c r="N16" s="110"/>
      <c r="O16" s="110"/>
    </row>
    <row r="17" spans="1:15" s="110" customFormat="1" ht="24.95" customHeight="1" x14ac:dyDescent="0.2">
      <c r="A17" s="193" t="s">
        <v>142</v>
      </c>
      <c r="B17" s="199" t="s">
        <v>220</v>
      </c>
      <c r="C17" s="113">
        <v>2.632420334647767</v>
      </c>
      <c r="D17" s="115">
        <v>247</v>
      </c>
      <c r="E17" s="114">
        <v>265</v>
      </c>
      <c r="F17" s="114">
        <v>248</v>
      </c>
      <c r="G17" s="114">
        <v>247</v>
      </c>
      <c r="H17" s="140">
        <v>243</v>
      </c>
      <c r="I17" s="115">
        <v>4</v>
      </c>
      <c r="J17" s="116">
        <v>1.6460905349794239</v>
      </c>
    </row>
    <row r="18" spans="1:15" s="287" customFormat="1" ht="24.95" customHeight="1" x14ac:dyDescent="0.2">
      <c r="A18" s="201" t="s">
        <v>144</v>
      </c>
      <c r="B18" s="202" t="s">
        <v>145</v>
      </c>
      <c r="C18" s="113">
        <v>5.1582649472450175</v>
      </c>
      <c r="D18" s="115">
        <v>484</v>
      </c>
      <c r="E18" s="114">
        <v>458</v>
      </c>
      <c r="F18" s="114">
        <v>453</v>
      </c>
      <c r="G18" s="114">
        <v>452</v>
      </c>
      <c r="H18" s="140">
        <v>458</v>
      </c>
      <c r="I18" s="115">
        <v>26</v>
      </c>
      <c r="J18" s="116">
        <v>5.6768558951965069</v>
      </c>
      <c r="K18" s="110"/>
      <c r="L18" s="110"/>
      <c r="M18" s="110"/>
      <c r="N18" s="110"/>
      <c r="O18" s="110"/>
    </row>
    <row r="19" spans="1:15" s="110" customFormat="1" ht="24.95" customHeight="1" x14ac:dyDescent="0.2">
      <c r="A19" s="193" t="s">
        <v>146</v>
      </c>
      <c r="B19" s="199" t="s">
        <v>147</v>
      </c>
      <c r="C19" s="113">
        <v>14.707449642971332</v>
      </c>
      <c r="D19" s="115">
        <v>1380</v>
      </c>
      <c r="E19" s="114">
        <v>1371</v>
      </c>
      <c r="F19" s="114">
        <v>1353</v>
      </c>
      <c r="G19" s="114">
        <v>1394</v>
      </c>
      <c r="H19" s="140">
        <v>1337</v>
      </c>
      <c r="I19" s="115">
        <v>43</v>
      </c>
      <c r="J19" s="116">
        <v>3.2161555721765147</v>
      </c>
    </row>
    <row r="20" spans="1:15" s="287" customFormat="1" ht="24.95" customHeight="1" x14ac:dyDescent="0.2">
      <c r="A20" s="193" t="s">
        <v>148</v>
      </c>
      <c r="B20" s="199" t="s">
        <v>149</v>
      </c>
      <c r="C20" s="113">
        <v>4.5507833315570716</v>
      </c>
      <c r="D20" s="115">
        <v>427</v>
      </c>
      <c r="E20" s="114">
        <v>412</v>
      </c>
      <c r="F20" s="114">
        <v>405</v>
      </c>
      <c r="G20" s="114">
        <v>407</v>
      </c>
      <c r="H20" s="140">
        <v>409</v>
      </c>
      <c r="I20" s="115">
        <v>18</v>
      </c>
      <c r="J20" s="116">
        <v>4.4009779951100247</v>
      </c>
      <c r="K20" s="110"/>
      <c r="L20" s="110"/>
      <c r="M20" s="110"/>
      <c r="N20" s="110"/>
      <c r="O20" s="110"/>
    </row>
    <row r="21" spans="1:15" s="110" customFormat="1" ht="24.95" customHeight="1" x14ac:dyDescent="0.2">
      <c r="A21" s="201" t="s">
        <v>150</v>
      </c>
      <c r="B21" s="202" t="s">
        <v>151</v>
      </c>
      <c r="C21" s="113">
        <v>14.952573803687519</v>
      </c>
      <c r="D21" s="115">
        <v>1403</v>
      </c>
      <c r="E21" s="114">
        <v>1529</v>
      </c>
      <c r="F21" s="114">
        <v>1582</v>
      </c>
      <c r="G21" s="114">
        <v>1638</v>
      </c>
      <c r="H21" s="140">
        <v>1507</v>
      </c>
      <c r="I21" s="115">
        <v>-104</v>
      </c>
      <c r="J21" s="116">
        <v>-6.9011280690112811</v>
      </c>
    </row>
    <row r="22" spans="1:15" s="110" customFormat="1" ht="24.95" customHeight="1" x14ac:dyDescent="0.2">
      <c r="A22" s="201" t="s">
        <v>152</v>
      </c>
      <c r="B22" s="199" t="s">
        <v>153</v>
      </c>
      <c r="C22" s="113">
        <v>0.56485132686773953</v>
      </c>
      <c r="D22" s="115">
        <v>53</v>
      </c>
      <c r="E22" s="114">
        <v>55</v>
      </c>
      <c r="F22" s="114">
        <v>56</v>
      </c>
      <c r="G22" s="114">
        <v>56</v>
      </c>
      <c r="H22" s="140">
        <v>56</v>
      </c>
      <c r="I22" s="115">
        <v>-3</v>
      </c>
      <c r="J22" s="116">
        <v>-5.3571428571428568</v>
      </c>
    </row>
    <row r="23" spans="1:15" s="110" customFormat="1" ht="24.95" customHeight="1" x14ac:dyDescent="0.2">
      <c r="A23" s="193" t="s">
        <v>154</v>
      </c>
      <c r="B23" s="199" t="s">
        <v>155</v>
      </c>
      <c r="C23" s="113">
        <v>1.0550996483001172</v>
      </c>
      <c r="D23" s="115">
        <v>99</v>
      </c>
      <c r="E23" s="114">
        <v>103</v>
      </c>
      <c r="F23" s="114">
        <v>101</v>
      </c>
      <c r="G23" s="114">
        <v>98</v>
      </c>
      <c r="H23" s="140">
        <v>107</v>
      </c>
      <c r="I23" s="115">
        <v>-8</v>
      </c>
      <c r="J23" s="116">
        <v>-7.4766355140186915</v>
      </c>
    </row>
    <row r="24" spans="1:15" s="110" customFormat="1" ht="24.95" customHeight="1" x14ac:dyDescent="0.2">
      <c r="A24" s="193" t="s">
        <v>156</v>
      </c>
      <c r="B24" s="199" t="s">
        <v>221</v>
      </c>
      <c r="C24" s="113">
        <v>6.2879676009804966</v>
      </c>
      <c r="D24" s="115">
        <v>590</v>
      </c>
      <c r="E24" s="114">
        <v>592</v>
      </c>
      <c r="F24" s="114">
        <v>596</v>
      </c>
      <c r="G24" s="114">
        <v>589</v>
      </c>
      <c r="H24" s="140">
        <v>605</v>
      </c>
      <c r="I24" s="115">
        <v>-15</v>
      </c>
      <c r="J24" s="116">
        <v>-2.4793388429752068</v>
      </c>
    </row>
    <row r="25" spans="1:15" s="110" customFormat="1" ht="24.95" customHeight="1" x14ac:dyDescent="0.2">
      <c r="A25" s="193" t="s">
        <v>222</v>
      </c>
      <c r="B25" s="204" t="s">
        <v>159</v>
      </c>
      <c r="C25" s="113">
        <v>13.226047106469146</v>
      </c>
      <c r="D25" s="115">
        <v>1241</v>
      </c>
      <c r="E25" s="114">
        <v>1226</v>
      </c>
      <c r="F25" s="114">
        <v>1226</v>
      </c>
      <c r="G25" s="114">
        <v>1180</v>
      </c>
      <c r="H25" s="140">
        <v>1153</v>
      </c>
      <c r="I25" s="115">
        <v>88</v>
      </c>
      <c r="J25" s="116">
        <v>7.6322636600173457</v>
      </c>
    </row>
    <row r="26" spans="1:15" s="110" customFormat="1" ht="24.95" customHeight="1" x14ac:dyDescent="0.2">
      <c r="A26" s="201">
        <v>782.78300000000002</v>
      </c>
      <c r="B26" s="203" t="s">
        <v>160</v>
      </c>
      <c r="C26" s="113">
        <v>0.17052115528082704</v>
      </c>
      <c r="D26" s="115">
        <v>16</v>
      </c>
      <c r="E26" s="114">
        <v>19</v>
      </c>
      <c r="F26" s="114">
        <v>24</v>
      </c>
      <c r="G26" s="114">
        <v>24</v>
      </c>
      <c r="H26" s="140">
        <v>25</v>
      </c>
      <c r="I26" s="115">
        <v>-9</v>
      </c>
      <c r="J26" s="116">
        <v>-36</v>
      </c>
    </row>
    <row r="27" spans="1:15" s="110" customFormat="1" ht="24.95" customHeight="1" x14ac:dyDescent="0.2">
      <c r="A27" s="193" t="s">
        <v>161</v>
      </c>
      <c r="B27" s="199" t="s">
        <v>162</v>
      </c>
      <c r="C27" s="113">
        <v>4.7639347756581047</v>
      </c>
      <c r="D27" s="115">
        <v>447</v>
      </c>
      <c r="E27" s="114">
        <v>522</v>
      </c>
      <c r="F27" s="114">
        <v>526</v>
      </c>
      <c r="G27" s="114">
        <v>530</v>
      </c>
      <c r="H27" s="140">
        <v>523</v>
      </c>
      <c r="I27" s="115">
        <v>-76</v>
      </c>
      <c r="J27" s="116">
        <v>-14.531548757170173</v>
      </c>
    </row>
    <row r="28" spans="1:15" s="110" customFormat="1" ht="24.95" customHeight="1" x14ac:dyDescent="0.2">
      <c r="A28" s="193" t="s">
        <v>163</v>
      </c>
      <c r="B28" s="199" t="s">
        <v>164</v>
      </c>
      <c r="C28" s="113">
        <v>1.715869125013322</v>
      </c>
      <c r="D28" s="115">
        <v>161</v>
      </c>
      <c r="E28" s="114">
        <v>165</v>
      </c>
      <c r="F28" s="114">
        <v>161</v>
      </c>
      <c r="G28" s="114">
        <v>171</v>
      </c>
      <c r="H28" s="140">
        <v>166</v>
      </c>
      <c r="I28" s="115">
        <v>-5</v>
      </c>
      <c r="J28" s="116">
        <v>-3.0120481927710845</v>
      </c>
    </row>
    <row r="29" spans="1:15" s="110" customFormat="1" ht="24.95" customHeight="1" x14ac:dyDescent="0.2">
      <c r="A29" s="193">
        <v>86</v>
      </c>
      <c r="B29" s="199" t="s">
        <v>165</v>
      </c>
      <c r="C29" s="113">
        <v>4.7532772034530533</v>
      </c>
      <c r="D29" s="115">
        <v>446</v>
      </c>
      <c r="E29" s="114">
        <v>444</v>
      </c>
      <c r="F29" s="114">
        <v>450</v>
      </c>
      <c r="G29" s="114">
        <v>461</v>
      </c>
      <c r="H29" s="140">
        <v>465</v>
      </c>
      <c r="I29" s="115">
        <v>-19</v>
      </c>
      <c r="J29" s="116">
        <v>-4.086021505376344</v>
      </c>
    </row>
    <row r="30" spans="1:15" s="110" customFormat="1" ht="24.95" customHeight="1" x14ac:dyDescent="0.2">
      <c r="A30" s="193">
        <v>87.88</v>
      </c>
      <c r="B30" s="204" t="s">
        <v>166</v>
      </c>
      <c r="C30" s="113">
        <v>2.4512416071618883</v>
      </c>
      <c r="D30" s="115">
        <v>230</v>
      </c>
      <c r="E30" s="114">
        <v>230</v>
      </c>
      <c r="F30" s="114">
        <v>224</v>
      </c>
      <c r="G30" s="114">
        <v>223</v>
      </c>
      <c r="H30" s="140">
        <v>232</v>
      </c>
      <c r="I30" s="115">
        <v>-2</v>
      </c>
      <c r="J30" s="116">
        <v>-0.86206896551724133</v>
      </c>
    </row>
    <row r="31" spans="1:15" s="110" customFormat="1" ht="24.95" customHeight="1" x14ac:dyDescent="0.2">
      <c r="A31" s="193" t="s">
        <v>167</v>
      </c>
      <c r="B31" s="199" t="s">
        <v>168</v>
      </c>
      <c r="C31" s="113">
        <v>10.678887349461792</v>
      </c>
      <c r="D31" s="115">
        <v>1002</v>
      </c>
      <c r="E31" s="114">
        <v>1039</v>
      </c>
      <c r="F31" s="114">
        <v>1027</v>
      </c>
      <c r="G31" s="114">
        <v>1022</v>
      </c>
      <c r="H31" s="140">
        <v>996</v>
      </c>
      <c r="I31" s="115">
        <v>6</v>
      </c>
      <c r="J31" s="116">
        <v>0.60240963855421692</v>
      </c>
    </row>
    <row r="32" spans="1:15" s="110" customFormat="1" ht="24.95" customHeight="1" x14ac:dyDescent="0.2">
      <c r="A32" s="193"/>
      <c r="B32" s="204" t="s">
        <v>169</v>
      </c>
      <c r="C32" s="113" t="s">
        <v>513</v>
      </c>
      <c r="D32" s="115" t="s">
        <v>513</v>
      </c>
      <c r="E32" s="114" t="s">
        <v>513</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3.1866140893104551</v>
      </c>
      <c r="D34" s="115">
        <v>299</v>
      </c>
      <c r="E34" s="114">
        <v>299</v>
      </c>
      <c r="F34" s="114">
        <v>316</v>
      </c>
      <c r="G34" s="114">
        <v>286</v>
      </c>
      <c r="H34" s="140">
        <v>290</v>
      </c>
      <c r="I34" s="115">
        <v>9</v>
      </c>
      <c r="J34" s="116">
        <v>3.103448275862069</v>
      </c>
    </row>
    <row r="35" spans="1:10" s="110" customFormat="1" ht="24.95" customHeight="1" x14ac:dyDescent="0.2">
      <c r="A35" s="292" t="s">
        <v>171</v>
      </c>
      <c r="B35" s="293" t="s">
        <v>172</v>
      </c>
      <c r="C35" s="113">
        <v>16.924224661622084</v>
      </c>
      <c r="D35" s="115">
        <v>1588</v>
      </c>
      <c r="E35" s="114">
        <v>1634</v>
      </c>
      <c r="F35" s="114">
        <v>1598</v>
      </c>
      <c r="G35" s="114">
        <v>1603</v>
      </c>
      <c r="H35" s="140">
        <v>1587</v>
      </c>
      <c r="I35" s="115">
        <v>1</v>
      </c>
      <c r="J35" s="116">
        <v>6.3011972274732195E-2</v>
      </c>
    </row>
    <row r="36" spans="1:10" s="110" customFormat="1" ht="24.95" customHeight="1" x14ac:dyDescent="0.2">
      <c r="A36" s="294" t="s">
        <v>173</v>
      </c>
      <c r="B36" s="295" t="s">
        <v>174</v>
      </c>
      <c r="C36" s="125">
        <v>79.878503676862408</v>
      </c>
      <c r="D36" s="143">
        <v>7495</v>
      </c>
      <c r="E36" s="144">
        <v>7707</v>
      </c>
      <c r="F36" s="144">
        <v>7731</v>
      </c>
      <c r="G36" s="144">
        <v>7793</v>
      </c>
      <c r="H36" s="145">
        <v>7581</v>
      </c>
      <c r="I36" s="143">
        <v>-86</v>
      </c>
      <c r="J36" s="146">
        <v>-1.1344149848304972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9383</v>
      </c>
      <c r="F11" s="264">
        <v>9641</v>
      </c>
      <c r="G11" s="264">
        <v>9646</v>
      </c>
      <c r="H11" s="264">
        <v>9682</v>
      </c>
      <c r="I11" s="265">
        <v>9458</v>
      </c>
      <c r="J11" s="263">
        <v>-75</v>
      </c>
      <c r="K11" s="266">
        <v>-0.79297948826390352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47.276990301609295</v>
      </c>
      <c r="E13" s="115">
        <v>4436</v>
      </c>
      <c r="F13" s="114">
        <v>4545</v>
      </c>
      <c r="G13" s="114">
        <v>4554</v>
      </c>
      <c r="H13" s="114">
        <v>4559</v>
      </c>
      <c r="I13" s="140">
        <v>4391</v>
      </c>
      <c r="J13" s="115">
        <v>45</v>
      </c>
      <c r="K13" s="116">
        <v>1.0248235026189934</v>
      </c>
    </row>
    <row r="14" spans="1:15" ht="15.95" customHeight="1" x14ac:dyDescent="0.2">
      <c r="A14" s="306" t="s">
        <v>230</v>
      </c>
      <c r="B14" s="307"/>
      <c r="C14" s="308"/>
      <c r="D14" s="113">
        <v>41.681764893957158</v>
      </c>
      <c r="E14" s="115">
        <v>3911</v>
      </c>
      <c r="F14" s="114">
        <v>4039</v>
      </c>
      <c r="G14" s="114">
        <v>4046</v>
      </c>
      <c r="H14" s="114">
        <v>4065</v>
      </c>
      <c r="I14" s="140">
        <v>4018</v>
      </c>
      <c r="J14" s="115">
        <v>-107</v>
      </c>
      <c r="K14" s="116">
        <v>-2.6630164260826281</v>
      </c>
    </row>
    <row r="15" spans="1:15" ht="15.95" customHeight="1" x14ac:dyDescent="0.2">
      <c r="A15" s="306" t="s">
        <v>231</v>
      </c>
      <c r="B15" s="307"/>
      <c r="C15" s="308"/>
      <c r="D15" s="113">
        <v>4.4761803261217095</v>
      </c>
      <c r="E15" s="115">
        <v>420</v>
      </c>
      <c r="F15" s="114">
        <v>421</v>
      </c>
      <c r="G15" s="114">
        <v>418</v>
      </c>
      <c r="H15" s="114">
        <v>425</v>
      </c>
      <c r="I15" s="140">
        <v>420</v>
      </c>
      <c r="J15" s="115">
        <v>0</v>
      </c>
      <c r="K15" s="116">
        <v>0</v>
      </c>
    </row>
    <row r="16" spans="1:15" ht="15.95" customHeight="1" x14ac:dyDescent="0.2">
      <c r="A16" s="306" t="s">
        <v>232</v>
      </c>
      <c r="B16" s="307"/>
      <c r="C16" s="308"/>
      <c r="D16" s="113">
        <v>2.7922839177235428</v>
      </c>
      <c r="E16" s="115">
        <v>262</v>
      </c>
      <c r="F16" s="114">
        <v>266</v>
      </c>
      <c r="G16" s="114">
        <v>259</v>
      </c>
      <c r="H16" s="114">
        <v>266</v>
      </c>
      <c r="I16" s="140">
        <v>279</v>
      </c>
      <c r="J16" s="115">
        <v>-17</v>
      </c>
      <c r="K16" s="116">
        <v>-6.0931899641577063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2.7816263455184909</v>
      </c>
      <c r="E18" s="115">
        <v>261</v>
      </c>
      <c r="F18" s="114">
        <v>261</v>
      </c>
      <c r="G18" s="114">
        <v>272</v>
      </c>
      <c r="H18" s="114">
        <v>255</v>
      </c>
      <c r="I18" s="140">
        <v>253</v>
      </c>
      <c r="J18" s="115">
        <v>8</v>
      </c>
      <c r="K18" s="116">
        <v>3.1620553359683794</v>
      </c>
    </row>
    <row r="19" spans="1:11" ht="14.1" customHeight="1" x14ac:dyDescent="0.2">
      <c r="A19" s="306" t="s">
        <v>235</v>
      </c>
      <c r="B19" s="307" t="s">
        <v>236</v>
      </c>
      <c r="C19" s="308"/>
      <c r="D19" s="113">
        <v>1.9823084301396141</v>
      </c>
      <c r="E19" s="115">
        <v>186</v>
      </c>
      <c r="F19" s="114">
        <v>192</v>
      </c>
      <c r="G19" s="114">
        <v>198</v>
      </c>
      <c r="H19" s="114">
        <v>184</v>
      </c>
      <c r="I19" s="140">
        <v>181</v>
      </c>
      <c r="J19" s="115">
        <v>5</v>
      </c>
      <c r="K19" s="116">
        <v>2.7624309392265194</v>
      </c>
    </row>
    <row r="20" spans="1:11" ht="14.1" customHeight="1" x14ac:dyDescent="0.2">
      <c r="A20" s="306">
        <v>12</v>
      </c>
      <c r="B20" s="307" t="s">
        <v>237</v>
      </c>
      <c r="C20" s="308"/>
      <c r="D20" s="113">
        <v>1.1403602259405308</v>
      </c>
      <c r="E20" s="115">
        <v>107</v>
      </c>
      <c r="F20" s="114">
        <v>105</v>
      </c>
      <c r="G20" s="114">
        <v>106</v>
      </c>
      <c r="H20" s="114">
        <v>105</v>
      </c>
      <c r="I20" s="140">
        <v>94</v>
      </c>
      <c r="J20" s="115">
        <v>13</v>
      </c>
      <c r="K20" s="116">
        <v>13.829787234042554</v>
      </c>
    </row>
    <row r="21" spans="1:11" ht="14.1" customHeight="1" x14ac:dyDescent="0.2">
      <c r="A21" s="306">
        <v>21</v>
      </c>
      <c r="B21" s="307" t="s">
        <v>238</v>
      </c>
      <c r="C21" s="308"/>
      <c r="D21" s="113">
        <v>0.13854843866567196</v>
      </c>
      <c r="E21" s="115">
        <v>13</v>
      </c>
      <c r="F21" s="114">
        <v>15</v>
      </c>
      <c r="G21" s="114">
        <v>14</v>
      </c>
      <c r="H21" s="114">
        <v>12</v>
      </c>
      <c r="I21" s="140">
        <v>12</v>
      </c>
      <c r="J21" s="115">
        <v>1</v>
      </c>
      <c r="K21" s="116">
        <v>8.3333333333333339</v>
      </c>
    </row>
    <row r="22" spans="1:11" ht="14.1" customHeight="1" x14ac:dyDescent="0.2">
      <c r="A22" s="306">
        <v>22</v>
      </c>
      <c r="B22" s="307" t="s">
        <v>239</v>
      </c>
      <c r="C22" s="308"/>
      <c r="D22" s="113">
        <v>0.93786635404454866</v>
      </c>
      <c r="E22" s="115">
        <v>88</v>
      </c>
      <c r="F22" s="114">
        <v>98</v>
      </c>
      <c r="G22" s="114">
        <v>91</v>
      </c>
      <c r="H22" s="114">
        <v>95</v>
      </c>
      <c r="I22" s="140">
        <v>92</v>
      </c>
      <c r="J22" s="115">
        <v>-4</v>
      </c>
      <c r="K22" s="116">
        <v>-4.3478260869565215</v>
      </c>
    </row>
    <row r="23" spans="1:11" ht="14.1" customHeight="1" x14ac:dyDescent="0.2">
      <c r="A23" s="306">
        <v>23</v>
      </c>
      <c r="B23" s="307" t="s">
        <v>240</v>
      </c>
      <c r="C23" s="308"/>
      <c r="D23" s="113">
        <v>0.20249387189598209</v>
      </c>
      <c r="E23" s="115">
        <v>19</v>
      </c>
      <c r="F23" s="114">
        <v>20</v>
      </c>
      <c r="G23" s="114">
        <v>19</v>
      </c>
      <c r="H23" s="114">
        <v>20</v>
      </c>
      <c r="I23" s="140">
        <v>21</v>
      </c>
      <c r="J23" s="115">
        <v>-2</v>
      </c>
      <c r="K23" s="116">
        <v>-9.5238095238095237</v>
      </c>
    </row>
    <row r="24" spans="1:11" ht="14.1" customHeight="1" x14ac:dyDescent="0.2">
      <c r="A24" s="306">
        <v>24</v>
      </c>
      <c r="B24" s="307" t="s">
        <v>241</v>
      </c>
      <c r="C24" s="308"/>
      <c r="D24" s="113">
        <v>1.1190450815304274</v>
      </c>
      <c r="E24" s="115">
        <v>105</v>
      </c>
      <c r="F24" s="114">
        <v>120</v>
      </c>
      <c r="G24" s="114">
        <v>115</v>
      </c>
      <c r="H24" s="114">
        <v>115</v>
      </c>
      <c r="I24" s="140">
        <v>120</v>
      </c>
      <c r="J24" s="115">
        <v>-15</v>
      </c>
      <c r="K24" s="116">
        <v>-12.5</v>
      </c>
    </row>
    <row r="25" spans="1:11" ht="14.1" customHeight="1" x14ac:dyDescent="0.2">
      <c r="A25" s="306">
        <v>25</v>
      </c>
      <c r="B25" s="307" t="s">
        <v>242</v>
      </c>
      <c r="C25" s="308"/>
      <c r="D25" s="113">
        <v>2.5045294681871471</v>
      </c>
      <c r="E25" s="115">
        <v>235</v>
      </c>
      <c r="F25" s="114">
        <v>250</v>
      </c>
      <c r="G25" s="114">
        <v>243</v>
      </c>
      <c r="H25" s="114">
        <v>243</v>
      </c>
      <c r="I25" s="140">
        <v>241</v>
      </c>
      <c r="J25" s="115">
        <v>-6</v>
      </c>
      <c r="K25" s="116">
        <v>-2.4896265560165975</v>
      </c>
    </row>
    <row r="26" spans="1:11" ht="14.1" customHeight="1" x14ac:dyDescent="0.2">
      <c r="A26" s="306">
        <v>26</v>
      </c>
      <c r="B26" s="307" t="s">
        <v>243</v>
      </c>
      <c r="C26" s="308"/>
      <c r="D26" s="113">
        <v>0.73537248214856654</v>
      </c>
      <c r="E26" s="115">
        <v>69</v>
      </c>
      <c r="F26" s="114">
        <v>65</v>
      </c>
      <c r="G26" s="114">
        <v>62</v>
      </c>
      <c r="H26" s="114">
        <v>64</v>
      </c>
      <c r="I26" s="140">
        <v>59</v>
      </c>
      <c r="J26" s="115">
        <v>10</v>
      </c>
      <c r="K26" s="116">
        <v>16.949152542372882</v>
      </c>
    </row>
    <row r="27" spans="1:11" ht="14.1" customHeight="1" x14ac:dyDescent="0.2">
      <c r="A27" s="306">
        <v>27</v>
      </c>
      <c r="B27" s="307" t="s">
        <v>244</v>
      </c>
      <c r="C27" s="308"/>
      <c r="D27" s="113">
        <v>0.49024832143237773</v>
      </c>
      <c r="E27" s="115">
        <v>46</v>
      </c>
      <c r="F27" s="114">
        <v>41</v>
      </c>
      <c r="G27" s="114">
        <v>42</v>
      </c>
      <c r="H27" s="114">
        <v>43</v>
      </c>
      <c r="I27" s="140">
        <v>43</v>
      </c>
      <c r="J27" s="115">
        <v>3</v>
      </c>
      <c r="K27" s="116">
        <v>6.9767441860465116</v>
      </c>
    </row>
    <row r="28" spans="1:11" ht="14.1" customHeight="1" x14ac:dyDescent="0.2">
      <c r="A28" s="306">
        <v>28</v>
      </c>
      <c r="B28" s="307" t="s">
        <v>245</v>
      </c>
      <c r="C28" s="308"/>
      <c r="D28" s="113">
        <v>0.35169988276670572</v>
      </c>
      <c r="E28" s="115">
        <v>33</v>
      </c>
      <c r="F28" s="114">
        <v>34</v>
      </c>
      <c r="G28" s="114">
        <v>35</v>
      </c>
      <c r="H28" s="114">
        <v>34</v>
      </c>
      <c r="I28" s="140">
        <v>37</v>
      </c>
      <c r="J28" s="115">
        <v>-4</v>
      </c>
      <c r="K28" s="116">
        <v>-10.810810810810811</v>
      </c>
    </row>
    <row r="29" spans="1:11" ht="14.1" customHeight="1" x14ac:dyDescent="0.2">
      <c r="A29" s="306">
        <v>29</v>
      </c>
      <c r="B29" s="307" t="s">
        <v>246</v>
      </c>
      <c r="C29" s="308"/>
      <c r="D29" s="113">
        <v>5.1262922306298622</v>
      </c>
      <c r="E29" s="115">
        <v>481</v>
      </c>
      <c r="F29" s="114">
        <v>496</v>
      </c>
      <c r="G29" s="114">
        <v>516</v>
      </c>
      <c r="H29" s="114">
        <v>530</v>
      </c>
      <c r="I29" s="140">
        <v>492</v>
      </c>
      <c r="J29" s="115">
        <v>-11</v>
      </c>
      <c r="K29" s="116">
        <v>-2.2357723577235773</v>
      </c>
    </row>
    <row r="30" spans="1:11" ht="14.1" customHeight="1" x14ac:dyDescent="0.2">
      <c r="A30" s="306" t="s">
        <v>247</v>
      </c>
      <c r="B30" s="307" t="s">
        <v>248</v>
      </c>
      <c r="C30" s="308"/>
      <c r="D30" s="113">
        <v>1.2895662368112544</v>
      </c>
      <c r="E30" s="115">
        <v>121</v>
      </c>
      <c r="F30" s="114">
        <v>116</v>
      </c>
      <c r="G30" s="114">
        <v>111</v>
      </c>
      <c r="H30" s="114">
        <v>112</v>
      </c>
      <c r="I30" s="140">
        <v>104</v>
      </c>
      <c r="J30" s="115">
        <v>17</v>
      </c>
      <c r="K30" s="116">
        <v>16.346153846153847</v>
      </c>
    </row>
    <row r="31" spans="1:11" ht="14.1" customHeight="1" x14ac:dyDescent="0.2">
      <c r="A31" s="306" t="s">
        <v>249</v>
      </c>
      <c r="B31" s="307" t="s">
        <v>250</v>
      </c>
      <c r="C31" s="308"/>
      <c r="D31" s="113">
        <v>3.7621229883832461</v>
      </c>
      <c r="E31" s="115">
        <v>353</v>
      </c>
      <c r="F31" s="114">
        <v>373</v>
      </c>
      <c r="G31" s="114">
        <v>398</v>
      </c>
      <c r="H31" s="114">
        <v>411</v>
      </c>
      <c r="I31" s="140">
        <v>380</v>
      </c>
      <c r="J31" s="115">
        <v>-27</v>
      </c>
      <c r="K31" s="116">
        <v>-7.1052631578947372</v>
      </c>
    </row>
    <row r="32" spans="1:11" ht="14.1" customHeight="1" x14ac:dyDescent="0.2">
      <c r="A32" s="306">
        <v>31</v>
      </c>
      <c r="B32" s="307" t="s">
        <v>251</v>
      </c>
      <c r="C32" s="308"/>
      <c r="D32" s="113">
        <v>0.12789086646062028</v>
      </c>
      <c r="E32" s="115">
        <v>12</v>
      </c>
      <c r="F32" s="114">
        <v>14</v>
      </c>
      <c r="G32" s="114">
        <v>14</v>
      </c>
      <c r="H32" s="114">
        <v>11</v>
      </c>
      <c r="I32" s="140">
        <v>14</v>
      </c>
      <c r="J32" s="115">
        <v>-2</v>
      </c>
      <c r="K32" s="116">
        <v>-14.285714285714286</v>
      </c>
    </row>
    <row r="33" spans="1:11" ht="14.1" customHeight="1" x14ac:dyDescent="0.2">
      <c r="A33" s="306">
        <v>32</v>
      </c>
      <c r="B33" s="307" t="s">
        <v>252</v>
      </c>
      <c r="C33" s="308"/>
      <c r="D33" s="113">
        <v>1.0018117872748589</v>
      </c>
      <c r="E33" s="115">
        <v>94</v>
      </c>
      <c r="F33" s="114">
        <v>98</v>
      </c>
      <c r="G33" s="114">
        <v>89</v>
      </c>
      <c r="H33" s="114">
        <v>85</v>
      </c>
      <c r="I33" s="140">
        <v>84</v>
      </c>
      <c r="J33" s="115">
        <v>10</v>
      </c>
      <c r="K33" s="116">
        <v>11.904761904761905</v>
      </c>
    </row>
    <row r="34" spans="1:11" ht="14.1" customHeight="1" x14ac:dyDescent="0.2">
      <c r="A34" s="306">
        <v>33</v>
      </c>
      <c r="B34" s="307" t="s">
        <v>253</v>
      </c>
      <c r="C34" s="308"/>
      <c r="D34" s="113">
        <v>0.55419375466268783</v>
      </c>
      <c r="E34" s="115">
        <v>52</v>
      </c>
      <c r="F34" s="114">
        <v>52</v>
      </c>
      <c r="G34" s="114">
        <v>56</v>
      </c>
      <c r="H34" s="114">
        <v>55</v>
      </c>
      <c r="I34" s="140">
        <v>51</v>
      </c>
      <c r="J34" s="115">
        <v>1</v>
      </c>
      <c r="K34" s="116">
        <v>1.9607843137254901</v>
      </c>
    </row>
    <row r="35" spans="1:11" ht="14.1" customHeight="1" x14ac:dyDescent="0.2">
      <c r="A35" s="306">
        <v>34</v>
      </c>
      <c r="B35" s="307" t="s">
        <v>254</v>
      </c>
      <c r="C35" s="308"/>
      <c r="D35" s="113">
        <v>5.2222103804753282</v>
      </c>
      <c r="E35" s="115">
        <v>490</v>
      </c>
      <c r="F35" s="114">
        <v>557</v>
      </c>
      <c r="G35" s="114">
        <v>559</v>
      </c>
      <c r="H35" s="114">
        <v>555</v>
      </c>
      <c r="I35" s="140">
        <v>549</v>
      </c>
      <c r="J35" s="115">
        <v>-59</v>
      </c>
      <c r="K35" s="116">
        <v>-10.746812386156648</v>
      </c>
    </row>
    <row r="36" spans="1:11" ht="14.1" customHeight="1" x14ac:dyDescent="0.2">
      <c r="A36" s="306">
        <v>41</v>
      </c>
      <c r="B36" s="307" t="s">
        <v>255</v>
      </c>
      <c r="C36" s="308"/>
      <c r="D36" s="113" t="s">
        <v>513</v>
      </c>
      <c r="E36" s="115" t="s">
        <v>513</v>
      </c>
      <c r="F36" s="114" t="s">
        <v>513</v>
      </c>
      <c r="G36" s="114">
        <v>6</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0.26643930512629221</v>
      </c>
      <c r="E38" s="115">
        <v>25</v>
      </c>
      <c r="F38" s="114">
        <v>24</v>
      </c>
      <c r="G38" s="114">
        <v>24</v>
      </c>
      <c r="H38" s="114">
        <v>26</v>
      </c>
      <c r="I38" s="140">
        <v>23</v>
      </c>
      <c r="J38" s="115">
        <v>2</v>
      </c>
      <c r="K38" s="116">
        <v>8.695652173913043</v>
      </c>
    </row>
    <row r="39" spans="1:11" ht="14.1" customHeight="1" x14ac:dyDescent="0.2">
      <c r="A39" s="306">
        <v>51</v>
      </c>
      <c r="B39" s="307" t="s">
        <v>258</v>
      </c>
      <c r="C39" s="308"/>
      <c r="D39" s="113">
        <v>4.3376318874560376</v>
      </c>
      <c r="E39" s="115">
        <v>407</v>
      </c>
      <c r="F39" s="114">
        <v>411</v>
      </c>
      <c r="G39" s="114">
        <v>401</v>
      </c>
      <c r="H39" s="114">
        <v>422</v>
      </c>
      <c r="I39" s="140">
        <v>419</v>
      </c>
      <c r="J39" s="115">
        <v>-12</v>
      </c>
      <c r="K39" s="116">
        <v>-2.8639618138424821</v>
      </c>
    </row>
    <row r="40" spans="1:11" ht="14.1" customHeight="1" x14ac:dyDescent="0.2">
      <c r="A40" s="306" t="s">
        <v>259</v>
      </c>
      <c r="B40" s="307" t="s">
        <v>260</v>
      </c>
      <c r="C40" s="308"/>
      <c r="D40" s="113">
        <v>4.2203985932004686</v>
      </c>
      <c r="E40" s="115">
        <v>396</v>
      </c>
      <c r="F40" s="114">
        <v>402</v>
      </c>
      <c r="G40" s="114">
        <v>390</v>
      </c>
      <c r="H40" s="114">
        <v>414</v>
      </c>
      <c r="I40" s="140">
        <v>411</v>
      </c>
      <c r="J40" s="115">
        <v>-15</v>
      </c>
      <c r="K40" s="116">
        <v>-3.6496350364963503</v>
      </c>
    </row>
    <row r="41" spans="1:11" ht="14.1" customHeight="1" x14ac:dyDescent="0.2">
      <c r="A41" s="306"/>
      <c r="B41" s="307" t="s">
        <v>261</v>
      </c>
      <c r="C41" s="308"/>
      <c r="D41" s="113">
        <v>3.1546413726953002</v>
      </c>
      <c r="E41" s="115">
        <v>296</v>
      </c>
      <c r="F41" s="114">
        <v>291</v>
      </c>
      <c r="G41" s="114">
        <v>284</v>
      </c>
      <c r="H41" s="114">
        <v>308</v>
      </c>
      <c r="I41" s="140">
        <v>297</v>
      </c>
      <c r="J41" s="115">
        <v>-1</v>
      </c>
      <c r="K41" s="116">
        <v>-0.33670033670033672</v>
      </c>
    </row>
    <row r="42" spans="1:11" ht="14.1" customHeight="1" x14ac:dyDescent="0.2">
      <c r="A42" s="306">
        <v>52</v>
      </c>
      <c r="B42" s="307" t="s">
        <v>262</v>
      </c>
      <c r="C42" s="308"/>
      <c r="D42" s="113">
        <v>5.382073963551103</v>
      </c>
      <c r="E42" s="115">
        <v>505</v>
      </c>
      <c r="F42" s="114">
        <v>531</v>
      </c>
      <c r="G42" s="114">
        <v>525</v>
      </c>
      <c r="H42" s="114">
        <v>517</v>
      </c>
      <c r="I42" s="140">
        <v>515</v>
      </c>
      <c r="J42" s="115">
        <v>-10</v>
      </c>
      <c r="K42" s="116">
        <v>-1.941747572815534</v>
      </c>
    </row>
    <row r="43" spans="1:11" ht="14.1" customHeight="1" x14ac:dyDescent="0.2">
      <c r="A43" s="306" t="s">
        <v>263</v>
      </c>
      <c r="B43" s="307" t="s">
        <v>264</v>
      </c>
      <c r="C43" s="308"/>
      <c r="D43" s="113">
        <v>5.1049770862197592</v>
      </c>
      <c r="E43" s="115">
        <v>479</v>
      </c>
      <c r="F43" s="114">
        <v>503</v>
      </c>
      <c r="G43" s="114">
        <v>495</v>
      </c>
      <c r="H43" s="114">
        <v>493</v>
      </c>
      <c r="I43" s="140">
        <v>494</v>
      </c>
      <c r="J43" s="115">
        <v>-15</v>
      </c>
      <c r="K43" s="116">
        <v>-3.0364372469635628</v>
      </c>
    </row>
    <row r="44" spans="1:11" ht="14.1" customHeight="1" x14ac:dyDescent="0.2">
      <c r="A44" s="306">
        <v>53</v>
      </c>
      <c r="B44" s="307" t="s">
        <v>265</v>
      </c>
      <c r="C44" s="308"/>
      <c r="D44" s="113">
        <v>1.204305659170841</v>
      </c>
      <c r="E44" s="115">
        <v>113</v>
      </c>
      <c r="F44" s="114">
        <v>111</v>
      </c>
      <c r="G44" s="114">
        <v>116</v>
      </c>
      <c r="H44" s="114">
        <v>123</v>
      </c>
      <c r="I44" s="140">
        <v>115</v>
      </c>
      <c r="J44" s="115">
        <v>-2</v>
      </c>
      <c r="K44" s="116">
        <v>-1.7391304347826086</v>
      </c>
    </row>
    <row r="45" spans="1:11" ht="14.1" customHeight="1" x14ac:dyDescent="0.2">
      <c r="A45" s="306" t="s">
        <v>266</v>
      </c>
      <c r="B45" s="307" t="s">
        <v>267</v>
      </c>
      <c r="C45" s="308"/>
      <c r="D45" s="113">
        <v>1.1616753703506342</v>
      </c>
      <c r="E45" s="115">
        <v>109</v>
      </c>
      <c r="F45" s="114">
        <v>107</v>
      </c>
      <c r="G45" s="114">
        <v>111</v>
      </c>
      <c r="H45" s="114">
        <v>118</v>
      </c>
      <c r="I45" s="140">
        <v>110</v>
      </c>
      <c r="J45" s="115">
        <v>-1</v>
      </c>
      <c r="K45" s="116">
        <v>-0.90909090909090906</v>
      </c>
    </row>
    <row r="46" spans="1:11" ht="14.1" customHeight="1" x14ac:dyDescent="0.2">
      <c r="A46" s="306">
        <v>54</v>
      </c>
      <c r="B46" s="307" t="s">
        <v>268</v>
      </c>
      <c r="C46" s="308"/>
      <c r="D46" s="113">
        <v>18.064584887562614</v>
      </c>
      <c r="E46" s="115">
        <v>1695</v>
      </c>
      <c r="F46" s="114">
        <v>1697</v>
      </c>
      <c r="G46" s="114">
        <v>1713</v>
      </c>
      <c r="H46" s="114">
        <v>1682</v>
      </c>
      <c r="I46" s="140">
        <v>1667</v>
      </c>
      <c r="J46" s="115">
        <v>28</v>
      </c>
      <c r="K46" s="116">
        <v>1.6796640671865626</v>
      </c>
    </row>
    <row r="47" spans="1:11" ht="14.1" customHeight="1" x14ac:dyDescent="0.2">
      <c r="A47" s="306">
        <v>61</v>
      </c>
      <c r="B47" s="307" t="s">
        <v>269</v>
      </c>
      <c r="C47" s="308"/>
      <c r="D47" s="113">
        <v>0.52222103804753273</v>
      </c>
      <c r="E47" s="115">
        <v>49</v>
      </c>
      <c r="F47" s="114">
        <v>51</v>
      </c>
      <c r="G47" s="114">
        <v>49</v>
      </c>
      <c r="H47" s="114">
        <v>52</v>
      </c>
      <c r="I47" s="140">
        <v>55</v>
      </c>
      <c r="J47" s="115">
        <v>-6</v>
      </c>
      <c r="K47" s="116">
        <v>-10.909090909090908</v>
      </c>
    </row>
    <row r="48" spans="1:11" ht="14.1" customHeight="1" x14ac:dyDescent="0.2">
      <c r="A48" s="306">
        <v>62</v>
      </c>
      <c r="B48" s="307" t="s">
        <v>270</v>
      </c>
      <c r="C48" s="308"/>
      <c r="D48" s="113">
        <v>8.3235638921453692</v>
      </c>
      <c r="E48" s="115">
        <v>781</v>
      </c>
      <c r="F48" s="114">
        <v>762</v>
      </c>
      <c r="G48" s="114">
        <v>754</v>
      </c>
      <c r="H48" s="114">
        <v>769</v>
      </c>
      <c r="I48" s="140">
        <v>736</v>
      </c>
      <c r="J48" s="115">
        <v>45</v>
      </c>
      <c r="K48" s="116">
        <v>6.1141304347826084</v>
      </c>
    </row>
    <row r="49" spans="1:11" ht="14.1" customHeight="1" x14ac:dyDescent="0.2">
      <c r="A49" s="306">
        <v>63</v>
      </c>
      <c r="B49" s="307" t="s">
        <v>271</v>
      </c>
      <c r="C49" s="308"/>
      <c r="D49" s="113">
        <v>11.712671853351807</v>
      </c>
      <c r="E49" s="115">
        <v>1099</v>
      </c>
      <c r="F49" s="114">
        <v>1204</v>
      </c>
      <c r="G49" s="114">
        <v>1218</v>
      </c>
      <c r="H49" s="114">
        <v>1257</v>
      </c>
      <c r="I49" s="140">
        <v>1148</v>
      </c>
      <c r="J49" s="115">
        <v>-49</v>
      </c>
      <c r="K49" s="116">
        <v>-4.2682926829268295</v>
      </c>
    </row>
    <row r="50" spans="1:11" ht="14.1" customHeight="1" x14ac:dyDescent="0.2">
      <c r="A50" s="306" t="s">
        <v>272</v>
      </c>
      <c r="B50" s="307" t="s">
        <v>273</v>
      </c>
      <c r="C50" s="308"/>
      <c r="D50" s="113">
        <v>0.73537248214856654</v>
      </c>
      <c r="E50" s="115">
        <v>69</v>
      </c>
      <c r="F50" s="114">
        <v>76</v>
      </c>
      <c r="G50" s="114">
        <v>73</v>
      </c>
      <c r="H50" s="114">
        <v>77</v>
      </c>
      <c r="I50" s="140">
        <v>79</v>
      </c>
      <c r="J50" s="115">
        <v>-10</v>
      </c>
      <c r="K50" s="116">
        <v>-12.658227848101266</v>
      </c>
    </row>
    <row r="51" spans="1:11" ht="14.1" customHeight="1" x14ac:dyDescent="0.2">
      <c r="A51" s="306" t="s">
        <v>274</v>
      </c>
      <c r="B51" s="307" t="s">
        <v>275</v>
      </c>
      <c r="C51" s="308"/>
      <c r="D51" s="113">
        <v>10.689544921666844</v>
      </c>
      <c r="E51" s="115">
        <v>1003</v>
      </c>
      <c r="F51" s="114">
        <v>1106</v>
      </c>
      <c r="G51" s="114">
        <v>1122</v>
      </c>
      <c r="H51" s="114">
        <v>1155</v>
      </c>
      <c r="I51" s="140">
        <v>1044</v>
      </c>
      <c r="J51" s="115">
        <v>-41</v>
      </c>
      <c r="K51" s="116">
        <v>-3.9272030651340994</v>
      </c>
    </row>
    <row r="52" spans="1:11" ht="14.1" customHeight="1" x14ac:dyDescent="0.2">
      <c r="A52" s="306">
        <v>71</v>
      </c>
      <c r="B52" s="307" t="s">
        <v>276</v>
      </c>
      <c r="C52" s="308"/>
      <c r="D52" s="113">
        <v>11.648726420121497</v>
      </c>
      <c r="E52" s="115">
        <v>1093</v>
      </c>
      <c r="F52" s="114">
        <v>1084</v>
      </c>
      <c r="G52" s="114">
        <v>1088</v>
      </c>
      <c r="H52" s="114">
        <v>1074</v>
      </c>
      <c r="I52" s="140">
        <v>1104</v>
      </c>
      <c r="J52" s="115">
        <v>-11</v>
      </c>
      <c r="K52" s="116">
        <v>-0.99637681159420288</v>
      </c>
    </row>
    <row r="53" spans="1:11" ht="14.1" customHeight="1" x14ac:dyDescent="0.2">
      <c r="A53" s="306" t="s">
        <v>277</v>
      </c>
      <c r="B53" s="307" t="s">
        <v>278</v>
      </c>
      <c r="C53" s="308"/>
      <c r="D53" s="113">
        <v>0.96983907065970376</v>
      </c>
      <c r="E53" s="115">
        <v>91</v>
      </c>
      <c r="F53" s="114">
        <v>91</v>
      </c>
      <c r="G53" s="114">
        <v>89</v>
      </c>
      <c r="H53" s="114">
        <v>87</v>
      </c>
      <c r="I53" s="140">
        <v>87</v>
      </c>
      <c r="J53" s="115">
        <v>4</v>
      </c>
      <c r="K53" s="116">
        <v>4.5977011494252871</v>
      </c>
    </row>
    <row r="54" spans="1:11" ht="14.1" customHeight="1" x14ac:dyDescent="0.2">
      <c r="A54" s="306" t="s">
        <v>279</v>
      </c>
      <c r="B54" s="307" t="s">
        <v>280</v>
      </c>
      <c r="C54" s="308"/>
      <c r="D54" s="113">
        <v>9.7410209954172444</v>
      </c>
      <c r="E54" s="115">
        <v>914</v>
      </c>
      <c r="F54" s="114">
        <v>904</v>
      </c>
      <c r="G54" s="114">
        <v>911</v>
      </c>
      <c r="H54" s="114">
        <v>898</v>
      </c>
      <c r="I54" s="140">
        <v>926</v>
      </c>
      <c r="J54" s="115">
        <v>-12</v>
      </c>
      <c r="K54" s="116">
        <v>-1.2958963282937366</v>
      </c>
    </row>
    <row r="55" spans="1:11" ht="14.1" customHeight="1" x14ac:dyDescent="0.2">
      <c r="A55" s="306">
        <v>72</v>
      </c>
      <c r="B55" s="307" t="s">
        <v>281</v>
      </c>
      <c r="C55" s="308"/>
      <c r="D55" s="113">
        <v>1.5560055419375467</v>
      </c>
      <c r="E55" s="115">
        <v>146</v>
      </c>
      <c r="F55" s="114">
        <v>148</v>
      </c>
      <c r="G55" s="114">
        <v>147</v>
      </c>
      <c r="H55" s="114">
        <v>144</v>
      </c>
      <c r="I55" s="140">
        <v>149</v>
      </c>
      <c r="J55" s="115">
        <v>-3</v>
      </c>
      <c r="K55" s="116">
        <v>-2.0134228187919465</v>
      </c>
    </row>
    <row r="56" spans="1:11" ht="14.1" customHeight="1" x14ac:dyDescent="0.2">
      <c r="A56" s="306" t="s">
        <v>282</v>
      </c>
      <c r="B56" s="307" t="s">
        <v>283</v>
      </c>
      <c r="C56" s="308"/>
      <c r="D56" s="113">
        <v>0.13854843866567196</v>
      </c>
      <c r="E56" s="115">
        <v>13</v>
      </c>
      <c r="F56" s="114">
        <v>16</v>
      </c>
      <c r="G56" s="114">
        <v>18</v>
      </c>
      <c r="H56" s="114">
        <v>20</v>
      </c>
      <c r="I56" s="140">
        <v>20</v>
      </c>
      <c r="J56" s="115">
        <v>-7</v>
      </c>
      <c r="K56" s="116">
        <v>-35</v>
      </c>
    </row>
    <row r="57" spans="1:11" ht="14.1" customHeight="1" x14ac:dyDescent="0.2">
      <c r="A57" s="306" t="s">
        <v>284</v>
      </c>
      <c r="B57" s="307" t="s">
        <v>285</v>
      </c>
      <c r="C57" s="308"/>
      <c r="D57" s="113">
        <v>0.86326334860918685</v>
      </c>
      <c r="E57" s="115">
        <v>81</v>
      </c>
      <c r="F57" s="114">
        <v>80</v>
      </c>
      <c r="G57" s="114">
        <v>81</v>
      </c>
      <c r="H57" s="114">
        <v>78</v>
      </c>
      <c r="I57" s="140">
        <v>82</v>
      </c>
      <c r="J57" s="115">
        <v>-1</v>
      </c>
      <c r="K57" s="116">
        <v>-1.2195121951219512</v>
      </c>
    </row>
    <row r="58" spans="1:11" ht="14.1" customHeight="1" x14ac:dyDescent="0.2">
      <c r="A58" s="306">
        <v>73</v>
      </c>
      <c r="B58" s="307" t="s">
        <v>286</v>
      </c>
      <c r="C58" s="308"/>
      <c r="D58" s="113">
        <v>0.92720878183949695</v>
      </c>
      <c r="E58" s="115">
        <v>87</v>
      </c>
      <c r="F58" s="114">
        <v>95</v>
      </c>
      <c r="G58" s="114">
        <v>94</v>
      </c>
      <c r="H58" s="114">
        <v>91</v>
      </c>
      <c r="I58" s="140">
        <v>94</v>
      </c>
      <c r="J58" s="115">
        <v>-7</v>
      </c>
      <c r="K58" s="116">
        <v>-7.4468085106382977</v>
      </c>
    </row>
    <row r="59" spans="1:11" ht="14.1" customHeight="1" x14ac:dyDescent="0.2">
      <c r="A59" s="306" t="s">
        <v>287</v>
      </c>
      <c r="B59" s="307" t="s">
        <v>288</v>
      </c>
      <c r="C59" s="308"/>
      <c r="D59" s="113">
        <v>0.80997548758392834</v>
      </c>
      <c r="E59" s="115">
        <v>76</v>
      </c>
      <c r="F59" s="114">
        <v>81</v>
      </c>
      <c r="G59" s="114">
        <v>79</v>
      </c>
      <c r="H59" s="114">
        <v>77</v>
      </c>
      <c r="I59" s="140">
        <v>78</v>
      </c>
      <c r="J59" s="115">
        <v>-2</v>
      </c>
      <c r="K59" s="116">
        <v>-2.5641025641025643</v>
      </c>
    </row>
    <row r="60" spans="1:11" ht="14.1" customHeight="1" x14ac:dyDescent="0.2">
      <c r="A60" s="306">
        <v>81</v>
      </c>
      <c r="B60" s="307" t="s">
        <v>289</v>
      </c>
      <c r="C60" s="308"/>
      <c r="D60" s="113">
        <v>2.4512416071618883</v>
      </c>
      <c r="E60" s="115">
        <v>230</v>
      </c>
      <c r="F60" s="114">
        <v>230</v>
      </c>
      <c r="G60" s="114">
        <v>234</v>
      </c>
      <c r="H60" s="114">
        <v>247</v>
      </c>
      <c r="I60" s="140">
        <v>253</v>
      </c>
      <c r="J60" s="115">
        <v>-23</v>
      </c>
      <c r="K60" s="116">
        <v>-9.0909090909090917</v>
      </c>
    </row>
    <row r="61" spans="1:11" ht="14.1" customHeight="1" x14ac:dyDescent="0.2">
      <c r="A61" s="306" t="s">
        <v>290</v>
      </c>
      <c r="B61" s="307" t="s">
        <v>291</v>
      </c>
      <c r="C61" s="308"/>
      <c r="D61" s="113">
        <v>1.0657572205051689</v>
      </c>
      <c r="E61" s="115">
        <v>100</v>
      </c>
      <c r="F61" s="114">
        <v>99</v>
      </c>
      <c r="G61" s="114">
        <v>99</v>
      </c>
      <c r="H61" s="114">
        <v>108</v>
      </c>
      <c r="I61" s="140">
        <v>107</v>
      </c>
      <c r="J61" s="115">
        <v>-7</v>
      </c>
      <c r="K61" s="116">
        <v>-6.5420560747663554</v>
      </c>
    </row>
    <row r="62" spans="1:11" ht="14.1" customHeight="1" x14ac:dyDescent="0.2">
      <c r="A62" s="306" t="s">
        <v>292</v>
      </c>
      <c r="B62" s="307" t="s">
        <v>293</v>
      </c>
      <c r="C62" s="308"/>
      <c r="D62" s="113">
        <v>0.41564531599701587</v>
      </c>
      <c r="E62" s="115">
        <v>39</v>
      </c>
      <c r="F62" s="114">
        <v>41</v>
      </c>
      <c r="G62" s="114">
        <v>43</v>
      </c>
      <c r="H62" s="114">
        <v>40</v>
      </c>
      <c r="I62" s="140">
        <v>42</v>
      </c>
      <c r="J62" s="115">
        <v>-3</v>
      </c>
      <c r="K62" s="116">
        <v>-7.1428571428571432</v>
      </c>
    </row>
    <row r="63" spans="1:11" ht="14.1" customHeight="1" x14ac:dyDescent="0.2">
      <c r="A63" s="306"/>
      <c r="B63" s="307" t="s">
        <v>294</v>
      </c>
      <c r="C63" s="308"/>
      <c r="D63" s="113">
        <v>0.39433017158691253</v>
      </c>
      <c r="E63" s="115">
        <v>37</v>
      </c>
      <c r="F63" s="114">
        <v>39</v>
      </c>
      <c r="G63" s="114">
        <v>41</v>
      </c>
      <c r="H63" s="114">
        <v>38</v>
      </c>
      <c r="I63" s="140">
        <v>40</v>
      </c>
      <c r="J63" s="115">
        <v>-3</v>
      </c>
      <c r="K63" s="116">
        <v>-7.5</v>
      </c>
    </row>
    <row r="64" spans="1:11" ht="14.1" customHeight="1" x14ac:dyDescent="0.2">
      <c r="A64" s="306" t="s">
        <v>295</v>
      </c>
      <c r="B64" s="307" t="s">
        <v>296</v>
      </c>
      <c r="C64" s="308"/>
      <c r="D64" s="113">
        <v>0.22380901630608546</v>
      </c>
      <c r="E64" s="115">
        <v>21</v>
      </c>
      <c r="F64" s="114">
        <v>19</v>
      </c>
      <c r="G64" s="114">
        <v>21</v>
      </c>
      <c r="H64" s="114">
        <v>19</v>
      </c>
      <c r="I64" s="140">
        <v>23</v>
      </c>
      <c r="J64" s="115">
        <v>-2</v>
      </c>
      <c r="K64" s="116">
        <v>-8.695652173913043</v>
      </c>
    </row>
    <row r="65" spans="1:11" ht="14.1" customHeight="1" x14ac:dyDescent="0.2">
      <c r="A65" s="306" t="s">
        <v>297</v>
      </c>
      <c r="B65" s="307" t="s">
        <v>298</v>
      </c>
      <c r="C65" s="308"/>
      <c r="D65" s="113">
        <v>0.39433017158691253</v>
      </c>
      <c r="E65" s="115">
        <v>37</v>
      </c>
      <c r="F65" s="114">
        <v>38</v>
      </c>
      <c r="G65" s="114">
        <v>39</v>
      </c>
      <c r="H65" s="114">
        <v>45</v>
      </c>
      <c r="I65" s="140">
        <v>44</v>
      </c>
      <c r="J65" s="115">
        <v>-7</v>
      </c>
      <c r="K65" s="116">
        <v>-15.909090909090908</v>
      </c>
    </row>
    <row r="66" spans="1:11" ht="14.1" customHeight="1" x14ac:dyDescent="0.2">
      <c r="A66" s="306">
        <v>82</v>
      </c>
      <c r="B66" s="307" t="s">
        <v>299</v>
      </c>
      <c r="C66" s="308"/>
      <c r="D66" s="113">
        <v>1.374826814451668</v>
      </c>
      <c r="E66" s="115">
        <v>129</v>
      </c>
      <c r="F66" s="114">
        <v>127</v>
      </c>
      <c r="G66" s="114">
        <v>132</v>
      </c>
      <c r="H66" s="114">
        <v>137</v>
      </c>
      <c r="I66" s="140">
        <v>142</v>
      </c>
      <c r="J66" s="115">
        <v>-13</v>
      </c>
      <c r="K66" s="116">
        <v>-9.1549295774647881</v>
      </c>
    </row>
    <row r="67" spans="1:11" ht="14.1" customHeight="1" x14ac:dyDescent="0.2">
      <c r="A67" s="306" t="s">
        <v>300</v>
      </c>
      <c r="B67" s="307" t="s">
        <v>301</v>
      </c>
      <c r="C67" s="308"/>
      <c r="D67" s="113">
        <v>0.49024832143237773</v>
      </c>
      <c r="E67" s="115">
        <v>46</v>
      </c>
      <c r="F67" s="114">
        <v>40</v>
      </c>
      <c r="G67" s="114">
        <v>38</v>
      </c>
      <c r="H67" s="114">
        <v>39</v>
      </c>
      <c r="I67" s="140">
        <v>46</v>
      </c>
      <c r="J67" s="115">
        <v>0</v>
      </c>
      <c r="K67" s="116">
        <v>0</v>
      </c>
    </row>
    <row r="68" spans="1:11" ht="14.1" customHeight="1" x14ac:dyDescent="0.2">
      <c r="A68" s="306" t="s">
        <v>302</v>
      </c>
      <c r="B68" s="307" t="s">
        <v>303</v>
      </c>
      <c r="C68" s="308"/>
      <c r="D68" s="113">
        <v>0.58616647127784294</v>
      </c>
      <c r="E68" s="115">
        <v>55</v>
      </c>
      <c r="F68" s="114">
        <v>58</v>
      </c>
      <c r="G68" s="114">
        <v>63</v>
      </c>
      <c r="H68" s="114">
        <v>64</v>
      </c>
      <c r="I68" s="140">
        <v>64</v>
      </c>
      <c r="J68" s="115">
        <v>-9</v>
      </c>
      <c r="K68" s="116">
        <v>-14.0625</v>
      </c>
    </row>
    <row r="69" spans="1:11" ht="14.1" customHeight="1" x14ac:dyDescent="0.2">
      <c r="A69" s="306">
        <v>83</v>
      </c>
      <c r="B69" s="307" t="s">
        <v>304</v>
      </c>
      <c r="C69" s="308"/>
      <c r="D69" s="113">
        <v>2.6111051902376641</v>
      </c>
      <c r="E69" s="115">
        <v>245</v>
      </c>
      <c r="F69" s="114">
        <v>249</v>
      </c>
      <c r="G69" s="114">
        <v>239</v>
      </c>
      <c r="H69" s="114">
        <v>244</v>
      </c>
      <c r="I69" s="140">
        <v>239</v>
      </c>
      <c r="J69" s="115">
        <v>6</v>
      </c>
      <c r="K69" s="116">
        <v>2.510460251046025</v>
      </c>
    </row>
    <row r="70" spans="1:11" ht="14.1" customHeight="1" x14ac:dyDescent="0.2">
      <c r="A70" s="306" t="s">
        <v>305</v>
      </c>
      <c r="B70" s="307" t="s">
        <v>306</v>
      </c>
      <c r="C70" s="308"/>
      <c r="D70" s="113">
        <v>1.0444420760950655</v>
      </c>
      <c r="E70" s="115">
        <v>98</v>
      </c>
      <c r="F70" s="114">
        <v>100</v>
      </c>
      <c r="G70" s="114">
        <v>95</v>
      </c>
      <c r="H70" s="114">
        <v>96</v>
      </c>
      <c r="I70" s="140">
        <v>97</v>
      </c>
      <c r="J70" s="115">
        <v>1</v>
      </c>
      <c r="K70" s="116">
        <v>1.0309278350515463</v>
      </c>
    </row>
    <row r="71" spans="1:11" ht="14.1" customHeight="1" x14ac:dyDescent="0.2">
      <c r="A71" s="306"/>
      <c r="B71" s="307" t="s">
        <v>307</v>
      </c>
      <c r="C71" s="308"/>
      <c r="D71" s="113">
        <v>0.66076947671320474</v>
      </c>
      <c r="E71" s="115">
        <v>62</v>
      </c>
      <c r="F71" s="114">
        <v>63</v>
      </c>
      <c r="G71" s="114">
        <v>61</v>
      </c>
      <c r="H71" s="114">
        <v>62</v>
      </c>
      <c r="I71" s="140">
        <v>61</v>
      </c>
      <c r="J71" s="115">
        <v>1</v>
      </c>
      <c r="K71" s="116">
        <v>1.639344262295082</v>
      </c>
    </row>
    <row r="72" spans="1:11" ht="14.1" customHeight="1" x14ac:dyDescent="0.2">
      <c r="A72" s="306">
        <v>84</v>
      </c>
      <c r="B72" s="307" t="s">
        <v>308</v>
      </c>
      <c r="C72" s="308"/>
      <c r="D72" s="113">
        <v>0.86326334860918685</v>
      </c>
      <c r="E72" s="115">
        <v>81</v>
      </c>
      <c r="F72" s="114">
        <v>77</v>
      </c>
      <c r="G72" s="114">
        <v>73</v>
      </c>
      <c r="H72" s="114">
        <v>81</v>
      </c>
      <c r="I72" s="140">
        <v>78</v>
      </c>
      <c r="J72" s="115">
        <v>3</v>
      </c>
      <c r="K72" s="116">
        <v>3.8461538461538463</v>
      </c>
    </row>
    <row r="73" spans="1:11" ht="14.1" customHeight="1" x14ac:dyDescent="0.2">
      <c r="A73" s="306" t="s">
        <v>309</v>
      </c>
      <c r="B73" s="307" t="s">
        <v>310</v>
      </c>
      <c r="C73" s="308"/>
      <c r="D73" s="113">
        <v>0.13854843866567196</v>
      </c>
      <c r="E73" s="115">
        <v>13</v>
      </c>
      <c r="F73" s="114">
        <v>12</v>
      </c>
      <c r="G73" s="114">
        <v>10</v>
      </c>
      <c r="H73" s="114">
        <v>16</v>
      </c>
      <c r="I73" s="140">
        <v>15</v>
      </c>
      <c r="J73" s="115">
        <v>-2</v>
      </c>
      <c r="K73" s="116">
        <v>-13.333333333333334</v>
      </c>
    </row>
    <row r="74" spans="1:11" ht="14.1" customHeight="1" x14ac:dyDescent="0.2">
      <c r="A74" s="306" t="s">
        <v>311</v>
      </c>
      <c r="B74" s="307" t="s">
        <v>312</v>
      </c>
      <c r="C74" s="308"/>
      <c r="D74" s="113">
        <v>0.10657572205051689</v>
      </c>
      <c r="E74" s="115">
        <v>10</v>
      </c>
      <c r="F74" s="114">
        <v>7</v>
      </c>
      <c r="G74" s="114">
        <v>8</v>
      </c>
      <c r="H74" s="114">
        <v>9</v>
      </c>
      <c r="I74" s="140">
        <v>7</v>
      </c>
      <c r="J74" s="115">
        <v>3</v>
      </c>
      <c r="K74" s="116">
        <v>42.857142857142854</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1.7584994138335288</v>
      </c>
      <c r="E76" s="115">
        <v>165</v>
      </c>
      <c r="F76" s="114">
        <v>154</v>
      </c>
      <c r="G76" s="114">
        <v>149</v>
      </c>
      <c r="H76" s="114">
        <v>142</v>
      </c>
      <c r="I76" s="140">
        <v>125</v>
      </c>
      <c r="J76" s="115">
        <v>40</v>
      </c>
      <c r="K76" s="116">
        <v>32</v>
      </c>
    </row>
    <row r="77" spans="1:11" ht="14.1" customHeight="1" x14ac:dyDescent="0.2">
      <c r="A77" s="306">
        <v>92</v>
      </c>
      <c r="B77" s="307" t="s">
        <v>316</v>
      </c>
      <c r="C77" s="308"/>
      <c r="D77" s="113">
        <v>0.14920601087072366</v>
      </c>
      <c r="E77" s="115">
        <v>14</v>
      </c>
      <c r="F77" s="114">
        <v>11</v>
      </c>
      <c r="G77" s="114">
        <v>11</v>
      </c>
      <c r="H77" s="114">
        <v>12</v>
      </c>
      <c r="I77" s="140">
        <v>11</v>
      </c>
      <c r="J77" s="115">
        <v>3</v>
      </c>
      <c r="K77" s="116">
        <v>27.272727272727273</v>
      </c>
    </row>
    <row r="78" spans="1:11" ht="14.1" customHeight="1" x14ac:dyDescent="0.2">
      <c r="A78" s="306">
        <v>93</v>
      </c>
      <c r="B78" s="307" t="s">
        <v>317</v>
      </c>
      <c r="C78" s="308"/>
      <c r="D78" s="113">
        <v>8.5260577640413518E-2</v>
      </c>
      <c r="E78" s="115">
        <v>8</v>
      </c>
      <c r="F78" s="114">
        <v>12</v>
      </c>
      <c r="G78" s="114">
        <v>12</v>
      </c>
      <c r="H78" s="114">
        <v>11</v>
      </c>
      <c r="I78" s="140">
        <v>10</v>
      </c>
      <c r="J78" s="115">
        <v>-2</v>
      </c>
      <c r="K78" s="116">
        <v>-20</v>
      </c>
    </row>
    <row r="79" spans="1:11" ht="14.1" customHeight="1" x14ac:dyDescent="0.2">
      <c r="A79" s="306">
        <v>94</v>
      </c>
      <c r="B79" s="307" t="s">
        <v>318</v>
      </c>
      <c r="C79" s="308"/>
      <c r="D79" s="113">
        <v>0.50090589363742943</v>
      </c>
      <c r="E79" s="115">
        <v>47</v>
      </c>
      <c r="F79" s="114">
        <v>62</v>
      </c>
      <c r="G79" s="114">
        <v>59</v>
      </c>
      <c r="H79" s="114">
        <v>55</v>
      </c>
      <c r="I79" s="140">
        <v>55</v>
      </c>
      <c r="J79" s="115">
        <v>-8</v>
      </c>
      <c r="K79" s="116">
        <v>-14.545454545454545</v>
      </c>
    </row>
    <row r="80" spans="1:11" ht="14.1" customHeight="1" x14ac:dyDescent="0.2">
      <c r="A80" s="306" t="s">
        <v>319</v>
      </c>
      <c r="B80" s="307" t="s">
        <v>320</v>
      </c>
      <c r="C80" s="308"/>
      <c r="D80" s="113" t="s">
        <v>513</v>
      </c>
      <c r="E80" s="115" t="s">
        <v>513</v>
      </c>
      <c r="F80" s="114" t="s">
        <v>513</v>
      </c>
      <c r="G80" s="114">
        <v>0</v>
      </c>
      <c r="H80" s="114" t="s">
        <v>513</v>
      </c>
      <c r="I80" s="140" t="s">
        <v>513</v>
      </c>
      <c r="J80" s="115" t="s">
        <v>513</v>
      </c>
      <c r="K80" s="116" t="s">
        <v>513</v>
      </c>
    </row>
    <row r="81" spans="1:11" ht="14.1" customHeight="1" x14ac:dyDescent="0.2">
      <c r="A81" s="310" t="s">
        <v>321</v>
      </c>
      <c r="B81" s="311" t="s">
        <v>333</v>
      </c>
      <c r="C81" s="312"/>
      <c r="D81" s="125">
        <v>3.772780560588298</v>
      </c>
      <c r="E81" s="143">
        <v>354</v>
      </c>
      <c r="F81" s="144">
        <v>370</v>
      </c>
      <c r="G81" s="144">
        <v>369</v>
      </c>
      <c r="H81" s="144">
        <v>367</v>
      </c>
      <c r="I81" s="145">
        <v>350</v>
      </c>
      <c r="J81" s="143">
        <v>4</v>
      </c>
      <c r="K81" s="146">
        <v>1.1428571428571428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2829</v>
      </c>
      <c r="G12" s="536">
        <v>2018</v>
      </c>
      <c r="H12" s="536">
        <v>3324</v>
      </c>
      <c r="I12" s="536">
        <v>2170</v>
      </c>
      <c r="J12" s="537">
        <v>2528</v>
      </c>
      <c r="K12" s="538">
        <v>301</v>
      </c>
      <c r="L12" s="349">
        <v>11.906645569620252</v>
      </c>
    </row>
    <row r="13" spans="1:17" s="110" customFormat="1" ht="15" customHeight="1" x14ac:dyDescent="0.2">
      <c r="A13" s="350" t="s">
        <v>344</v>
      </c>
      <c r="B13" s="351" t="s">
        <v>345</v>
      </c>
      <c r="C13" s="347"/>
      <c r="D13" s="347"/>
      <c r="E13" s="348"/>
      <c r="F13" s="536">
        <v>1646</v>
      </c>
      <c r="G13" s="536">
        <v>942</v>
      </c>
      <c r="H13" s="536">
        <v>1824</v>
      </c>
      <c r="I13" s="536">
        <v>1155</v>
      </c>
      <c r="J13" s="537">
        <v>1451</v>
      </c>
      <c r="K13" s="538">
        <v>195</v>
      </c>
      <c r="L13" s="349">
        <v>13.439007580978636</v>
      </c>
    </row>
    <row r="14" spans="1:17" s="110" customFormat="1" ht="22.5" customHeight="1" x14ac:dyDescent="0.2">
      <c r="A14" s="350"/>
      <c r="B14" s="351" t="s">
        <v>346</v>
      </c>
      <c r="C14" s="347"/>
      <c r="D14" s="347"/>
      <c r="E14" s="348"/>
      <c r="F14" s="536">
        <v>1183</v>
      </c>
      <c r="G14" s="536">
        <v>1076</v>
      </c>
      <c r="H14" s="536">
        <v>1500</v>
      </c>
      <c r="I14" s="536">
        <v>1015</v>
      </c>
      <c r="J14" s="537">
        <v>1077</v>
      </c>
      <c r="K14" s="538">
        <v>106</v>
      </c>
      <c r="L14" s="349">
        <v>9.8421541318477246</v>
      </c>
    </row>
    <row r="15" spans="1:17" s="110" customFormat="1" ht="15" customHeight="1" x14ac:dyDescent="0.2">
      <c r="A15" s="350" t="s">
        <v>347</v>
      </c>
      <c r="B15" s="351" t="s">
        <v>108</v>
      </c>
      <c r="C15" s="347"/>
      <c r="D15" s="347"/>
      <c r="E15" s="348"/>
      <c r="F15" s="536">
        <v>572</v>
      </c>
      <c r="G15" s="536">
        <v>494</v>
      </c>
      <c r="H15" s="536">
        <v>1373</v>
      </c>
      <c r="I15" s="536">
        <v>474</v>
      </c>
      <c r="J15" s="537">
        <v>579</v>
      </c>
      <c r="K15" s="538">
        <v>-7</v>
      </c>
      <c r="L15" s="349">
        <v>-1.2089810017271156</v>
      </c>
    </row>
    <row r="16" spans="1:17" s="110" customFormat="1" ht="15" customHeight="1" x14ac:dyDescent="0.2">
      <c r="A16" s="350"/>
      <c r="B16" s="351" t="s">
        <v>109</v>
      </c>
      <c r="C16" s="347"/>
      <c r="D16" s="347"/>
      <c r="E16" s="348"/>
      <c r="F16" s="536">
        <v>1877</v>
      </c>
      <c r="G16" s="536">
        <v>1338</v>
      </c>
      <c r="H16" s="536">
        <v>1702</v>
      </c>
      <c r="I16" s="536">
        <v>1439</v>
      </c>
      <c r="J16" s="537">
        <v>1660</v>
      </c>
      <c r="K16" s="538">
        <v>217</v>
      </c>
      <c r="L16" s="349">
        <v>13.072289156626505</v>
      </c>
    </row>
    <row r="17" spans="1:12" s="110" customFormat="1" ht="15" customHeight="1" x14ac:dyDescent="0.2">
      <c r="A17" s="350"/>
      <c r="B17" s="351" t="s">
        <v>110</v>
      </c>
      <c r="C17" s="347"/>
      <c r="D17" s="347"/>
      <c r="E17" s="348"/>
      <c r="F17" s="536">
        <v>350</v>
      </c>
      <c r="G17" s="536">
        <v>161</v>
      </c>
      <c r="H17" s="536">
        <v>220</v>
      </c>
      <c r="I17" s="536">
        <v>238</v>
      </c>
      <c r="J17" s="537">
        <v>254</v>
      </c>
      <c r="K17" s="538">
        <v>96</v>
      </c>
      <c r="L17" s="349">
        <v>37.795275590551178</v>
      </c>
    </row>
    <row r="18" spans="1:12" s="110" customFormat="1" ht="15" customHeight="1" x14ac:dyDescent="0.2">
      <c r="A18" s="350"/>
      <c r="B18" s="351" t="s">
        <v>111</v>
      </c>
      <c r="C18" s="347"/>
      <c r="D18" s="347"/>
      <c r="E18" s="348"/>
      <c r="F18" s="536">
        <v>30</v>
      </c>
      <c r="G18" s="536">
        <v>25</v>
      </c>
      <c r="H18" s="536">
        <v>29</v>
      </c>
      <c r="I18" s="536">
        <v>19</v>
      </c>
      <c r="J18" s="537">
        <v>35</v>
      </c>
      <c r="K18" s="538">
        <v>-5</v>
      </c>
      <c r="L18" s="349">
        <v>-14.285714285714286</v>
      </c>
    </row>
    <row r="19" spans="1:12" s="110" customFormat="1" ht="15" customHeight="1" x14ac:dyDescent="0.2">
      <c r="A19" s="118" t="s">
        <v>113</v>
      </c>
      <c r="B19" s="119" t="s">
        <v>181</v>
      </c>
      <c r="C19" s="347"/>
      <c r="D19" s="347"/>
      <c r="E19" s="348"/>
      <c r="F19" s="536">
        <v>1874</v>
      </c>
      <c r="G19" s="536">
        <v>1268</v>
      </c>
      <c r="H19" s="536">
        <v>2428</v>
      </c>
      <c r="I19" s="536">
        <v>1406</v>
      </c>
      <c r="J19" s="537">
        <v>1841</v>
      </c>
      <c r="K19" s="538">
        <v>33</v>
      </c>
      <c r="L19" s="349">
        <v>1.7925040738728952</v>
      </c>
    </row>
    <row r="20" spans="1:12" s="110" customFormat="1" ht="15" customHeight="1" x14ac:dyDescent="0.2">
      <c r="A20" s="118"/>
      <c r="B20" s="119" t="s">
        <v>182</v>
      </c>
      <c r="C20" s="347"/>
      <c r="D20" s="347"/>
      <c r="E20" s="348"/>
      <c r="F20" s="536">
        <v>955</v>
      </c>
      <c r="G20" s="536">
        <v>750</v>
      </c>
      <c r="H20" s="536">
        <v>896</v>
      </c>
      <c r="I20" s="536">
        <v>764</v>
      </c>
      <c r="J20" s="537">
        <v>687</v>
      </c>
      <c r="K20" s="538">
        <v>268</v>
      </c>
      <c r="L20" s="349">
        <v>39.010189228529839</v>
      </c>
    </row>
    <row r="21" spans="1:12" s="110" customFormat="1" ht="15" customHeight="1" x14ac:dyDescent="0.2">
      <c r="A21" s="118" t="s">
        <v>113</v>
      </c>
      <c r="B21" s="119" t="s">
        <v>116</v>
      </c>
      <c r="C21" s="347"/>
      <c r="D21" s="347"/>
      <c r="E21" s="348"/>
      <c r="F21" s="536">
        <v>2085</v>
      </c>
      <c r="G21" s="536">
        <v>1453</v>
      </c>
      <c r="H21" s="536">
        <v>2518</v>
      </c>
      <c r="I21" s="536">
        <v>1582</v>
      </c>
      <c r="J21" s="537">
        <v>1904</v>
      </c>
      <c r="K21" s="538">
        <v>181</v>
      </c>
      <c r="L21" s="349">
        <v>9.5063025210084042</v>
      </c>
    </row>
    <row r="22" spans="1:12" s="110" customFormat="1" ht="15" customHeight="1" x14ac:dyDescent="0.2">
      <c r="A22" s="118"/>
      <c r="B22" s="119" t="s">
        <v>117</v>
      </c>
      <c r="C22" s="347"/>
      <c r="D22" s="347"/>
      <c r="E22" s="348"/>
      <c r="F22" s="536">
        <v>743</v>
      </c>
      <c r="G22" s="536">
        <v>564</v>
      </c>
      <c r="H22" s="536">
        <v>799</v>
      </c>
      <c r="I22" s="536">
        <v>587</v>
      </c>
      <c r="J22" s="537">
        <v>622</v>
      </c>
      <c r="K22" s="538">
        <v>121</v>
      </c>
      <c r="L22" s="349">
        <v>19.45337620578778</v>
      </c>
    </row>
    <row r="23" spans="1:12" s="110" customFormat="1" ht="15" customHeight="1" x14ac:dyDescent="0.2">
      <c r="A23" s="352" t="s">
        <v>347</v>
      </c>
      <c r="B23" s="353" t="s">
        <v>193</v>
      </c>
      <c r="C23" s="354"/>
      <c r="D23" s="354"/>
      <c r="E23" s="355"/>
      <c r="F23" s="539">
        <v>53</v>
      </c>
      <c r="G23" s="539">
        <v>94</v>
      </c>
      <c r="H23" s="539">
        <v>595</v>
      </c>
      <c r="I23" s="539">
        <v>34</v>
      </c>
      <c r="J23" s="540">
        <v>35</v>
      </c>
      <c r="K23" s="541">
        <v>18</v>
      </c>
      <c r="L23" s="356">
        <v>51.428571428571431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39.5</v>
      </c>
      <c r="H25" s="542">
        <v>43.3</v>
      </c>
      <c r="I25" s="542">
        <v>40.799999999999997</v>
      </c>
      <c r="J25" s="542">
        <v>41.4</v>
      </c>
      <c r="K25" s="543" t="s">
        <v>349</v>
      </c>
      <c r="L25" s="364">
        <v>-7.6999999999999957</v>
      </c>
    </row>
    <row r="26" spans="1:12" s="110" customFormat="1" ht="15" customHeight="1" x14ac:dyDescent="0.2">
      <c r="A26" s="365" t="s">
        <v>105</v>
      </c>
      <c r="B26" s="366" t="s">
        <v>345</v>
      </c>
      <c r="C26" s="362"/>
      <c r="D26" s="362"/>
      <c r="E26" s="363"/>
      <c r="F26" s="542">
        <v>32.6</v>
      </c>
      <c r="G26" s="542">
        <v>39.5</v>
      </c>
      <c r="H26" s="542">
        <v>41.9</v>
      </c>
      <c r="I26" s="542">
        <v>41</v>
      </c>
      <c r="J26" s="544">
        <v>42.1</v>
      </c>
      <c r="K26" s="543" t="s">
        <v>349</v>
      </c>
      <c r="L26" s="364">
        <v>-9.5</v>
      </c>
    </row>
    <row r="27" spans="1:12" s="110" customFormat="1" ht="15" customHeight="1" x14ac:dyDescent="0.2">
      <c r="A27" s="365"/>
      <c r="B27" s="366" t="s">
        <v>346</v>
      </c>
      <c r="C27" s="362"/>
      <c r="D27" s="362"/>
      <c r="E27" s="363"/>
      <c r="F27" s="542">
        <v>35.299999999999997</v>
      </c>
      <c r="G27" s="542">
        <v>39.4</v>
      </c>
      <c r="H27" s="542">
        <v>44.9</v>
      </c>
      <c r="I27" s="542">
        <v>40.5</v>
      </c>
      <c r="J27" s="542">
        <v>40.5</v>
      </c>
      <c r="K27" s="543" t="s">
        <v>349</v>
      </c>
      <c r="L27" s="364">
        <v>-5.2000000000000028</v>
      </c>
    </row>
    <row r="28" spans="1:12" s="110" customFormat="1" ht="15" customHeight="1" x14ac:dyDescent="0.2">
      <c r="A28" s="365" t="s">
        <v>113</v>
      </c>
      <c r="B28" s="366" t="s">
        <v>108</v>
      </c>
      <c r="C28" s="362"/>
      <c r="D28" s="362"/>
      <c r="E28" s="363"/>
      <c r="F28" s="542">
        <v>41.5</v>
      </c>
      <c r="G28" s="542">
        <v>45.4</v>
      </c>
      <c r="H28" s="542">
        <v>50.1</v>
      </c>
      <c r="I28" s="542">
        <v>53.3</v>
      </c>
      <c r="J28" s="542">
        <v>54.8</v>
      </c>
      <c r="K28" s="543" t="s">
        <v>349</v>
      </c>
      <c r="L28" s="364">
        <v>-13.299999999999997</v>
      </c>
    </row>
    <row r="29" spans="1:12" s="110" customFormat="1" ht="11.25" x14ac:dyDescent="0.2">
      <c r="A29" s="365"/>
      <c r="B29" s="366" t="s">
        <v>109</v>
      </c>
      <c r="C29" s="362"/>
      <c r="D29" s="362"/>
      <c r="E29" s="363"/>
      <c r="F29" s="542">
        <v>32.700000000000003</v>
      </c>
      <c r="G29" s="542">
        <v>38.299999999999997</v>
      </c>
      <c r="H29" s="542">
        <v>40.4</v>
      </c>
      <c r="I29" s="542">
        <v>37.1</v>
      </c>
      <c r="J29" s="544">
        <v>37.799999999999997</v>
      </c>
      <c r="K29" s="543" t="s">
        <v>349</v>
      </c>
      <c r="L29" s="364">
        <v>-5.0999999999999943</v>
      </c>
    </row>
    <row r="30" spans="1:12" s="110" customFormat="1" ht="15" customHeight="1" x14ac:dyDescent="0.2">
      <c r="A30" s="365"/>
      <c r="B30" s="366" t="s">
        <v>110</v>
      </c>
      <c r="C30" s="362"/>
      <c r="D30" s="362"/>
      <c r="E30" s="363"/>
      <c r="F30" s="542">
        <v>26.3</v>
      </c>
      <c r="G30" s="542">
        <v>34.4</v>
      </c>
      <c r="H30" s="542">
        <v>41.4</v>
      </c>
      <c r="I30" s="542">
        <v>39.1</v>
      </c>
      <c r="J30" s="542">
        <v>35.4</v>
      </c>
      <c r="K30" s="543" t="s">
        <v>349</v>
      </c>
      <c r="L30" s="364">
        <v>-9.0999999999999979</v>
      </c>
    </row>
    <row r="31" spans="1:12" s="110" customFormat="1" ht="15" customHeight="1" x14ac:dyDescent="0.2">
      <c r="A31" s="365"/>
      <c r="B31" s="366" t="s">
        <v>111</v>
      </c>
      <c r="C31" s="362"/>
      <c r="D31" s="362"/>
      <c r="E31" s="363"/>
      <c r="F31" s="542">
        <v>46.7</v>
      </c>
      <c r="G31" s="542">
        <v>36</v>
      </c>
      <c r="H31" s="542">
        <v>48.3</v>
      </c>
      <c r="I31" s="542">
        <v>42.1</v>
      </c>
      <c r="J31" s="542">
        <v>45.7</v>
      </c>
      <c r="K31" s="543" t="s">
        <v>349</v>
      </c>
      <c r="L31" s="364">
        <v>1</v>
      </c>
    </row>
    <row r="32" spans="1:12" s="110" customFormat="1" ht="15" customHeight="1" x14ac:dyDescent="0.2">
      <c r="A32" s="367" t="s">
        <v>113</v>
      </c>
      <c r="B32" s="368" t="s">
        <v>181</v>
      </c>
      <c r="C32" s="362"/>
      <c r="D32" s="362"/>
      <c r="E32" s="363"/>
      <c r="F32" s="542">
        <v>33.6</v>
      </c>
      <c r="G32" s="542">
        <v>39.1</v>
      </c>
      <c r="H32" s="542">
        <v>42.7</v>
      </c>
      <c r="I32" s="542">
        <v>43.6</v>
      </c>
      <c r="J32" s="544">
        <v>43</v>
      </c>
      <c r="K32" s="543" t="s">
        <v>349</v>
      </c>
      <c r="L32" s="364">
        <v>-9.3999999999999986</v>
      </c>
    </row>
    <row r="33" spans="1:12" s="110" customFormat="1" ht="15" customHeight="1" x14ac:dyDescent="0.2">
      <c r="A33" s="367"/>
      <c r="B33" s="368" t="s">
        <v>182</v>
      </c>
      <c r="C33" s="362"/>
      <c r="D33" s="362"/>
      <c r="E33" s="363"/>
      <c r="F33" s="542">
        <v>34</v>
      </c>
      <c r="G33" s="542">
        <v>40</v>
      </c>
      <c r="H33" s="542">
        <v>44.6</v>
      </c>
      <c r="I33" s="542">
        <v>35.6</v>
      </c>
      <c r="J33" s="542">
        <v>37.1</v>
      </c>
      <c r="K33" s="543" t="s">
        <v>349</v>
      </c>
      <c r="L33" s="364">
        <v>-3.1000000000000014</v>
      </c>
    </row>
    <row r="34" spans="1:12" s="369" customFormat="1" ht="15" customHeight="1" x14ac:dyDescent="0.2">
      <c r="A34" s="367" t="s">
        <v>113</v>
      </c>
      <c r="B34" s="368" t="s">
        <v>116</v>
      </c>
      <c r="C34" s="362"/>
      <c r="D34" s="362"/>
      <c r="E34" s="363"/>
      <c r="F34" s="542">
        <v>26.5</v>
      </c>
      <c r="G34" s="542">
        <v>33.5</v>
      </c>
      <c r="H34" s="542">
        <v>38.4</v>
      </c>
      <c r="I34" s="542">
        <v>37.799999999999997</v>
      </c>
      <c r="J34" s="542">
        <v>34.700000000000003</v>
      </c>
      <c r="K34" s="543" t="s">
        <v>349</v>
      </c>
      <c r="L34" s="364">
        <v>-8.2000000000000028</v>
      </c>
    </row>
    <row r="35" spans="1:12" s="369" customFormat="1" ht="11.25" x14ac:dyDescent="0.2">
      <c r="A35" s="370"/>
      <c r="B35" s="371" t="s">
        <v>117</v>
      </c>
      <c r="C35" s="372"/>
      <c r="D35" s="372"/>
      <c r="E35" s="373"/>
      <c r="F35" s="545">
        <v>53.8</v>
      </c>
      <c r="G35" s="545">
        <v>54</v>
      </c>
      <c r="H35" s="545">
        <v>55.9</v>
      </c>
      <c r="I35" s="545">
        <v>48.6</v>
      </c>
      <c r="J35" s="546">
        <v>61.5</v>
      </c>
      <c r="K35" s="547" t="s">
        <v>349</v>
      </c>
      <c r="L35" s="374">
        <v>-7.7000000000000028</v>
      </c>
    </row>
    <row r="36" spans="1:12" s="369" customFormat="1" ht="15.95" customHeight="1" x14ac:dyDescent="0.2">
      <c r="A36" s="375" t="s">
        <v>350</v>
      </c>
      <c r="B36" s="376"/>
      <c r="C36" s="377"/>
      <c r="D36" s="376"/>
      <c r="E36" s="378"/>
      <c r="F36" s="548">
        <v>2763</v>
      </c>
      <c r="G36" s="548">
        <v>1911</v>
      </c>
      <c r="H36" s="548">
        <v>2642</v>
      </c>
      <c r="I36" s="548">
        <v>2127</v>
      </c>
      <c r="J36" s="548">
        <v>2486</v>
      </c>
      <c r="K36" s="549">
        <v>277</v>
      </c>
      <c r="L36" s="380">
        <v>11.142397425583267</v>
      </c>
    </row>
    <row r="37" spans="1:12" s="369" customFormat="1" ht="15.95" customHeight="1" x14ac:dyDescent="0.2">
      <c r="A37" s="381"/>
      <c r="B37" s="382" t="s">
        <v>113</v>
      </c>
      <c r="C37" s="382" t="s">
        <v>351</v>
      </c>
      <c r="D37" s="382"/>
      <c r="E37" s="383"/>
      <c r="F37" s="548">
        <v>932</v>
      </c>
      <c r="G37" s="548">
        <v>754</v>
      </c>
      <c r="H37" s="548">
        <v>1144</v>
      </c>
      <c r="I37" s="548">
        <v>867</v>
      </c>
      <c r="J37" s="548">
        <v>1029</v>
      </c>
      <c r="K37" s="549">
        <v>-97</v>
      </c>
      <c r="L37" s="380">
        <v>-9.4266277939747329</v>
      </c>
    </row>
    <row r="38" spans="1:12" s="369" customFormat="1" ht="15.95" customHeight="1" x14ac:dyDescent="0.2">
      <c r="A38" s="381"/>
      <c r="B38" s="384" t="s">
        <v>105</v>
      </c>
      <c r="C38" s="384" t="s">
        <v>106</v>
      </c>
      <c r="D38" s="385"/>
      <c r="E38" s="383"/>
      <c r="F38" s="548">
        <v>1600</v>
      </c>
      <c r="G38" s="548">
        <v>909</v>
      </c>
      <c r="H38" s="548">
        <v>1412</v>
      </c>
      <c r="I38" s="548">
        <v>1131</v>
      </c>
      <c r="J38" s="550">
        <v>1426</v>
      </c>
      <c r="K38" s="549">
        <v>174</v>
      </c>
      <c r="L38" s="380">
        <v>12.201963534361852</v>
      </c>
    </row>
    <row r="39" spans="1:12" s="369" customFormat="1" ht="15.95" customHeight="1" x14ac:dyDescent="0.2">
      <c r="A39" s="381"/>
      <c r="B39" s="385"/>
      <c r="C39" s="382" t="s">
        <v>352</v>
      </c>
      <c r="D39" s="385"/>
      <c r="E39" s="383"/>
      <c r="F39" s="548">
        <v>522</v>
      </c>
      <c r="G39" s="548">
        <v>359</v>
      </c>
      <c r="H39" s="548">
        <v>592</v>
      </c>
      <c r="I39" s="548">
        <v>464</v>
      </c>
      <c r="J39" s="548">
        <v>600</v>
      </c>
      <c r="K39" s="549">
        <v>-78</v>
      </c>
      <c r="L39" s="380">
        <v>-13</v>
      </c>
    </row>
    <row r="40" spans="1:12" s="369" customFormat="1" ht="15.95" customHeight="1" x14ac:dyDescent="0.2">
      <c r="A40" s="381"/>
      <c r="B40" s="384"/>
      <c r="C40" s="384" t="s">
        <v>107</v>
      </c>
      <c r="D40" s="385"/>
      <c r="E40" s="383"/>
      <c r="F40" s="548">
        <v>1163</v>
      </c>
      <c r="G40" s="548">
        <v>1002</v>
      </c>
      <c r="H40" s="548">
        <v>1230</v>
      </c>
      <c r="I40" s="548">
        <v>996</v>
      </c>
      <c r="J40" s="548">
        <v>1060</v>
      </c>
      <c r="K40" s="549">
        <v>103</v>
      </c>
      <c r="L40" s="380">
        <v>9.7169811320754711</v>
      </c>
    </row>
    <row r="41" spans="1:12" s="369" customFormat="1" ht="24" customHeight="1" x14ac:dyDescent="0.2">
      <c r="A41" s="381"/>
      <c r="B41" s="385"/>
      <c r="C41" s="382" t="s">
        <v>352</v>
      </c>
      <c r="D41" s="385"/>
      <c r="E41" s="383"/>
      <c r="F41" s="548">
        <v>410</v>
      </c>
      <c r="G41" s="548">
        <v>395</v>
      </c>
      <c r="H41" s="548">
        <v>552</v>
      </c>
      <c r="I41" s="548">
        <v>403</v>
      </c>
      <c r="J41" s="550">
        <v>429</v>
      </c>
      <c r="K41" s="549">
        <v>-19</v>
      </c>
      <c r="L41" s="380">
        <v>-4.4289044289044286</v>
      </c>
    </row>
    <row r="42" spans="1:12" s="110" customFormat="1" ht="15" customHeight="1" x14ac:dyDescent="0.2">
      <c r="A42" s="381"/>
      <c r="B42" s="384" t="s">
        <v>113</v>
      </c>
      <c r="C42" s="384" t="s">
        <v>353</v>
      </c>
      <c r="D42" s="385"/>
      <c r="E42" s="383"/>
      <c r="F42" s="548">
        <v>520</v>
      </c>
      <c r="G42" s="548">
        <v>403</v>
      </c>
      <c r="H42" s="548">
        <v>740</v>
      </c>
      <c r="I42" s="548">
        <v>443</v>
      </c>
      <c r="J42" s="548">
        <v>542</v>
      </c>
      <c r="K42" s="549">
        <v>-22</v>
      </c>
      <c r="L42" s="380">
        <v>-4.0590405904059041</v>
      </c>
    </row>
    <row r="43" spans="1:12" s="110" customFormat="1" ht="15" customHeight="1" x14ac:dyDescent="0.2">
      <c r="A43" s="381"/>
      <c r="B43" s="385"/>
      <c r="C43" s="382" t="s">
        <v>352</v>
      </c>
      <c r="D43" s="385"/>
      <c r="E43" s="383"/>
      <c r="F43" s="548">
        <v>216</v>
      </c>
      <c r="G43" s="548">
        <v>183</v>
      </c>
      <c r="H43" s="548">
        <v>371</v>
      </c>
      <c r="I43" s="548">
        <v>236</v>
      </c>
      <c r="J43" s="548">
        <v>297</v>
      </c>
      <c r="K43" s="549">
        <v>-81</v>
      </c>
      <c r="L43" s="380">
        <v>-27.272727272727273</v>
      </c>
    </row>
    <row r="44" spans="1:12" s="110" customFormat="1" ht="15" customHeight="1" x14ac:dyDescent="0.2">
      <c r="A44" s="381"/>
      <c r="B44" s="384"/>
      <c r="C44" s="366" t="s">
        <v>109</v>
      </c>
      <c r="D44" s="385"/>
      <c r="E44" s="383"/>
      <c r="F44" s="548">
        <v>1863</v>
      </c>
      <c r="G44" s="548">
        <v>1323</v>
      </c>
      <c r="H44" s="548">
        <v>1653</v>
      </c>
      <c r="I44" s="548">
        <v>1427</v>
      </c>
      <c r="J44" s="550">
        <v>1655</v>
      </c>
      <c r="K44" s="549">
        <v>208</v>
      </c>
      <c r="L44" s="380">
        <v>12.56797583081571</v>
      </c>
    </row>
    <row r="45" spans="1:12" s="110" customFormat="1" ht="15" customHeight="1" x14ac:dyDescent="0.2">
      <c r="A45" s="381"/>
      <c r="B45" s="385"/>
      <c r="C45" s="382" t="s">
        <v>352</v>
      </c>
      <c r="D45" s="385"/>
      <c r="E45" s="383"/>
      <c r="F45" s="548">
        <v>610</v>
      </c>
      <c r="G45" s="548">
        <v>507</v>
      </c>
      <c r="H45" s="548">
        <v>668</v>
      </c>
      <c r="I45" s="548">
        <v>530</v>
      </c>
      <c r="J45" s="548">
        <v>626</v>
      </c>
      <c r="K45" s="549">
        <v>-16</v>
      </c>
      <c r="L45" s="380">
        <v>-2.5559105431309903</v>
      </c>
    </row>
    <row r="46" spans="1:12" s="110" customFormat="1" ht="15" customHeight="1" x14ac:dyDescent="0.2">
      <c r="A46" s="381"/>
      <c r="B46" s="384"/>
      <c r="C46" s="366" t="s">
        <v>110</v>
      </c>
      <c r="D46" s="385"/>
      <c r="E46" s="383"/>
      <c r="F46" s="548">
        <v>350</v>
      </c>
      <c r="G46" s="548">
        <v>160</v>
      </c>
      <c r="H46" s="548">
        <v>220</v>
      </c>
      <c r="I46" s="548">
        <v>238</v>
      </c>
      <c r="J46" s="548">
        <v>254</v>
      </c>
      <c r="K46" s="549">
        <v>96</v>
      </c>
      <c r="L46" s="380">
        <v>37.795275590551178</v>
      </c>
    </row>
    <row r="47" spans="1:12" s="110" customFormat="1" ht="15" customHeight="1" x14ac:dyDescent="0.2">
      <c r="A47" s="381"/>
      <c r="B47" s="385"/>
      <c r="C47" s="382" t="s">
        <v>352</v>
      </c>
      <c r="D47" s="385"/>
      <c r="E47" s="383"/>
      <c r="F47" s="548">
        <v>92</v>
      </c>
      <c r="G47" s="548">
        <v>55</v>
      </c>
      <c r="H47" s="548">
        <v>91</v>
      </c>
      <c r="I47" s="548">
        <v>93</v>
      </c>
      <c r="J47" s="550">
        <v>90</v>
      </c>
      <c r="K47" s="549">
        <v>2</v>
      </c>
      <c r="L47" s="380">
        <v>2.2222222222222223</v>
      </c>
    </row>
    <row r="48" spans="1:12" s="110" customFormat="1" ht="15" customHeight="1" x14ac:dyDescent="0.2">
      <c r="A48" s="381"/>
      <c r="B48" s="385"/>
      <c r="C48" s="366" t="s">
        <v>111</v>
      </c>
      <c r="D48" s="386"/>
      <c r="E48" s="387"/>
      <c r="F48" s="548">
        <v>30</v>
      </c>
      <c r="G48" s="548">
        <v>25</v>
      </c>
      <c r="H48" s="548">
        <v>29</v>
      </c>
      <c r="I48" s="548">
        <v>19</v>
      </c>
      <c r="J48" s="548">
        <v>35</v>
      </c>
      <c r="K48" s="549">
        <v>-5</v>
      </c>
      <c r="L48" s="380">
        <v>-14.285714285714286</v>
      </c>
    </row>
    <row r="49" spans="1:12" s="110" customFormat="1" ht="15" customHeight="1" x14ac:dyDescent="0.2">
      <c r="A49" s="381"/>
      <c r="B49" s="385"/>
      <c r="C49" s="382" t="s">
        <v>352</v>
      </c>
      <c r="D49" s="385"/>
      <c r="E49" s="383"/>
      <c r="F49" s="548">
        <v>14</v>
      </c>
      <c r="G49" s="548">
        <v>9</v>
      </c>
      <c r="H49" s="548">
        <v>14</v>
      </c>
      <c r="I49" s="548">
        <v>8</v>
      </c>
      <c r="J49" s="548">
        <v>16</v>
      </c>
      <c r="K49" s="549">
        <v>-2</v>
      </c>
      <c r="L49" s="380">
        <v>-12.5</v>
      </c>
    </row>
    <row r="50" spans="1:12" s="110" customFormat="1" ht="15" customHeight="1" x14ac:dyDescent="0.2">
      <c r="A50" s="381"/>
      <c r="B50" s="384" t="s">
        <v>113</v>
      </c>
      <c r="C50" s="382" t="s">
        <v>181</v>
      </c>
      <c r="D50" s="385"/>
      <c r="E50" s="383"/>
      <c r="F50" s="548">
        <v>1811</v>
      </c>
      <c r="G50" s="548">
        <v>1168</v>
      </c>
      <c r="H50" s="548">
        <v>1769</v>
      </c>
      <c r="I50" s="548">
        <v>1369</v>
      </c>
      <c r="J50" s="550">
        <v>1802</v>
      </c>
      <c r="K50" s="549">
        <v>9</v>
      </c>
      <c r="L50" s="380">
        <v>0.49944506104328523</v>
      </c>
    </row>
    <row r="51" spans="1:12" s="110" customFormat="1" ht="15" customHeight="1" x14ac:dyDescent="0.2">
      <c r="A51" s="381"/>
      <c r="B51" s="385"/>
      <c r="C51" s="382" t="s">
        <v>352</v>
      </c>
      <c r="D51" s="385"/>
      <c r="E51" s="383"/>
      <c r="F51" s="548">
        <v>608</v>
      </c>
      <c r="G51" s="548">
        <v>457</v>
      </c>
      <c r="H51" s="548">
        <v>755</v>
      </c>
      <c r="I51" s="548">
        <v>597</v>
      </c>
      <c r="J51" s="548">
        <v>775</v>
      </c>
      <c r="K51" s="549">
        <v>-167</v>
      </c>
      <c r="L51" s="380">
        <v>-21.548387096774192</v>
      </c>
    </row>
    <row r="52" spans="1:12" s="110" customFormat="1" ht="15" customHeight="1" x14ac:dyDescent="0.2">
      <c r="A52" s="381"/>
      <c r="B52" s="384"/>
      <c r="C52" s="382" t="s">
        <v>182</v>
      </c>
      <c r="D52" s="385"/>
      <c r="E52" s="383"/>
      <c r="F52" s="548">
        <v>952</v>
      </c>
      <c r="G52" s="548">
        <v>743</v>
      </c>
      <c r="H52" s="548">
        <v>873</v>
      </c>
      <c r="I52" s="548">
        <v>758</v>
      </c>
      <c r="J52" s="548">
        <v>684</v>
      </c>
      <c r="K52" s="549">
        <v>268</v>
      </c>
      <c r="L52" s="380">
        <v>39.1812865497076</v>
      </c>
    </row>
    <row r="53" spans="1:12" s="269" customFormat="1" ht="11.25" customHeight="1" x14ac:dyDescent="0.2">
      <c r="A53" s="381"/>
      <c r="B53" s="385"/>
      <c r="C53" s="382" t="s">
        <v>352</v>
      </c>
      <c r="D53" s="385"/>
      <c r="E53" s="383"/>
      <c r="F53" s="548">
        <v>324</v>
      </c>
      <c r="G53" s="548">
        <v>297</v>
      </c>
      <c r="H53" s="548">
        <v>389</v>
      </c>
      <c r="I53" s="548">
        <v>270</v>
      </c>
      <c r="J53" s="550">
        <v>254</v>
      </c>
      <c r="K53" s="549">
        <v>70</v>
      </c>
      <c r="L53" s="380">
        <v>27.559055118110237</v>
      </c>
    </row>
    <row r="54" spans="1:12" s="151" customFormat="1" ht="12.75" customHeight="1" x14ac:dyDescent="0.2">
      <c r="A54" s="381"/>
      <c r="B54" s="384" t="s">
        <v>113</v>
      </c>
      <c r="C54" s="384" t="s">
        <v>116</v>
      </c>
      <c r="D54" s="385"/>
      <c r="E54" s="383"/>
      <c r="F54" s="548">
        <v>2034</v>
      </c>
      <c r="G54" s="548">
        <v>1353</v>
      </c>
      <c r="H54" s="548">
        <v>1902</v>
      </c>
      <c r="I54" s="548">
        <v>1544</v>
      </c>
      <c r="J54" s="548">
        <v>1866</v>
      </c>
      <c r="K54" s="549">
        <v>168</v>
      </c>
      <c r="L54" s="380">
        <v>9.0032154340836019</v>
      </c>
    </row>
    <row r="55" spans="1:12" ht="11.25" x14ac:dyDescent="0.2">
      <c r="A55" s="381"/>
      <c r="B55" s="385"/>
      <c r="C55" s="382" t="s">
        <v>352</v>
      </c>
      <c r="D55" s="385"/>
      <c r="E55" s="383"/>
      <c r="F55" s="548">
        <v>539</v>
      </c>
      <c r="G55" s="548">
        <v>453</v>
      </c>
      <c r="H55" s="548">
        <v>731</v>
      </c>
      <c r="I55" s="548">
        <v>584</v>
      </c>
      <c r="J55" s="548">
        <v>648</v>
      </c>
      <c r="K55" s="549">
        <v>-109</v>
      </c>
      <c r="L55" s="380">
        <v>-16.820987654320987</v>
      </c>
    </row>
    <row r="56" spans="1:12" ht="14.25" customHeight="1" x14ac:dyDescent="0.2">
      <c r="A56" s="381"/>
      <c r="B56" s="385"/>
      <c r="C56" s="384" t="s">
        <v>117</v>
      </c>
      <c r="D56" s="385"/>
      <c r="E56" s="383"/>
      <c r="F56" s="548">
        <v>728</v>
      </c>
      <c r="G56" s="548">
        <v>557</v>
      </c>
      <c r="H56" s="548">
        <v>737</v>
      </c>
      <c r="I56" s="548">
        <v>582</v>
      </c>
      <c r="J56" s="548">
        <v>618</v>
      </c>
      <c r="K56" s="549">
        <v>110</v>
      </c>
      <c r="L56" s="380">
        <v>17.79935275080906</v>
      </c>
    </row>
    <row r="57" spans="1:12" ht="18.75" customHeight="1" x14ac:dyDescent="0.2">
      <c r="A57" s="388"/>
      <c r="B57" s="389"/>
      <c r="C57" s="390" t="s">
        <v>352</v>
      </c>
      <c r="D57" s="389"/>
      <c r="E57" s="391"/>
      <c r="F57" s="551">
        <v>392</v>
      </c>
      <c r="G57" s="552">
        <v>301</v>
      </c>
      <c r="H57" s="552">
        <v>412</v>
      </c>
      <c r="I57" s="552">
        <v>283</v>
      </c>
      <c r="J57" s="552">
        <v>380</v>
      </c>
      <c r="K57" s="553">
        <f t="shared" ref="K57" si="0">IF(OR(F57=".",J57=".")=TRUE,".",IF(OR(F57="*",J57="*")=TRUE,"*",IF(AND(F57="-",J57="-")=TRUE,"-",IF(AND(ISNUMBER(J57),ISNUMBER(F57))=TRUE,IF(F57-J57=0,0,F57-J57),IF(ISNUMBER(F57)=TRUE,F57,-J57)))))</f>
        <v>12</v>
      </c>
      <c r="L57" s="392">
        <f t="shared" ref="L57" si="1">IF(K57 =".",".",IF(K57 ="*","*",IF(K57="-","-",IF(K57=0,0,IF(OR(J57="-",J57=".",F57="-",F57=".")=TRUE,"X",IF(J57=0,"0,0",IF(ABS(K57*100/J57)&gt;250,".X",(K57*100/J57))))))))</f>
        <v>3.1578947368421053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2829</v>
      </c>
      <c r="E11" s="114">
        <v>2018</v>
      </c>
      <c r="F11" s="114">
        <v>3324</v>
      </c>
      <c r="G11" s="114">
        <v>2170</v>
      </c>
      <c r="H11" s="140">
        <v>2528</v>
      </c>
      <c r="I11" s="115">
        <v>301</v>
      </c>
      <c r="J11" s="116">
        <v>11.906645569620252</v>
      </c>
    </row>
    <row r="12" spans="1:15" s="110" customFormat="1" ht="24.95" customHeight="1" x14ac:dyDescent="0.2">
      <c r="A12" s="193" t="s">
        <v>132</v>
      </c>
      <c r="B12" s="194" t="s">
        <v>133</v>
      </c>
      <c r="C12" s="113">
        <v>3.8176033934252387</v>
      </c>
      <c r="D12" s="115">
        <v>108</v>
      </c>
      <c r="E12" s="114">
        <v>33</v>
      </c>
      <c r="F12" s="114">
        <v>118</v>
      </c>
      <c r="G12" s="114">
        <v>64</v>
      </c>
      <c r="H12" s="140">
        <v>124</v>
      </c>
      <c r="I12" s="115">
        <v>-16</v>
      </c>
      <c r="J12" s="116">
        <v>-12.903225806451612</v>
      </c>
    </row>
    <row r="13" spans="1:15" s="110" customFormat="1" ht="24.95" customHeight="1" x14ac:dyDescent="0.2">
      <c r="A13" s="193" t="s">
        <v>134</v>
      </c>
      <c r="B13" s="199" t="s">
        <v>214</v>
      </c>
      <c r="C13" s="113">
        <v>0.21208907741251326</v>
      </c>
      <c r="D13" s="115">
        <v>6</v>
      </c>
      <c r="E13" s="114">
        <v>6</v>
      </c>
      <c r="F13" s="114">
        <v>10</v>
      </c>
      <c r="G13" s="114">
        <v>5</v>
      </c>
      <c r="H13" s="140">
        <v>8</v>
      </c>
      <c r="I13" s="115">
        <v>-2</v>
      </c>
      <c r="J13" s="116">
        <v>-25</v>
      </c>
    </row>
    <row r="14" spans="1:15" s="287" customFormat="1" ht="24.95" customHeight="1" x14ac:dyDescent="0.2">
      <c r="A14" s="193" t="s">
        <v>215</v>
      </c>
      <c r="B14" s="199" t="s">
        <v>137</v>
      </c>
      <c r="C14" s="113">
        <v>21.809826793920113</v>
      </c>
      <c r="D14" s="115">
        <v>617</v>
      </c>
      <c r="E14" s="114">
        <v>396</v>
      </c>
      <c r="F14" s="114">
        <v>715</v>
      </c>
      <c r="G14" s="114">
        <v>349</v>
      </c>
      <c r="H14" s="140">
        <v>537</v>
      </c>
      <c r="I14" s="115">
        <v>80</v>
      </c>
      <c r="J14" s="116">
        <v>14.8975791433892</v>
      </c>
      <c r="K14" s="110"/>
      <c r="L14" s="110"/>
      <c r="M14" s="110"/>
      <c r="N14" s="110"/>
      <c r="O14" s="110"/>
    </row>
    <row r="15" spans="1:15" s="110" customFormat="1" ht="24.95" customHeight="1" x14ac:dyDescent="0.2">
      <c r="A15" s="193" t="s">
        <v>216</v>
      </c>
      <c r="B15" s="199" t="s">
        <v>217</v>
      </c>
      <c r="C15" s="113">
        <v>4.5952633439377868</v>
      </c>
      <c r="D15" s="115">
        <v>130</v>
      </c>
      <c r="E15" s="114">
        <v>155</v>
      </c>
      <c r="F15" s="114">
        <v>222</v>
      </c>
      <c r="G15" s="114">
        <v>120</v>
      </c>
      <c r="H15" s="140">
        <v>160</v>
      </c>
      <c r="I15" s="115">
        <v>-30</v>
      </c>
      <c r="J15" s="116">
        <v>-18.75</v>
      </c>
    </row>
    <row r="16" spans="1:15" s="287" customFormat="1" ht="24.95" customHeight="1" x14ac:dyDescent="0.2">
      <c r="A16" s="193" t="s">
        <v>218</v>
      </c>
      <c r="B16" s="199" t="s">
        <v>141</v>
      </c>
      <c r="C16" s="113">
        <v>11.912336514669494</v>
      </c>
      <c r="D16" s="115">
        <v>337</v>
      </c>
      <c r="E16" s="114">
        <v>108</v>
      </c>
      <c r="F16" s="114">
        <v>302</v>
      </c>
      <c r="G16" s="114">
        <v>136</v>
      </c>
      <c r="H16" s="140">
        <v>241</v>
      </c>
      <c r="I16" s="115">
        <v>96</v>
      </c>
      <c r="J16" s="116">
        <v>39.834024896265561</v>
      </c>
      <c r="K16" s="110"/>
      <c r="L16" s="110"/>
      <c r="M16" s="110"/>
      <c r="N16" s="110"/>
      <c r="O16" s="110"/>
    </row>
    <row r="17" spans="1:15" s="110" customFormat="1" ht="24.95" customHeight="1" x14ac:dyDescent="0.2">
      <c r="A17" s="193" t="s">
        <v>142</v>
      </c>
      <c r="B17" s="199" t="s">
        <v>220</v>
      </c>
      <c r="C17" s="113">
        <v>5.3022269353128317</v>
      </c>
      <c r="D17" s="115">
        <v>150</v>
      </c>
      <c r="E17" s="114">
        <v>133</v>
      </c>
      <c r="F17" s="114">
        <v>191</v>
      </c>
      <c r="G17" s="114">
        <v>93</v>
      </c>
      <c r="H17" s="140">
        <v>136</v>
      </c>
      <c r="I17" s="115">
        <v>14</v>
      </c>
      <c r="J17" s="116">
        <v>10.294117647058824</v>
      </c>
    </row>
    <row r="18" spans="1:15" s="287" customFormat="1" ht="24.95" customHeight="1" x14ac:dyDescent="0.2">
      <c r="A18" s="201" t="s">
        <v>144</v>
      </c>
      <c r="B18" s="202" t="s">
        <v>145</v>
      </c>
      <c r="C18" s="113">
        <v>9.1551785083068218</v>
      </c>
      <c r="D18" s="115">
        <v>259</v>
      </c>
      <c r="E18" s="114">
        <v>88</v>
      </c>
      <c r="F18" s="114">
        <v>271</v>
      </c>
      <c r="G18" s="114">
        <v>148</v>
      </c>
      <c r="H18" s="140">
        <v>203</v>
      </c>
      <c r="I18" s="115">
        <v>56</v>
      </c>
      <c r="J18" s="116">
        <v>27.586206896551722</v>
      </c>
      <c r="K18" s="110"/>
      <c r="L18" s="110"/>
      <c r="M18" s="110"/>
      <c r="N18" s="110"/>
      <c r="O18" s="110"/>
    </row>
    <row r="19" spans="1:15" s="110" customFormat="1" ht="24.95" customHeight="1" x14ac:dyDescent="0.2">
      <c r="A19" s="193" t="s">
        <v>146</v>
      </c>
      <c r="B19" s="199" t="s">
        <v>147</v>
      </c>
      <c r="C19" s="113">
        <v>17.002474372569814</v>
      </c>
      <c r="D19" s="115">
        <v>481</v>
      </c>
      <c r="E19" s="114">
        <v>267</v>
      </c>
      <c r="F19" s="114">
        <v>507</v>
      </c>
      <c r="G19" s="114">
        <v>309</v>
      </c>
      <c r="H19" s="140">
        <v>380</v>
      </c>
      <c r="I19" s="115">
        <v>101</v>
      </c>
      <c r="J19" s="116">
        <v>26.578947368421051</v>
      </c>
    </row>
    <row r="20" spans="1:15" s="287" customFormat="1" ht="24.95" customHeight="1" x14ac:dyDescent="0.2">
      <c r="A20" s="193" t="s">
        <v>148</v>
      </c>
      <c r="B20" s="199" t="s">
        <v>149</v>
      </c>
      <c r="C20" s="113">
        <v>4.5245669848002832</v>
      </c>
      <c r="D20" s="115">
        <v>128</v>
      </c>
      <c r="E20" s="114">
        <v>152</v>
      </c>
      <c r="F20" s="114">
        <v>153</v>
      </c>
      <c r="G20" s="114">
        <v>174</v>
      </c>
      <c r="H20" s="140">
        <v>156</v>
      </c>
      <c r="I20" s="115">
        <v>-28</v>
      </c>
      <c r="J20" s="116">
        <v>-17.948717948717949</v>
      </c>
      <c r="K20" s="110"/>
      <c r="L20" s="110"/>
      <c r="M20" s="110"/>
      <c r="N20" s="110"/>
      <c r="O20" s="110"/>
    </row>
    <row r="21" spans="1:15" s="110" customFormat="1" ht="24.95" customHeight="1" x14ac:dyDescent="0.2">
      <c r="A21" s="201" t="s">
        <v>150</v>
      </c>
      <c r="B21" s="202" t="s">
        <v>151</v>
      </c>
      <c r="C21" s="113">
        <v>4.277129727819017</v>
      </c>
      <c r="D21" s="115">
        <v>121</v>
      </c>
      <c r="E21" s="114">
        <v>162</v>
      </c>
      <c r="F21" s="114">
        <v>156</v>
      </c>
      <c r="G21" s="114">
        <v>138</v>
      </c>
      <c r="H21" s="140">
        <v>136</v>
      </c>
      <c r="I21" s="115">
        <v>-15</v>
      </c>
      <c r="J21" s="116">
        <v>-11.029411764705882</v>
      </c>
    </row>
    <row r="22" spans="1:15" s="110" customFormat="1" ht="24.95" customHeight="1" x14ac:dyDescent="0.2">
      <c r="A22" s="201" t="s">
        <v>152</v>
      </c>
      <c r="B22" s="199" t="s">
        <v>153</v>
      </c>
      <c r="C22" s="113">
        <v>0.81300813008130079</v>
      </c>
      <c r="D22" s="115">
        <v>23</v>
      </c>
      <c r="E22" s="114">
        <v>13</v>
      </c>
      <c r="F22" s="114">
        <v>32</v>
      </c>
      <c r="G22" s="114">
        <v>26</v>
      </c>
      <c r="H22" s="140">
        <v>23</v>
      </c>
      <c r="I22" s="115">
        <v>0</v>
      </c>
      <c r="J22" s="116">
        <v>0</v>
      </c>
    </row>
    <row r="23" spans="1:15" s="110" customFormat="1" ht="24.95" customHeight="1" x14ac:dyDescent="0.2">
      <c r="A23" s="193" t="s">
        <v>154</v>
      </c>
      <c r="B23" s="199" t="s">
        <v>155</v>
      </c>
      <c r="C23" s="113">
        <v>0.88370448921880518</v>
      </c>
      <c r="D23" s="115">
        <v>25</v>
      </c>
      <c r="E23" s="114">
        <v>15</v>
      </c>
      <c r="F23" s="114">
        <v>32</v>
      </c>
      <c r="G23" s="114">
        <v>19</v>
      </c>
      <c r="H23" s="140">
        <v>25</v>
      </c>
      <c r="I23" s="115">
        <v>0</v>
      </c>
      <c r="J23" s="116">
        <v>0</v>
      </c>
    </row>
    <row r="24" spans="1:15" s="110" customFormat="1" ht="24.95" customHeight="1" x14ac:dyDescent="0.2">
      <c r="A24" s="193" t="s">
        <v>156</v>
      </c>
      <c r="B24" s="199" t="s">
        <v>221</v>
      </c>
      <c r="C24" s="113">
        <v>3.6762106751502297</v>
      </c>
      <c r="D24" s="115">
        <v>104</v>
      </c>
      <c r="E24" s="114">
        <v>82</v>
      </c>
      <c r="F24" s="114">
        <v>125</v>
      </c>
      <c r="G24" s="114">
        <v>82</v>
      </c>
      <c r="H24" s="140">
        <v>137</v>
      </c>
      <c r="I24" s="115">
        <v>-33</v>
      </c>
      <c r="J24" s="116">
        <v>-24.087591240875913</v>
      </c>
    </row>
    <row r="25" spans="1:15" s="110" customFormat="1" ht="24.95" customHeight="1" x14ac:dyDescent="0.2">
      <c r="A25" s="193" t="s">
        <v>222</v>
      </c>
      <c r="B25" s="204" t="s">
        <v>159</v>
      </c>
      <c r="C25" s="113">
        <v>7.2817249911629549</v>
      </c>
      <c r="D25" s="115">
        <v>206</v>
      </c>
      <c r="E25" s="114">
        <v>190</v>
      </c>
      <c r="F25" s="114">
        <v>322</v>
      </c>
      <c r="G25" s="114">
        <v>208</v>
      </c>
      <c r="H25" s="140">
        <v>214</v>
      </c>
      <c r="I25" s="115">
        <v>-8</v>
      </c>
      <c r="J25" s="116">
        <v>-3.7383177570093458</v>
      </c>
    </row>
    <row r="26" spans="1:15" s="110" customFormat="1" ht="24.95" customHeight="1" x14ac:dyDescent="0.2">
      <c r="A26" s="201">
        <v>782.78300000000002</v>
      </c>
      <c r="B26" s="203" t="s">
        <v>160</v>
      </c>
      <c r="C26" s="113">
        <v>5.9384941675503713</v>
      </c>
      <c r="D26" s="115">
        <v>168</v>
      </c>
      <c r="E26" s="114">
        <v>133</v>
      </c>
      <c r="F26" s="114">
        <v>155</v>
      </c>
      <c r="G26" s="114">
        <v>164</v>
      </c>
      <c r="H26" s="140">
        <v>151</v>
      </c>
      <c r="I26" s="115">
        <v>17</v>
      </c>
      <c r="J26" s="116">
        <v>11.258278145695364</v>
      </c>
    </row>
    <row r="27" spans="1:15" s="110" customFormat="1" ht="24.95" customHeight="1" x14ac:dyDescent="0.2">
      <c r="A27" s="193" t="s">
        <v>161</v>
      </c>
      <c r="B27" s="199" t="s">
        <v>162</v>
      </c>
      <c r="C27" s="113">
        <v>2.9338989042064334</v>
      </c>
      <c r="D27" s="115">
        <v>83</v>
      </c>
      <c r="E27" s="114">
        <v>45</v>
      </c>
      <c r="F27" s="114">
        <v>88</v>
      </c>
      <c r="G27" s="114">
        <v>43</v>
      </c>
      <c r="H27" s="140">
        <v>75</v>
      </c>
      <c r="I27" s="115">
        <v>8</v>
      </c>
      <c r="J27" s="116">
        <v>10.666666666666666</v>
      </c>
    </row>
    <row r="28" spans="1:15" s="110" customFormat="1" ht="24.95" customHeight="1" x14ac:dyDescent="0.2">
      <c r="A28" s="193" t="s">
        <v>163</v>
      </c>
      <c r="B28" s="199" t="s">
        <v>164</v>
      </c>
      <c r="C28" s="113">
        <v>2.0855425945563804</v>
      </c>
      <c r="D28" s="115">
        <v>59</v>
      </c>
      <c r="E28" s="114">
        <v>48</v>
      </c>
      <c r="F28" s="114">
        <v>160</v>
      </c>
      <c r="G28" s="114">
        <v>33</v>
      </c>
      <c r="H28" s="140">
        <v>55</v>
      </c>
      <c r="I28" s="115">
        <v>4</v>
      </c>
      <c r="J28" s="116">
        <v>7.2727272727272725</v>
      </c>
    </row>
    <row r="29" spans="1:15" s="110" customFormat="1" ht="24.95" customHeight="1" x14ac:dyDescent="0.2">
      <c r="A29" s="193">
        <v>86</v>
      </c>
      <c r="B29" s="199" t="s">
        <v>165</v>
      </c>
      <c r="C29" s="113">
        <v>6.4333686815129019</v>
      </c>
      <c r="D29" s="115">
        <v>182</v>
      </c>
      <c r="E29" s="114">
        <v>198</v>
      </c>
      <c r="F29" s="114">
        <v>150</v>
      </c>
      <c r="G29" s="114">
        <v>107</v>
      </c>
      <c r="H29" s="140">
        <v>120</v>
      </c>
      <c r="I29" s="115">
        <v>62</v>
      </c>
      <c r="J29" s="116">
        <v>51.666666666666664</v>
      </c>
    </row>
    <row r="30" spans="1:15" s="110" customFormat="1" ht="24.95" customHeight="1" x14ac:dyDescent="0.2">
      <c r="A30" s="193">
        <v>87.88</v>
      </c>
      <c r="B30" s="204" t="s">
        <v>166</v>
      </c>
      <c r="C30" s="113">
        <v>6.9635913750441851</v>
      </c>
      <c r="D30" s="115">
        <v>197</v>
      </c>
      <c r="E30" s="114">
        <v>151</v>
      </c>
      <c r="F30" s="114">
        <v>230</v>
      </c>
      <c r="G30" s="114">
        <v>235</v>
      </c>
      <c r="H30" s="140">
        <v>129</v>
      </c>
      <c r="I30" s="115">
        <v>68</v>
      </c>
      <c r="J30" s="116">
        <v>52.713178294573645</v>
      </c>
    </row>
    <row r="31" spans="1:15" s="110" customFormat="1" ht="24.95" customHeight="1" x14ac:dyDescent="0.2">
      <c r="A31" s="193" t="s">
        <v>167</v>
      </c>
      <c r="B31" s="199" t="s">
        <v>168</v>
      </c>
      <c r="C31" s="113">
        <v>2.1915871332626371</v>
      </c>
      <c r="D31" s="115">
        <v>62</v>
      </c>
      <c r="E31" s="114">
        <v>39</v>
      </c>
      <c r="F31" s="114">
        <v>99</v>
      </c>
      <c r="G31" s="114">
        <v>66</v>
      </c>
      <c r="H31" s="140">
        <v>55</v>
      </c>
      <c r="I31" s="115">
        <v>7</v>
      </c>
      <c r="J31" s="116">
        <v>12.727272727272727</v>
      </c>
    </row>
    <row r="32" spans="1:15" s="110" customFormat="1" ht="24.95" customHeight="1" x14ac:dyDescent="0.2">
      <c r="A32" s="193"/>
      <c r="B32" s="204" t="s">
        <v>169</v>
      </c>
      <c r="C32" s="113">
        <v>0</v>
      </c>
      <c r="D32" s="115">
        <v>0</v>
      </c>
      <c r="E32" s="114">
        <v>0</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3.8176033934252387</v>
      </c>
      <c r="D34" s="115">
        <v>108</v>
      </c>
      <c r="E34" s="114">
        <v>33</v>
      </c>
      <c r="F34" s="114">
        <v>118</v>
      </c>
      <c r="G34" s="114">
        <v>64</v>
      </c>
      <c r="H34" s="140">
        <v>124</v>
      </c>
      <c r="I34" s="115">
        <v>-16</v>
      </c>
      <c r="J34" s="116">
        <v>-12.903225806451612</v>
      </c>
    </row>
    <row r="35" spans="1:10" s="110" customFormat="1" ht="24.95" customHeight="1" x14ac:dyDescent="0.2">
      <c r="A35" s="292" t="s">
        <v>171</v>
      </c>
      <c r="B35" s="293" t="s">
        <v>172</v>
      </c>
      <c r="C35" s="113">
        <v>31.177094379639449</v>
      </c>
      <c r="D35" s="115">
        <v>882</v>
      </c>
      <c r="E35" s="114">
        <v>490</v>
      </c>
      <c r="F35" s="114">
        <v>996</v>
      </c>
      <c r="G35" s="114">
        <v>502</v>
      </c>
      <c r="H35" s="140">
        <v>748</v>
      </c>
      <c r="I35" s="115">
        <v>134</v>
      </c>
      <c r="J35" s="116">
        <v>17.914438502673796</v>
      </c>
    </row>
    <row r="36" spans="1:10" s="110" customFormat="1" ht="24.95" customHeight="1" x14ac:dyDescent="0.2">
      <c r="A36" s="294" t="s">
        <v>173</v>
      </c>
      <c r="B36" s="295" t="s">
        <v>174</v>
      </c>
      <c r="C36" s="125">
        <v>65.005302226935314</v>
      </c>
      <c r="D36" s="143">
        <v>1839</v>
      </c>
      <c r="E36" s="144">
        <v>1495</v>
      </c>
      <c r="F36" s="144">
        <v>2209</v>
      </c>
      <c r="G36" s="144">
        <v>1604</v>
      </c>
      <c r="H36" s="145">
        <v>1656</v>
      </c>
      <c r="I36" s="143">
        <v>183</v>
      </c>
      <c r="J36" s="146">
        <v>11.05072463768116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2829</v>
      </c>
      <c r="F11" s="264">
        <v>2018</v>
      </c>
      <c r="G11" s="264">
        <v>3324</v>
      </c>
      <c r="H11" s="264">
        <v>2170</v>
      </c>
      <c r="I11" s="265">
        <v>2528</v>
      </c>
      <c r="J11" s="263">
        <v>301</v>
      </c>
      <c r="K11" s="266">
        <v>11.906645569620252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33.61611876988335</v>
      </c>
      <c r="E13" s="115">
        <v>951</v>
      </c>
      <c r="F13" s="114">
        <v>713</v>
      </c>
      <c r="G13" s="114">
        <v>918</v>
      </c>
      <c r="H13" s="114">
        <v>786</v>
      </c>
      <c r="I13" s="140">
        <v>833</v>
      </c>
      <c r="J13" s="115">
        <v>118</v>
      </c>
      <c r="K13" s="116">
        <v>14.165666266506603</v>
      </c>
    </row>
    <row r="14" spans="1:15" ht="15.95" customHeight="1" x14ac:dyDescent="0.2">
      <c r="A14" s="306" t="s">
        <v>230</v>
      </c>
      <c r="B14" s="307"/>
      <c r="C14" s="308"/>
      <c r="D14" s="113">
        <v>54.471544715447152</v>
      </c>
      <c r="E14" s="115">
        <v>1541</v>
      </c>
      <c r="F14" s="114">
        <v>1050</v>
      </c>
      <c r="G14" s="114">
        <v>2035</v>
      </c>
      <c r="H14" s="114">
        <v>1116</v>
      </c>
      <c r="I14" s="140">
        <v>1372</v>
      </c>
      <c r="J14" s="115">
        <v>169</v>
      </c>
      <c r="K14" s="116">
        <v>12.317784256559767</v>
      </c>
    </row>
    <row r="15" spans="1:15" ht="15.95" customHeight="1" x14ac:dyDescent="0.2">
      <c r="A15" s="306" t="s">
        <v>231</v>
      </c>
      <c r="B15" s="307"/>
      <c r="C15" s="308"/>
      <c r="D15" s="113">
        <v>6.7161541180629198</v>
      </c>
      <c r="E15" s="115">
        <v>190</v>
      </c>
      <c r="F15" s="114">
        <v>138</v>
      </c>
      <c r="G15" s="114">
        <v>211</v>
      </c>
      <c r="H15" s="114">
        <v>140</v>
      </c>
      <c r="I15" s="140">
        <v>196</v>
      </c>
      <c r="J15" s="115">
        <v>-6</v>
      </c>
      <c r="K15" s="116">
        <v>-3.0612244897959182</v>
      </c>
    </row>
    <row r="16" spans="1:15" ht="15.95" customHeight="1" x14ac:dyDescent="0.2">
      <c r="A16" s="306" t="s">
        <v>232</v>
      </c>
      <c r="B16" s="307"/>
      <c r="C16" s="308"/>
      <c r="D16" s="113">
        <v>5.1961823966065745</v>
      </c>
      <c r="E16" s="115">
        <v>147</v>
      </c>
      <c r="F16" s="114">
        <v>116</v>
      </c>
      <c r="G16" s="114">
        <v>154</v>
      </c>
      <c r="H16" s="114">
        <v>126</v>
      </c>
      <c r="I16" s="140">
        <v>127</v>
      </c>
      <c r="J16" s="115">
        <v>20</v>
      </c>
      <c r="K16" s="116">
        <v>15.748031496062993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3.1106398020501946</v>
      </c>
      <c r="E18" s="115">
        <v>88</v>
      </c>
      <c r="F18" s="114">
        <v>16</v>
      </c>
      <c r="G18" s="114">
        <v>115</v>
      </c>
      <c r="H18" s="114">
        <v>55</v>
      </c>
      <c r="I18" s="140">
        <v>95</v>
      </c>
      <c r="J18" s="115">
        <v>-7</v>
      </c>
      <c r="K18" s="116">
        <v>-7.3684210526315788</v>
      </c>
    </row>
    <row r="19" spans="1:11" ht="14.1" customHeight="1" x14ac:dyDescent="0.2">
      <c r="A19" s="306" t="s">
        <v>235</v>
      </c>
      <c r="B19" s="307" t="s">
        <v>236</v>
      </c>
      <c r="C19" s="308"/>
      <c r="D19" s="113">
        <v>2.8632025450689289</v>
      </c>
      <c r="E19" s="115">
        <v>81</v>
      </c>
      <c r="F19" s="114">
        <v>15</v>
      </c>
      <c r="G19" s="114">
        <v>106</v>
      </c>
      <c r="H19" s="114">
        <v>47</v>
      </c>
      <c r="I19" s="140">
        <v>77</v>
      </c>
      <c r="J19" s="115">
        <v>4</v>
      </c>
      <c r="K19" s="116">
        <v>5.1948051948051948</v>
      </c>
    </row>
    <row r="20" spans="1:11" ht="14.1" customHeight="1" x14ac:dyDescent="0.2">
      <c r="A20" s="306">
        <v>12</v>
      </c>
      <c r="B20" s="307" t="s">
        <v>237</v>
      </c>
      <c r="C20" s="308"/>
      <c r="D20" s="113">
        <v>1.3785790031813361</v>
      </c>
      <c r="E20" s="115">
        <v>39</v>
      </c>
      <c r="F20" s="114">
        <v>9</v>
      </c>
      <c r="G20" s="114">
        <v>28</v>
      </c>
      <c r="H20" s="114">
        <v>14</v>
      </c>
      <c r="I20" s="140">
        <v>49</v>
      </c>
      <c r="J20" s="115">
        <v>-10</v>
      </c>
      <c r="K20" s="116">
        <v>-20.408163265306122</v>
      </c>
    </row>
    <row r="21" spans="1:11" ht="14.1" customHeight="1" x14ac:dyDescent="0.2">
      <c r="A21" s="306">
        <v>21</v>
      </c>
      <c r="B21" s="307" t="s">
        <v>238</v>
      </c>
      <c r="C21" s="308"/>
      <c r="D21" s="113">
        <v>0.91905266878755743</v>
      </c>
      <c r="E21" s="115">
        <v>26</v>
      </c>
      <c r="F21" s="114">
        <v>9</v>
      </c>
      <c r="G21" s="114">
        <v>39</v>
      </c>
      <c r="H21" s="114">
        <v>9</v>
      </c>
      <c r="I21" s="140">
        <v>36</v>
      </c>
      <c r="J21" s="115">
        <v>-10</v>
      </c>
      <c r="K21" s="116">
        <v>-27.777777777777779</v>
      </c>
    </row>
    <row r="22" spans="1:11" ht="14.1" customHeight="1" x14ac:dyDescent="0.2">
      <c r="A22" s="306">
        <v>22</v>
      </c>
      <c r="B22" s="307" t="s">
        <v>239</v>
      </c>
      <c r="C22" s="308"/>
      <c r="D22" s="113">
        <v>3.7469070342877342</v>
      </c>
      <c r="E22" s="115">
        <v>106</v>
      </c>
      <c r="F22" s="114">
        <v>50</v>
      </c>
      <c r="G22" s="114">
        <v>104</v>
      </c>
      <c r="H22" s="114">
        <v>50</v>
      </c>
      <c r="I22" s="140">
        <v>58</v>
      </c>
      <c r="J22" s="115">
        <v>48</v>
      </c>
      <c r="K22" s="116">
        <v>82.758620689655174</v>
      </c>
    </row>
    <row r="23" spans="1:11" ht="14.1" customHeight="1" x14ac:dyDescent="0.2">
      <c r="A23" s="306">
        <v>23</v>
      </c>
      <c r="B23" s="307" t="s">
        <v>240</v>
      </c>
      <c r="C23" s="308"/>
      <c r="D23" s="113">
        <v>0.31813361611876989</v>
      </c>
      <c r="E23" s="115">
        <v>9</v>
      </c>
      <c r="F23" s="114">
        <v>17</v>
      </c>
      <c r="G23" s="114">
        <v>45</v>
      </c>
      <c r="H23" s="114">
        <v>32</v>
      </c>
      <c r="I23" s="140">
        <v>39</v>
      </c>
      <c r="J23" s="115">
        <v>-30</v>
      </c>
      <c r="K23" s="116">
        <v>-76.92307692307692</v>
      </c>
    </row>
    <row r="24" spans="1:11" ht="14.1" customHeight="1" x14ac:dyDescent="0.2">
      <c r="A24" s="306">
        <v>24</v>
      </c>
      <c r="B24" s="307" t="s">
        <v>241</v>
      </c>
      <c r="C24" s="308"/>
      <c r="D24" s="113">
        <v>5.6557087310003533</v>
      </c>
      <c r="E24" s="115">
        <v>160</v>
      </c>
      <c r="F24" s="114">
        <v>59</v>
      </c>
      <c r="G24" s="114">
        <v>110</v>
      </c>
      <c r="H24" s="114">
        <v>83</v>
      </c>
      <c r="I24" s="140">
        <v>102</v>
      </c>
      <c r="J24" s="115">
        <v>58</v>
      </c>
      <c r="K24" s="116">
        <v>56.862745098039213</v>
      </c>
    </row>
    <row r="25" spans="1:11" ht="14.1" customHeight="1" x14ac:dyDescent="0.2">
      <c r="A25" s="306">
        <v>25</v>
      </c>
      <c r="B25" s="307" t="s">
        <v>242</v>
      </c>
      <c r="C25" s="308"/>
      <c r="D25" s="113">
        <v>6.6454577589254153</v>
      </c>
      <c r="E25" s="115">
        <v>188</v>
      </c>
      <c r="F25" s="114">
        <v>107</v>
      </c>
      <c r="G25" s="114">
        <v>165</v>
      </c>
      <c r="H25" s="114">
        <v>94</v>
      </c>
      <c r="I25" s="140">
        <v>187</v>
      </c>
      <c r="J25" s="115">
        <v>1</v>
      </c>
      <c r="K25" s="116">
        <v>0.53475935828877008</v>
      </c>
    </row>
    <row r="26" spans="1:11" ht="14.1" customHeight="1" x14ac:dyDescent="0.2">
      <c r="A26" s="306">
        <v>26</v>
      </c>
      <c r="B26" s="307" t="s">
        <v>243</v>
      </c>
      <c r="C26" s="308"/>
      <c r="D26" s="113">
        <v>1.6613644397313538</v>
      </c>
      <c r="E26" s="115">
        <v>47</v>
      </c>
      <c r="F26" s="114">
        <v>23</v>
      </c>
      <c r="G26" s="114">
        <v>63</v>
      </c>
      <c r="H26" s="114">
        <v>23</v>
      </c>
      <c r="I26" s="140">
        <v>41</v>
      </c>
      <c r="J26" s="115">
        <v>6</v>
      </c>
      <c r="K26" s="116">
        <v>14.634146341463415</v>
      </c>
    </row>
    <row r="27" spans="1:11" ht="14.1" customHeight="1" x14ac:dyDescent="0.2">
      <c r="A27" s="306">
        <v>27</v>
      </c>
      <c r="B27" s="307" t="s">
        <v>244</v>
      </c>
      <c r="C27" s="308"/>
      <c r="D27" s="113">
        <v>2.1208907741251326</v>
      </c>
      <c r="E27" s="115">
        <v>60</v>
      </c>
      <c r="F27" s="114">
        <v>34</v>
      </c>
      <c r="G27" s="114">
        <v>64</v>
      </c>
      <c r="H27" s="114">
        <v>49</v>
      </c>
      <c r="I27" s="140">
        <v>55</v>
      </c>
      <c r="J27" s="115">
        <v>5</v>
      </c>
      <c r="K27" s="116">
        <v>9.0909090909090917</v>
      </c>
    </row>
    <row r="28" spans="1:11" ht="14.1" customHeight="1" x14ac:dyDescent="0.2">
      <c r="A28" s="306">
        <v>28</v>
      </c>
      <c r="B28" s="307" t="s">
        <v>245</v>
      </c>
      <c r="C28" s="308"/>
      <c r="D28" s="113">
        <v>0.2827854365500177</v>
      </c>
      <c r="E28" s="115">
        <v>8</v>
      </c>
      <c r="F28" s="114">
        <v>9</v>
      </c>
      <c r="G28" s="114">
        <v>7</v>
      </c>
      <c r="H28" s="114">
        <v>4</v>
      </c>
      <c r="I28" s="140">
        <v>11</v>
      </c>
      <c r="J28" s="115">
        <v>-3</v>
      </c>
      <c r="K28" s="116">
        <v>-27.272727272727273</v>
      </c>
    </row>
    <row r="29" spans="1:11" ht="14.1" customHeight="1" x14ac:dyDescent="0.2">
      <c r="A29" s="306">
        <v>29</v>
      </c>
      <c r="B29" s="307" t="s">
        <v>246</v>
      </c>
      <c r="C29" s="308"/>
      <c r="D29" s="113">
        <v>3.5348179568752207</v>
      </c>
      <c r="E29" s="115">
        <v>100</v>
      </c>
      <c r="F29" s="114">
        <v>139</v>
      </c>
      <c r="G29" s="114">
        <v>161</v>
      </c>
      <c r="H29" s="114">
        <v>114</v>
      </c>
      <c r="I29" s="140">
        <v>97</v>
      </c>
      <c r="J29" s="115">
        <v>3</v>
      </c>
      <c r="K29" s="116">
        <v>3.0927835051546393</v>
      </c>
    </row>
    <row r="30" spans="1:11" ht="14.1" customHeight="1" x14ac:dyDescent="0.2">
      <c r="A30" s="306" t="s">
        <v>247</v>
      </c>
      <c r="B30" s="307" t="s">
        <v>248</v>
      </c>
      <c r="C30" s="308"/>
      <c r="D30" s="113" t="s">
        <v>513</v>
      </c>
      <c r="E30" s="115" t="s">
        <v>513</v>
      </c>
      <c r="F30" s="114">
        <v>54</v>
      </c>
      <c r="G30" s="114">
        <v>74</v>
      </c>
      <c r="H30" s="114" t="s">
        <v>513</v>
      </c>
      <c r="I30" s="140" t="s">
        <v>513</v>
      </c>
      <c r="J30" s="115" t="s">
        <v>513</v>
      </c>
      <c r="K30" s="116" t="s">
        <v>513</v>
      </c>
    </row>
    <row r="31" spans="1:11" ht="14.1" customHeight="1" x14ac:dyDescent="0.2">
      <c r="A31" s="306" t="s">
        <v>249</v>
      </c>
      <c r="B31" s="307" t="s">
        <v>250</v>
      </c>
      <c r="C31" s="308"/>
      <c r="D31" s="113">
        <v>1.9441498762813716</v>
      </c>
      <c r="E31" s="115">
        <v>55</v>
      </c>
      <c r="F31" s="114">
        <v>85</v>
      </c>
      <c r="G31" s="114">
        <v>87</v>
      </c>
      <c r="H31" s="114">
        <v>74</v>
      </c>
      <c r="I31" s="140">
        <v>62</v>
      </c>
      <c r="J31" s="115">
        <v>-7</v>
      </c>
      <c r="K31" s="116">
        <v>-11.290322580645162</v>
      </c>
    </row>
    <row r="32" spans="1:11" ht="14.1" customHeight="1" x14ac:dyDescent="0.2">
      <c r="A32" s="306">
        <v>31</v>
      </c>
      <c r="B32" s="307" t="s">
        <v>251</v>
      </c>
      <c r="C32" s="308"/>
      <c r="D32" s="113">
        <v>0.84835630965005304</v>
      </c>
      <c r="E32" s="115">
        <v>24</v>
      </c>
      <c r="F32" s="114">
        <v>11</v>
      </c>
      <c r="G32" s="114">
        <v>9</v>
      </c>
      <c r="H32" s="114">
        <v>5</v>
      </c>
      <c r="I32" s="140">
        <v>25</v>
      </c>
      <c r="J32" s="115">
        <v>-1</v>
      </c>
      <c r="K32" s="116">
        <v>-4</v>
      </c>
    </row>
    <row r="33" spans="1:11" ht="14.1" customHeight="1" x14ac:dyDescent="0.2">
      <c r="A33" s="306">
        <v>32</v>
      </c>
      <c r="B33" s="307" t="s">
        <v>252</v>
      </c>
      <c r="C33" s="308"/>
      <c r="D33" s="113">
        <v>2.6864616472251681</v>
      </c>
      <c r="E33" s="115">
        <v>76</v>
      </c>
      <c r="F33" s="114">
        <v>30</v>
      </c>
      <c r="G33" s="114">
        <v>92</v>
      </c>
      <c r="H33" s="114">
        <v>74</v>
      </c>
      <c r="I33" s="140">
        <v>55</v>
      </c>
      <c r="J33" s="115">
        <v>21</v>
      </c>
      <c r="K33" s="116">
        <v>38.18181818181818</v>
      </c>
    </row>
    <row r="34" spans="1:11" ht="14.1" customHeight="1" x14ac:dyDescent="0.2">
      <c r="A34" s="306">
        <v>33</v>
      </c>
      <c r="B34" s="307" t="s">
        <v>253</v>
      </c>
      <c r="C34" s="308"/>
      <c r="D34" s="113">
        <v>2.0501944149876281</v>
      </c>
      <c r="E34" s="115">
        <v>58</v>
      </c>
      <c r="F34" s="114">
        <v>33</v>
      </c>
      <c r="G34" s="114">
        <v>86</v>
      </c>
      <c r="H34" s="114">
        <v>56</v>
      </c>
      <c r="I34" s="140">
        <v>75</v>
      </c>
      <c r="J34" s="115">
        <v>-17</v>
      </c>
      <c r="K34" s="116">
        <v>-22.666666666666668</v>
      </c>
    </row>
    <row r="35" spans="1:11" ht="14.1" customHeight="1" x14ac:dyDescent="0.2">
      <c r="A35" s="306">
        <v>34</v>
      </c>
      <c r="B35" s="307" t="s">
        <v>254</v>
      </c>
      <c r="C35" s="308"/>
      <c r="D35" s="113">
        <v>3.1459879816189464</v>
      </c>
      <c r="E35" s="115">
        <v>89</v>
      </c>
      <c r="F35" s="114">
        <v>33</v>
      </c>
      <c r="G35" s="114">
        <v>61</v>
      </c>
      <c r="H35" s="114">
        <v>37</v>
      </c>
      <c r="I35" s="140">
        <v>57</v>
      </c>
      <c r="J35" s="115">
        <v>32</v>
      </c>
      <c r="K35" s="116">
        <v>56.140350877192979</v>
      </c>
    </row>
    <row r="36" spans="1:11" ht="14.1" customHeight="1" x14ac:dyDescent="0.2">
      <c r="A36" s="306">
        <v>41</v>
      </c>
      <c r="B36" s="307" t="s">
        <v>255</v>
      </c>
      <c r="C36" s="308"/>
      <c r="D36" s="113">
        <v>0.21208907741251326</v>
      </c>
      <c r="E36" s="115">
        <v>6</v>
      </c>
      <c r="F36" s="114">
        <v>9</v>
      </c>
      <c r="G36" s="114">
        <v>12</v>
      </c>
      <c r="H36" s="114">
        <v>4</v>
      </c>
      <c r="I36" s="140">
        <v>6</v>
      </c>
      <c r="J36" s="115">
        <v>0</v>
      </c>
      <c r="K36" s="116">
        <v>0</v>
      </c>
    </row>
    <row r="37" spans="1:11" ht="14.1" customHeight="1" x14ac:dyDescent="0.2">
      <c r="A37" s="306">
        <v>42</v>
      </c>
      <c r="B37" s="307" t="s">
        <v>256</v>
      </c>
      <c r="C37" s="308"/>
      <c r="D37" s="113" t="s">
        <v>513</v>
      </c>
      <c r="E37" s="115" t="s">
        <v>513</v>
      </c>
      <c r="F37" s="114">
        <v>0</v>
      </c>
      <c r="G37" s="114">
        <v>0</v>
      </c>
      <c r="H37" s="114">
        <v>0</v>
      </c>
      <c r="I37" s="140">
        <v>3</v>
      </c>
      <c r="J37" s="115" t="s">
        <v>513</v>
      </c>
      <c r="K37" s="116" t="s">
        <v>513</v>
      </c>
    </row>
    <row r="38" spans="1:11" ht="14.1" customHeight="1" x14ac:dyDescent="0.2">
      <c r="A38" s="306">
        <v>43</v>
      </c>
      <c r="B38" s="307" t="s">
        <v>257</v>
      </c>
      <c r="C38" s="308"/>
      <c r="D38" s="113">
        <v>1.0957935666313185</v>
      </c>
      <c r="E38" s="115">
        <v>31</v>
      </c>
      <c r="F38" s="114">
        <v>10</v>
      </c>
      <c r="G38" s="114">
        <v>57</v>
      </c>
      <c r="H38" s="114">
        <v>22</v>
      </c>
      <c r="I38" s="140">
        <v>36</v>
      </c>
      <c r="J38" s="115">
        <v>-5</v>
      </c>
      <c r="K38" s="116">
        <v>-13.888888888888889</v>
      </c>
    </row>
    <row r="39" spans="1:11" ht="14.1" customHeight="1" x14ac:dyDescent="0.2">
      <c r="A39" s="306">
        <v>51</v>
      </c>
      <c r="B39" s="307" t="s">
        <v>258</v>
      </c>
      <c r="C39" s="308"/>
      <c r="D39" s="113">
        <v>11.841640155531991</v>
      </c>
      <c r="E39" s="115">
        <v>335</v>
      </c>
      <c r="F39" s="114">
        <v>293</v>
      </c>
      <c r="G39" s="114">
        <v>308</v>
      </c>
      <c r="H39" s="114">
        <v>326</v>
      </c>
      <c r="I39" s="140">
        <v>296</v>
      </c>
      <c r="J39" s="115">
        <v>39</v>
      </c>
      <c r="K39" s="116">
        <v>13.175675675675675</v>
      </c>
    </row>
    <row r="40" spans="1:11" ht="14.1" customHeight="1" x14ac:dyDescent="0.2">
      <c r="A40" s="306" t="s">
        <v>259</v>
      </c>
      <c r="B40" s="307" t="s">
        <v>260</v>
      </c>
      <c r="C40" s="308"/>
      <c r="D40" s="113">
        <v>9.6500530222693524</v>
      </c>
      <c r="E40" s="115">
        <v>273</v>
      </c>
      <c r="F40" s="114">
        <v>281</v>
      </c>
      <c r="G40" s="114">
        <v>287</v>
      </c>
      <c r="H40" s="114">
        <v>312</v>
      </c>
      <c r="I40" s="140">
        <v>278</v>
      </c>
      <c r="J40" s="115">
        <v>-5</v>
      </c>
      <c r="K40" s="116">
        <v>-1.7985611510791366</v>
      </c>
    </row>
    <row r="41" spans="1:11" ht="14.1" customHeight="1" x14ac:dyDescent="0.2">
      <c r="A41" s="306"/>
      <c r="B41" s="307" t="s">
        <v>261</v>
      </c>
      <c r="C41" s="308"/>
      <c r="D41" s="113">
        <v>9.11983032873807</v>
      </c>
      <c r="E41" s="115">
        <v>258</v>
      </c>
      <c r="F41" s="114">
        <v>259</v>
      </c>
      <c r="G41" s="114">
        <v>259</v>
      </c>
      <c r="H41" s="114">
        <v>280</v>
      </c>
      <c r="I41" s="140">
        <v>255</v>
      </c>
      <c r="J41" s="115">
        <v>3</v>
      </c>
      <c r="K41" s="116">
        <v>1.1764705882352942</v>
      </c>
    </row>
    <row r="42" spans="1:11" ht="14.1" customHeight="1" x14ac:dyDescent="0.2">
      <c r="A42" s="306">
        <v>52</v>
      </c>
      <c r="B42" s="307" t="s">
        <v>262</v>
      </c>
      <c r="C42" s="308"/>
      <c r="D42" s="113">
        <v>3.9236479321314954</v>
      </c>
      <c r="E42" s="115">
        <v>111</v>
      </c>
      <c r="F42" s="114">
        <v>69</v>
      </c>
      <c r="G42" s="114">
        <v>93</v>
      </c>
      <c r="H42" s="114">
        <v>71</v>
      </c>
      <c r="I42" s="140">
        <v>100</v>
      </c>
      <c r="J42" s="115">
        <v>11</v>
      </c>
      <c r="K42" s="116">
        <v>11</v>
      </c>
    </row>
    <row r="43" spans="1:11" ht="14.1" customHeight="1" x14ac:dyDescent="0.2">
      <c r="A43" s="306" t="s">
        <v>263</v>
      </c>
      <c r="B43" s="307" t="s">
        <v>264</v>
      </c>
      <c r="C43" s="308"/>
      <c r="D43" s="113">
        <v>3.2873806998939554</v>
      </c>
      <c r="E43" s="115">
        <v>93</v>
      </c>
      <c r="F43" s="114">
        <v>62</v>
      </c>
      <c r="G43" s="114">
        <v>79</v>
      </c>
      <c r="H43" s="114">
        <v>65</v>
      </c>
      <c r="I43" s="140">
        <v>82</v>
      </c>
      <c r="J43" s="115">
        <v>11</v>
      </c>
      <c r="K43" s="116">
        <v>13.414634146341463</v>
      </c>
    </row>
    <row r="44" spans="1:11" ht="14.1" customHeight="1" x14ac:dyDescent="0.2">
      <c r="A44" s="306">
        <v>53</v>
      </c>
      <c r="B44" s="307" t="s">
        <v>265</v>
      </c>
      <c r="C44" s="308"/>
      <c r="D44" s="113">
        <v>0.70696359137504416</v>
      </c>
      <c r="E44" s="115">
        <v>20</v>
      </c>
      <c r="F44" s="114">
        <v>7</v>
      </c>
      <c r="G44" s="114">
        <v>18</v>
      </c>
      <c r="H44" s="114">
        <v>17</v>
      </c>
      <c r="I44" s="140">
        <v>15</v>
      </c>
      <c r="J44" s="115">
        <v>5</v>
      </c>
      <c r="K44" s="116">
        <v>33.333333333333336</v>
      </c>
    </row>
    <row r="45" spans="1:11" ht="14.1" customHeight="1" x14ac:dyDescent="0.2">
      <c r="A45" s="306" t="s">
        <v>266</v>
      </c>
      <c r="B45" s="307" t="s">
        <v>267</v>
      </c>
      <c r="C45" s="308"/>
      <c r="D45" s="113">
        <v>0.63626723223753978</v>
      </c>
      <c r="E45" s="115">
        <v>18</v>
      </c>
      <c r="F45" s="114">
        <v>7</v>
      </c>
      <c r="G45" s="114">
        <v>18</v>
      </c>
      <c r="H45" s="114">
        <v>17</v>
      </c>
      <c r="I45" s="140">
        <v>15</v>
      </c>
      <c r="J45" s="115">
        <v>3</v>
      </c>
      <c r="K45" s="116">
        <v>20</v>
      </c>
    </row>
    <row r="46" spans="1:11" ht="14.1" customHeight="1" x14ac:dyDescent="0.2">
      <c r="A46" s="306">
        <v>54</v>
      </c>
      <c r="B46" s="307" t="s">
        <v>268</v>
      </c>
      <c r="C46" s="308"/>
      <c r="D46" s="113">
        <v>4.559915164369035</v>
      </c>
      <c r="E46" s="115">
        <v>129</v>
      </c>
      <c r="F46" s="114">
        <v>125</v>
      </c>
      <c r="G46" s="114">
        <v>118</v>
      </c>
      <c r="H46" s="114">
        <v>102</v>
      </c>
      <c r="I46" s="140">
        <v>119</v>
      </c>
      <c r="J46" s="115">
        <v>10</v>
      </c>
      <c r="K46" s="116">
        <v>8.4033613445378155</v>
      </c>
    </row>
    <row r="47" spans="1:11" ht="14.1" customHeight="1" x14ac:dyDescent="0.2">
      <c r="A47" s="306">
        <v>61</v>
      </c>
      <c r="B47" s="307" t="s">
        <v>269</v>
      </c>
      <c r="C47" s="308"/>
      <c r="D47" s="113">
        <v>1.8381053375751149</v>
      </c>
      <c r="E47" s="115">
        <v>52</v>
      </c>
      <c r="F47" s="114">
        <v>37</v>
      </c>
      <c r="G47" s="114">
        <v>76</v>
      </c>
      <c r="H47" s="114">
        <v>33</v>
      </c>
      <c r="I47" s="140">
        <v>53</v>
      </c>
      <c r="J47" s="115">
        <v>-1</v>
      </c>
      <c r="K47" s="116">
        <v>-1.8867924528301887</v>
      </c>
    </row>
    <row r="48" spans="1:11" ht="14.1" customHeight="1" x14ac:dyDescent="0.2">
      <c r="A48" s="306">
        <v>62</v>
      </c>
      <c r="B48" s="307" t="s">
        <v>270</v>
      </c>
      <c r="C48" s="308"/>
      <c r="D48" s="113">
        <v>7.5645104277129729</v>
      </c>
      <c r="E48" s="115">
        <v>214</v>
      </c>
      <c r="F48" s="114">
        <v>182</v>
      </c>
      <c r="G48" s="114">
        <v>260</v>
      </c>
      <c r="H48" s="114">
        <v>136</v>
      </c>
      <c r="I48" s="140">
        <v>163</v>
      </c>
      <c r="J48" s="115">
        <v>51</v>
      </c>
      <c r="K48" s="116">
        <v>31.288343558282207</v>
      </c>
    </row>
    <row r="49" spans="1:11" ht="14.1" customHeight="1" x14ac:dyDescent="0.2">
      <c r="A49" s="306">
        <v>63</v>
      </c>
      <c r="B49" s="307" t="s">
        <v>271</v>
      </c>
      <c r="C49" s="308"/>
      <c r="D49" s="113">
        <v>2.4743725698126546</v>
      </c>
      <c r="E49" s="115">
        <v>70</v>
      </c>
      <c r="F49" s="114">
        <v>111</v>
      </c>
      <c r="G49" s="114">
        <v>252</v>
      </c>
      <c r="H49" s="114">
        <v>148</v>
      </c>
      <c r="I49" s="140">
        <v>113</v>
      </c>
      <c r="J49" s="115">
        <v>-43</v>
      </c>
      <c r="K49" s="116">
        <v>-38.053097345132741</v>
      </c>
    </row>
    <row r="50" spans="1:11" ht="14.1" customHeight="1" x14ac:dyDescent="0.2">
      <c r="A50" s="306" t="s">
        <v>272</v>
      </c>
      <c r="B50" s="307" t="s">
        <v>273</v>
      </c>
      <c r="C50" s="308"/>
      <c r="D50" s="113">
        <v>0.4948745139625309</v>
      </c>
      <c r="E50" s="115">
        <v>14</v>
      </c>
      <c r="F50" s="114">
        <v>16</v>
      </c>
      <c r="G50" s="114">
        <v>41</v>
      </c>
      <c r="H50" s="114">
        <v>11</v>
      </c>
      <c r="I50" s="140">
        <v>22</v>
      </c>
      <c r="J50" s="115">
        <v>-8</v>
      </c>
      <c r="K50" s="116">
        <v>-36.363636363636367</v>
      </c>
    </row>
    <row r="51" spans="1:11" ht="14.1" customHeight="1" x14ac:dyDescent="0.2">
      <c r="A51" s="306" t="s">
        <v>274</v>
      </c>
      <c r="B51" s="307" t="s">
        <v>275</v>
      </c>
      <c r="C51" s="308"/>
      <c r="D51" s="113">
        <v>1.4846235418875928</v>
      </c>
      <c r="E51" s="115">
        <v>42</v>
      </c>
      <c r="F51" s="114">
        <v>90</v>
      </c>
      <c r="G51" s="114">
        <v>202</v>
      </c>
      <c r="H51" s="114">
        <v>131</v>
      </c>
      <c r="I51" s="140">
        <v>87</v>
      </c>
      <c r="J51" s="115">
        <v>-45</v>
      </c>
      <c r="K51" s="116">
        <v>-51.724137931034484</v>
      </c>
    </row>
    <row r="52" spans="1:11" ht="14.1" customHeight="1" x14ac:dyDescent="0.2">
      <c r="A52" s="306">
        <v>71</v>
      </c>
      <c r="B52" s="307" t="s">
        <v>276</v>
      </c>
      <c r="C52" s="308"/>
      <c r="D52" s="113">
        <v>7.2463768115942031</v>
      </c>
      <c r="E52" s="115">
        <v>205</v>
      </c>
      <c r="F52" s="114">
        <v>116</v>
      </c>
      <c r="G52" s="114">
        <v>196</v>
      </c>
      <c r="H52" s="114">
        <v>144</v>
      </c>
      <c r="I52" s="140">
        <v>197</v>
      </c>
      <c r="J52" s="115">
        <v>8</v>
      </c>
      <c r="K52" s="116">
        <v>4.0609137055837561</v>
      </c>
    </row>
    <row r="53" spans="1:11" ht="14.1" customHeight="1" x14ac:dyDescent="0.2">
      <c r="A53" s="306" t="s">
        <v>277</v>
      </c>
      <c r="B53" s="307" t="s">
        <v>278</v>
      </c>
      <c r="C53" s="308"/>
      <c r="D53" s="113">
        <v>2.5450689289501591</v>
      </c>
      <c r="E53" s="115">
        <v>72</v>
      </c>
      <c r="F53" s="114">
        <v>36</v>
      </c>
      <c r="G53" s="114">
        <v>88</v>
      </c>
      <c r="H53" s="114">
        <v>38</v>
      </c>
      <c r="I53" s="140">
        <v>69</v>
      </c>
      <c r="J53" s="115">
        <v>3</v>
      </c>
      <c r="K53" s="116">
        <v>4.3478260869565215</v>
      </c>
    </row>
    <row r="54" spans="1:11" ht="14.1" customHeight="1" x14ac:dyDescent="0.2">
      <c r="A54" s="306" t="s">
        <v>279</v>
      </c>
      <c r="B54" s="307" t="s">
        <v>280</v>
      </c>
      <c r="C54" s="308"/>
      <c r="D54" s="113">
        <v>3.9943442912689995</v>
      </c>
      <c r="E54" s="115">
        <v>113</v>
      </c>
      <c r="F54" s="114">
        <v>69</v>
      </c>
      <c r="G54" s="114">
        <v>93</v>
      </c>
      <c r="H54" s="114">
        <v>87</v>
      </c>
      <c r="I54" s="140">
        <v>108</v>
      </c>
      <c r="J54" s="115">
        <v>5</v>
      </c>
      <c r="K54" s="116">
        <v>4.6296296296296298</v>
      </c>
    </row>
    <row r="55" spans="1:11" ht="14.1" customHeight="1" x14ac:dyDescent="0.2">
      <c r="A55" s="306">
        <v>72</v>
      </c>
      <c r="B55" s="307" t="s">
        <v>281</v>
      </c>
      <c r="C55" s="308"/>
      <c r="D55" s="113">
        <v>1.9088016967126193</v>
      </c>
      <c r="E55" s="115">
        <v>54</v>
      </c>
      <c r="F55" s="114">
        <v>26</v>
      </c>
      <c r="G55" s="114">
        <v>65</v>
      </c>
      <c r="H55" s="114">
        <v>28</v>
      </c>
      <c r="I55" s="140">
        <v>59</v>
      </c>
      <c r="J55" s="115">
        <v>-5</v>
      </c>
      <c r="K55" s="116">
        <v>-8.4745762711864412</v>
      </c>
    </row>
    <row r="56" spans="1:11" ht="14.1" customHeight="1" x14ac:dyDescent="0.2">
      <c r="A56" s="306" t="s">
        <v>282</v>
      </c>
      <c r="B56" s="307" t="s">
        <v>283</v>
      </c>
      <c r="C56" s="308"/>
      <c r="D56" s="113">
        <v>0.45952633439377871</v>
      </c>
      <c r="E56" s="115">
        <v>13</v>
      </c>
      <c r="F56" s="114">
        <v>8</v>
      </c>
      <c r="G56" s="114">
        <v>21</v>
      </c>
      <c r="H56" s="114">
        <v>8</v>
      </c>
      <c r="I56" s="140">
        <v>19</v>
      </c>
      <c r="J56" s="115">
        <v>-6</v>
      </c>
      <c r="K56" s="116">
        <v>-31.578947368421051</v>
      </c>
    </row>
    <row r="57" spans="1:11" ht="14.1" customHeight="1" x14ac:dyDescent="0.2">
      <c r="A57" s="306" t="s">
        <v>284</v>
      </c>
      <c r="B57" s="307" t="s">
        <v>285</v>
      </c>
      <c r="C57" s="308"/>
      <c r="D57" s="113">
        <v>0.74231177094379641</v>
      </c>
      <c r="E57" s="115">
        <v>21</v>
      </c>
      <c r="F57" s="114">
        <v>10</v>
      </c>
      <c r="G57" s="114">
        <v>21</v>
      </c>
      <c r="H57" s="114">
        <v>12</v>
      </c>
      <c r="I57" s="140">
        <v>21</v>
      </c>
      <c r="J57" s="115">
        <v>0</v>
      </c>
      <c r="K57" s="116">
        <v>0</v>
      </c>
    </row>
    <row r="58" spans="1:11" ht="14.1" customHeight="1" x14ac:dyDescent="0.2">
      <c r="A58" s="306">
        <v>73</v>
      </c>
      <c r="B58" s="307" t="s">
        <v>286</v>
      </c>
      <c r="C58" s="308"/>
      <c r="D58" s="113">
        <v>1.2371862849063273</v>
      </c>
      <c r="E58" s="115">
        <v>35</v>
      </c>
      <c r="F58" s="114">
        <v>27</v>
      </c>
      <c r="G58" s="114">
        <v>56</v>
      </c>
      <c r="H58" s="114">
        <v>33</v>
      </c>
      <c r="I58" s="140">
        <v>28</v>
      </c>
      <c r="J58" s="115">
        <v>7</v>
      </c>
      <c r="K58" s="116">
        <v>25</v>
      </c>
    </row>
    <row r="59" spans="1:11" ht="14.1" customHeight="1" x14ac:dyDescent="0.2">
      <c r="A59" s="306" t="s">
        <v>287</v>
      </c>
      <c r="B59" s="307" t="s">
        <v>288</v>
      </c>
      <c r="C59" s="308"/>
      <c r="D59" s="113">
        <v>1.0250972074938141</v>
      </c>
      <c r="E59" s="115">
        <v>29</v>
      </c>
      <c r="F59" s="114">
        <v>25</v>
      </c>
      <c r="G59" s="114">
        <v>48</v>
      </c>
      <c r="H59" s="114">
        <v>25</v>
      </c>
      <c r="I59" s="140">
        <v>23</v>
      </c>
      <c r="J59" s="115">
        <v>6</v>
      </c>
      <c r="K59" s="116">
        <v>26.086956521739129</v>
      </c>
    </row>
    <row r="60" spans="1:11" ht="14.1" customHeight="1" x14ac:dyDescent="0.2">
      <c r="A60" s="306">
        <v>81</v>
      </c>
      <c r="B60" s="307" t="s">
        <v>289</v>
      </c>
      <c r="C60" s="308"/>
      <c r="D60" s="113">
        <v>7.0696359137504414</v>
      </c>
      <c r="E60" s="115">
        <v>200</v>
      </c>
      <c r="F60" s="114">
        <v>212</v>
      </c>
      <c r="G60" s="114">
        <v>151</v>
      </c>
      <c r="H60" s="114">
        <v>152</v>
      </c>
      <c r="I60" s="140">
        <v>140</v>
      </c>
      <c r="J60" s="115">
        <v>60</v>
      </c>
      <c r="K60" s="116">
        <v>42.857142857142854</v>
      </c>
    </row>
    <row r="61" spans="1:11" ht="14.1" customHeight="1" x14ac:dyDescent="0.2">
      <c r="A61" s="306" t="s">
        <v>290</v>
      </c>
      <c r="B61" s="307" t="s">
        <v>291</v>
      </c>
      <c r="C61" s="308"/>
      <c r="D61" s="113">
        <v>2.2976316719688934</v>
      </c>
      <c r="E61" s="115">
        <v>65</v>
      </c>
      <c r="F61" s="114">
        <v>42</v>
      </c>
      <c r="G61" s="114">
        <v>62</v>
      </c>
      <c r="H61" s="114">
        <v>45</v>
      </c>
      <c r="I61" s="140">
        <v>50</v>
      </c>
      <c r="J61" s="115">
        <v>15</v>
      </c>
      <c r="K61" s="116">
        <v>30</v>
      </c>
    </row>
    <row r="62" spans="1:11" ht="14.1" customHeight="1" x14ac:dyDescent="0.2">
      <c r="A62" s="306" t="s">
        <v>292</v>
      </c>
      <c r="B62" s="307" t="s">
        <v>293</v>
      </c>
      <c r="C62" s="308"/>
      <c r="D62" s="113">
        <v>2.6511134676564159</v>
      </c>
      <c r="E62" s="115">
        <v>75</v>
      </c>
      <c r="F62" s="114">
        <v>99</v>
      </c>
      <c r="G62" s="114">
        <v>40</v>
      </c>
      <c r="H62" s="114">
        <v>50</v>
      </c>
      <c r="I62" s="140">
        <v>47</v>
      </c>
      <c r="J62" s="115">
        <v>28</v>
      </c>
      <c r="K62" s="116">
        <v>59.574468085106382</v>
      </c>
    </row>
    <row r="63" spans="1:11" ht="14.1" customHeight="1" x14ac:dyDescent="0.2">
      <c r="A63" s="306"/>
      <c r="B63" s="307" t="s">
        <v>294</v>
      </c>
      <c r="C63" s="308"/>
      <c r="D63" s="113">
        <v>2.4743725698126546</v>
      </c>
      <c r="E63" s="115">
        <v>70</v>
      </c>
      <c r="F63" s="114">
        <v>93</v>
      </c>
      <c r="G63" s="114">
        <v>35</v>
      </c>
      <c r="H63" s="114">
        <v>47</v>
      </c>
      <c r="I63" s="140">
        <v>41</v>
      </c>
      <c r="J63" s="115">
        <v>29</v>
      </c>
      <c r="K63" s="116">
        <v>70.731707317073173</v>
      </c>
    </row>
    <row r="64" spans="1:11" ht="14.1" customHeight="1" x14ac:dyDescent="0.2">
      <c r="A64" s="306" t="s">
        <v>295</v>
      </c>
      <c r="B64" s="307" t="s">
        <v>296</v>
      </c>
      <c r="C64" s="308"/>
      <c r="D64" s="113">
        <v>0.60091905266878753</v>
      </c>
      <c r="E64" s="115">
        <v>17</v>
      </c>
      <c r="F64" s="114">
        <v>26</v>
      </c>
      <c r="G64" s="114">
        <v>15</v>
      </c>
      <c r="H64" s="114">
        <v>20</v>
      </c>
      <c r="I64" s="140">
        <v>16</v>
      </c>
      <c r="J64" s="115">
        <v>1</v>
      </c>
      <c r="K64" s="116">
        <v>6.25</v>
      </c>
    </row>
    <row r="65" spans="1:11" ht="14.1" customHeight="1" x14ac:dyDescent="0.2">
      <c r="A65" s="306" t="s">
        <v>297</v>
      </c>
      <c r="B65" s="307" t="s">
        <v>298</v>
      </c>
      <c r="C65" s="308"/>
      <c r="D65" s="113">
        <v>0.81300813008130079</v>
      </c>
      <c r="E65" s="115">
        <v>23</v>
      </c>
      <c r="F65" s="114">
        <v>26</v>
      </c>
      <c r="G65" s="114">
        <v>15</v>
      </c>
      <c r="H65" s="114">
        <v>18</v>
      </c>
      <c r="I65" s="140">
        <v>15</v>
      </c>
      <c r="J65" s="115">
        <v>8</v>
      </c>
      <c r="K65" s="116">
        <v>53.333333333333336</v>
      </c>
    </row>
    <row r="66" spans="1:11" ht="14.1" customHeight="1" x14ac:dyDescent="0.2">
      <c r="A66" s="306">
        <v>82</v>
      </c>
      <c r="B66" s="307" t="s">
        <v>299</v>
      </c>
      <c r="C66" s="308"/>
      <c r="D66" s="113">
        <v>3.1459879816189464</v>
      </c>
      <c r="E66" s="115">
        <v>89</v>
      </c>
      <c r="F66" s="114">
        <v>64</v>
      </c>
      <c r="G66" s="114">
        <v>139</v>
      </c>
      <c r="H66" s="114">
        <v>81</v>
      </c>
      <c r="I66" s="140">
        <v>54</v>
      </c>
      <c r="J66" s="115">
        <v>35</v>
      </c>
      <c r="K66" s="116">
        <v>64.81481481481481</v>
      </c>
    </row>
    <row r="67" spans="1:11" ht="14.1" customHeight="1" x14ac:dyDescent="0.2">
      <c r="A67" s="306" t="s">
        <v>300</v>
      </c>
      <c r="B67" s="307" t="s">
        <v>301</v>
      </c>
      <c r="C67" s="308"/>
      <c r="D67" s="113">
        <v>2.4036762106751501</v>
      </c>
      <c r="E67" s="115">
        <v>68</v>
      </c>
      <c r="F67" s="114">
        <v>43</v>
      </c>
      <c r="G67" s="114">
        <v>98</v>
      </c>
      <c r="H67" s="114">
        <v>68</v>
      </c>
      <c r="I67" s="140">
        <v>34</v>
      </c>
      <c r="J67" s="115">
        <v>34</v>
      </c>
      <c r="K67" s="116">
        <v>100</v>
      </c>
    </row>
    <row r="68" spans="1:11" ht="14.1" customHeight="1" x14ac:dyDescent="0.2">
      <c r="A68" s="306" t="s">
        <v>302</v>
      </c>
      <c r="B68" s="307" t="s">
        <v>303</v>
      </c>
      <c r="C68" s="308"/>
      <c r="D68" s="113">
        <v>0.4948745139625309</v>
      </c>
      <c r="E68" s="115">
        <v>14</v>
      </c>
      <c r="F68" s="114">
        <v>17</v>
      </c>
      <c r="G68" s="114">
        <v>26</v>
      </c>
      <c r="H68" s="114">
        <v>8</v>
      </c>
      <c r="I68" s="140">
        <v>9</v>
      </c>
      <c r="J68" s="115">
        <v>5</v>
      </c>
      <c r="K68" s="116">
        <v>55.555555555555557</v>
      </c>
    </row>
    <row r="69" spans="1:11" ht="14.1" customHeight="1" x14ac:dyDescent="0.2">
      <c r="A69" s="306">
        <v>83</v>
      </c>
      <c r="B69" s="307" t="s">
        <v>304</v>
      </c>
      <c r="C69" s="308"/>
      <c r="D69" s="113">
        <v>4.4892188052315305</v>
      </c>
      <c r="E69" s="115">
        <v>127</v>
      </c>
      <c r="F69" s="114">
        <v>109</v>
      </c>
      <c r="G69" s="114">
        <v>252</v>
      </c>
      <c r="H69" s="114">
        <v>126</v>
      </c>
      <c r="I69" s="140">
        <v>99</v>
      </c>
      <c r="J69" s="115">
        <v>28</v>
      </c>
      <c r="K69" s="116">
        <v>28.282828282828284</v>
      </c>
    </row>
    <row r="70" spans="1:11" ht="14.1" customHeight="1" x14ac:dyDescent="0.2">
      <c r="A70" s="306" t="s">
        <v>305</v>
      </c>
      <c r="B70" s="307" t="s">
        <v>306</v>
      </c>
      <c r="C70" s="308"/>
      <c r="D70" s="113">
        <v>3.4641215977377167</v>
      </c>
      <c r="E70" s="115">
        <v>98</v>
      </c>
      <c r="F70" s="114">
        <v>84</v>
      </c>
      <c r="G70" s="114">
        <v>224</v>
      </c>
      <c r="H70" s="114">
        <v>98</v>
      </c>
      <c r="I70" s="140">
        <v>76</v>
      </c>
      <c r="J70" s="115">
        <v>22</v>
      </c>
      <c r="K70" s="116">
        <v>28.94736842105263</v>
      </c>
    </row>
    <row r="71" spans="1:11" ht="14.1" customHeight="1" x14ac:dyDescent="0.2">
      <c r="A71" s="306"/>
      <c r="B71" s="307" t="s">
        <v>307</v>
      </c>
      <c r="C71" s="308"/>
      <c r="D71" s="113">
        <v>2.0148462354188759</v>
      </c>
      <c r="E71" s="115">
        <v>57</v>
      </c>
      <c r="F71" s="114">
        <v>51</v>
      </c>
      <c r="G71" s="114">
        <v>137</v>
      </c>
      <c r="H71" s="114">
        <v>33</v>
      </c>
      <c r="I71" s="140">
        <v>52</v>
      </c>
      <c r="J71" s="115">
        <v>5</v>
      </c>
      <c r="K71" s="116">
        <v>9.615384615384615</v>
      </c>
    </row>
    <row r="72" spans="1:11" ht="14.1" customHeight="1" x14ac:dyDescent="0.2">
      <c r="A72" s="306">
        <v>84</v>
      </c>
      <c r="B72" s="307" t="s">
        <v>308</v>
      </c>
      <c r="C72" s="308"/>
      <c r="D72" s="113">
        <v>0.67161541180629203</v>
      </c>
      <c r="E72" s="115">
        <v>19</v>
      </c>
      <c r="F72" s="114">
        <v>10</v>
      </c>
      <c r="G72" s="114">
        <v>45</v>
      </c>
      <c r="H72" s="114">
        <v>10</v>
      </c>
      <c r="I72" s="140">
        <v>17</v>
      </c>
      <c r="J72" s="115">
        <v>2</v>
      </c>
      <c r="K72" s="116">
        <v>11.764705882352942</v>
      </c>
    </row>
    <row r="73" spans="1:11" ht="14.1" customHeight="1" x14ac:dyDescent="0.2">
      <c r="A73" s="306" t="s">
        <v>309</v>
      </c>
      <c r="B73" s="307" t="s">
        <v>310</v>
      </c>
      <c r="C73" s="308"/>
      <c r="D73" s="113">
        <v>0.24743725698126545</v>
      </c>
      <c r="E73" s="115">
        <v>7</v>
      </c>
      <c r="F73" s="114" t="s">
        <v>513</v>
      </c>
      <c r="G73" s="114">
        <v>26</v>
      </c>
      <c r="H73" s="114">
        <v>3</v>
      </c>
      <c r="I73" s="140">
        <v>8</v>
      </c>
      <c r="J73" s="115">
        <v>-1</v>
      </c>
      <c r="K73" s="116">
        <v>-12.5</v>
      </c>
    </row>
    <row r="74" spans="1:11" ht="14.1" customHeight="1" x14ac:dyDescent="0.2">
      <c r="A74" s="306" t="s">
        <v>311</v>
      </c>
      <c r="B74" s="307" t="s">
        <v>312</v>
      </c>
      <c r="C74" s="308"/>
      <c r="D74" s="113">
        <v>0.21208907741251326</v>
      </c>
      <c r="E74" s="115">
        <v>6</v>
      </c>
      <c r="F74" s="114">
        <v>3</v>
      </c>
      <c r="G74" s="114">
        <v>8</v>
      </c>
      <c r="H74" s="114">
        <v>0</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3</v>
      </c>
      <c r="G76" s="114" t="s">
        <v>513</v>
      </c>
      <c r="H76" s="114" t="s">
        <v>513</v>
      </c>
      <c r="I76" s="140">
        <v>0</v>
      </c>
      <c r="J76" s="115" t="s">
        <v>513</v>
      </c>
      <c r="K76" s="116" t="s">
        <v>513</v>
      </c>
    </row>
    <row r="77" spans="1:11" ht="14.1" customHeight="1" x14ac:dyDescent="0.2">
      <c r="A77" s="306">
        <v>92</v>
      </c>
      <c r="B77" s="307" t="s">
        <v>316</v>
      </c>
      <c r="C77" s="308"/>
      <c r="D77" s="113">
        <v>0.31813361611876989</v>
      </c>
      <c r="E77" s="115">
        <v>9</v>
      </c>
      <c r="F77" s="114">
        <v>9</v>
      </c>
      <c r="G77" s="114">
        <v>19</v>
      </c>
      <c r="H77" s="114">
        <v>3</v>
      </c>
      <c r="I77" s="140">
        <v>13</v>
      </c>
      <c r="J77" s="115">
        <v>-4</v>
      </c>
      <c r="K77" s="116">
        <v>-30.76923076923077</v>
      </c>
    </row>
    <row r="78" spans="1:11" ht="14.1" customHeight="1" x14ac:dyDescent="0.2">
      <c r="A78" s="306">
        <v>93</v>
      </c>
      <c r="B78" s="307" t="s">
        <v>317</v>
      </c>
      <c r="C78" s="308"/>
      <c r="D78" s="113">
        <v>0</v>
      </c>
      <c r="E78" s="115">
        <v>0</v>
      </c>
      <c r="F78" s="114">
        <v>0</v>
      </c>
      <c r="G78" s="114" t="s">
        <v>513</v>
      </c>
      <c r="H78" s="114">
        <v>0</v>
      </c>
      <c r="I78" s="140">
        <v>7</v>
      </c>
      <c r="J78" s="115">
        <v>-7</v>
      </c>
      <c r="K78" s="116">
        <v>-100</v>
      </c>
    </row>
    <row r="79" spans="1:11" ht="14.1" customHeight="1" x14ac:dyDescent="0.2">
      <c r="A79" s="306">
        <v>94</v>
      </c>
      <c r="B79" s="307" t="s">
        <v>318</v>
      </c>
      <c r="C79" s="308"/>
      <c r="D79" s="113">
        <v>1.4492753623188406</v>
      </c>
      <c r="E79" s="115">
        <v>41</v>
      </c>
      <c r="F79" s="114">
        <v>19</v>
      </c>
      <c r="G79" s="114">
        <v>45</v>
      </c>
      <c r="H79" s="114">
        <v>32</v>
      </c>
      <c r="I79" s="140">
        <v>28</v>
      </c>
      <c r="J79" s="115">
        <v>13</v>
      </c>
      <c r="K79" s="116">
        <v>46.428571428571431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t="s">
        <v>513</v>
      </c>
      <c r="G81" s="144">
        <v>6</v>
      </c>
      <c r="H81" s="144" t="s">
        <v>513</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2745</v>
      </c>
      <c r="E11" s="114">
        <v>2332</v>
      </c>
      <c r="F11" s="114">
        <v>3050</v>
      </c>
      <c r="G11" s="114">
        <v>2100</v>
      </c>
      <c r="H11" s="140">
        <v>2488</v>
      </c>
      <c r="I11" s="115">
        <v>257</v>
      </c>
      <c r="J11" s="116">
        <v>10.329581993569132</v>
      </c>
    </row>
    <row r="12" spans="1:15" s="110" customFormat="1" ht="24.95" customHeight="1" x14ac:dyDescent="0.2">
      <c r="A12" s="193" t="s">
        <v>132</v>
      </c>
      <c r="B12" s="194" t="s">
        <v>133</v>
      </c>
      <c r="C12" s="113">
        <v>1.6757741347905282</v>
      </c>
      <c r="D12" s="115">
        <v>46</v>
      </c>
      <c r="E12" s="114">
        <v>122</v>
      </c>
      <c r="F12" s="114">
        <v>115</v>
      </c>
      <c r="G12" s="114">
        <v>58</v>
      </c>
      <c r="H12" s="140">
        <v>70</v>
      </c>
      <c r="I12" s="115">
        <v>-24</v>
      </c>
      <c r="J12" s="116">
        <v>-34.285714285714285</v>
      </c>
    </row>
    <row r="13" spans="1:15" s="110" customFormat="1" ht="24.95" customHeight="1" x14ac:dyDescent="0.2">
      <c r="A13" s="193" t="s">
        <v>134</v>
      </c>
      <c r="B13" s="199" t="s">
        <v>214</v>
      </c>
      <c r="C13" s="113">
        <v>0.29143897996357016</v>
      </c>
      <c r="D13" s="115">
        <v>8</v>
      </c>
      <c r="E13" s="114">
        <v>5</v>
      </c>
      <c r="F13" s="114">
        <v>5</v>
      </c>
      <c r="G13" s="114">
        <v>10</v>
      </c>
      <c r="H13" s="140">
        <v>6</v>
      </c>
      <c r="I13" s="115">
        <v>2</v>
      </c>
      <c r="J13" s="116">
        <v>33.333333333333336</v>
      </c>
    </row>
    <row r="14" spans="1:15" s="287" customFormat="1" ht="24.95" customHeight="1" x14ac:dyDescent="0.2">
      <c r="A14" s="193" t="s">
        <v>215</v>
      </c>
      <c r="B14" s="199" t="s">
        <v>137</v>
      </c>
      <c r="C14" s="113">
        <v>24.881602914389799</v>
      </c>
      <c r="D14" s="115">
        <v>683</v>
      </c>
      <c r="E14" s="114">
        <v>454</v>
      </c>
      <c r="F14" s="114">
        <v>639</v>
      </c>
      <c r="G14" s="114">
        <v>417</v>
      </c>
      <c r="H14" s="140">
        <v>574</v>
      </c>
      <c r="I14" s="115">
        <v>109</v>
      </c>
      <c r="J14" s="116">
        <v>18.989547038327526</v>
      </c>
      <c r="K14" s="110"/>
      <c r="L14" s="110"/>
      <c r="M14" s="110"/>
      <c r="N14" s="110"/>
      <c r="O14" s="110"/>
    </row>
    <row r="15" spans="1:15" s="110" customFormat="1" ht="24.95" customHeight="1" x14ac:dyDescent="0.2">
      <c r="A15" s="193" t="s">
        <v>216</v>
      </c>
      <c r="B15" s="199" t="s">
        <v>217</v>
      </c>
      <c r="C15" s="113">
        <v>5.3187613843351551</v>
      </c>
      <c r="D15" s="115">
        <v>146</v>
      </c>
      <c r="E15" s="114">
        <v>156</v>
      </c>
      <c r="F15" s="114">
        <v>206</v>
      </c>
      <c r="G15" s="114">
        <v>135</v>
      </c>
      <c r="H15" s="140">
        <v>169</v>
      </c>
      <c r="I15" s="115">
        <v>-23</v>
      </c>
      <c r="J15" s="116">
        <v>-13.609467455621301</v>
      </c>
    </row>
    <row r="16" spans="1:15" s="287" customFormat="1" ht="24.95" customHeight="1" x14ac:dyDescent="0.2">
      <c r="A16" s="193" t="s">
        <v>218</v>
      </c>
      <c r="B16" s="199" t="s">
        <v>141</v>
      </c>
      <c r="C16" s="113">
        <v>15.227686703096539</v>
      </c>
      <c r="D16" s="115">
        <v>418</v>
      </c>
      <c r="E16" s="114">
        <v>193</v>
      </c>
      <c r="F16" s="114">
        <v>288</v>
      </c>
      <c r="G16" s="114">
        <v>179</v>
      </c>
      <c r="H16" s="140">
        <v>260</v>
      </c>
      <c r="I16" s="115">
        <v>158</v>
      </c>
      <c r="J16" s="116">
        <v>60.769230769230766</v>
      </c>
      <c r="K16" s="110"/>
      <c r="L16" s="110"/>
      <c r="M16" s="110"/>
      <c r="N16" s="110"/>
      <c r="O16" s="110"/>
    </row>
    <row r="17" spans="1:15" s="110" customFormat="1" ht="24.95" customHeight="1" x14ac:dyDescent="0.2">
      <c r="A17" s="193" t="s">
        <v>142</v>
      </c>
      <c r="B17" s="199" t="s">
        <v>220</v>
      </c>
      <c r="C17" s="113">
        <v>4.3351548269581057</v>
      </c>
      <c r="D17" s="115">
        <v>119</v>
      </c>
      <c r="E17" s="114">
        <v>105</v>
      </c>
      <c r="F17" s="114">
        <v>145</v>
      </c>
      <c r="G17" s="114">
        <v>103</v>
      </c>
      <c r="H17" s="140">
        <v>145</v>
      </c>
      <c r="I17" s="115">
        <v>-26</v>
      </c>
      <c r="J17" s="116">
        <v>-17.931034482758619</v>
      </c>
    </row>
    <row r="18" spans="1:15" s="287" customFormat="1" ht="24.95" customHeight="1" x14ac:dyDescent="0.2">
      <c r="A18" s="201" t="s">
        <v>144</v>
      </c>
      <c r="B18" s="202" t="s">
        <v>145</v>
      </c>
      <c r="C18" s="113">
        <v>7.0309653916211294</v>
      </c>
      <c r="D18" s="115">
        <v>193</v>
      </c>
      <c r="E18" s="114">
        <v>179</v>
      </c>
      <c r="F18" s="114">
        <v>192</v>
      </c>
      <c r="G18" s="114">
        <v>141</v>
      </c>
      <c r="H18" s="140">
        <v>189</v>
      </c>
      <c r="I18" s="115">
        <v>4</v>
      </c>
      <c r="J18" s="116">
        <v>2.1164021164021163</v>
      </c>
      <c r="K18" s="110"/>
      <c r="L18" s="110"/>
      <c r="M18" s="110"/>
      <c r="N18" s="110"/>
      <c r="O18" s="110"/>
    </row>
    <row r="19" spans="1:15" s="110" customFormat="1" ht="24.95" customHeight="1" x14ac:dyDescent="0.2">
      <c r="A19" s="193" t="s">
        <v>146</v>
      </c>
      <c r="B19" s="199" t="s">
        <v>147</v>
      </c>
      <c r="C19" s="113">
        <v>16.612021857923498</v>
      </c>
      <c r="D19" s="115">
        <v>456</v>
      </c>
      <c r="E19" s="114">
        <v>308</v>
      </c>
      <c r="F19" s="114">
        <v>436</v>
      </c>
      <c r="G19" s="114">
        <v>284</v>
      </c>
      <c r="H19" s="140">
        <v>442</v>
      </c>
      <c r="I19" s="115">
        <v>14</v>
      </c>
      <c r="J19" s="116">
        <v>3.1674208144796379</v>
      </c>
    </row>
    <row r="20" spans="1:15" s="287" customFormat="1" ht="24.95" customHeight="1" x14ac:dyDescent="0.2">
      <c r="A20" s="193" t="s">
        <v>148</v>
      </c>
      <c r="B20" s="199" t="s">
        <v>149</v>
      </c>
      <c r="C20" s="113">
        <v>5.9016393442622954</v>
      </c>
      <c r="D20" s="115">
        <v>162</v>
      </c>
      <c r="E20" s="114">
        <v>153</v>
      </c>
      <c r="F20" s="114">
        <v>162</v>
      </c>
      <c r="G20" s="114">
        <v>146</v>
      </c>
      <c r="H20" s="140">
        <v>141</v>
      </c>
      <c r="I20" s="115">
        <v>21</v>
      </c>
      <c r="J20" s="116">
        <v>14.893617021276595</v>
      </c>
      <c r="K20" s="110"/>
      <c r="L20" s="110"/>
      <c r="M20" s="110"/>
      <c r="N20" s="110"/>
      <c r="O20" s="110"/>
    </row>
    <row r="21" spans="1:15" s="110" customFormat="1" ht="24.95" customHeight="1" x14ac:dyDescent="0.2">
      <c r="A21" s="201" t="s">
        <v>150</v>
      </c>
      <c r="B21" s="202" t="s">
        <v>151</v>
      </c>
      <c r="C21" s="113">
        <v>5.7923497267759565</v>
      </c>
      <c r="D21" s="115">
        <v>159</v>
      </c>
      <c r="E21" s="114">
        <v>169</v>
      </c>
      <c r="F21" s="114">
        <v>173</v>
      </c>
      <c r="G21" s="114">
        <v>117</v>
      </c>
      <c r="H21" s="140">
        <v>122</v>
      </c>
      <c r="I21" s="115">
        <v>37</v>
      </c>
      <c r="J21" s="116">
        <v>30.327868852459016</v>
      </c>
    </row>
    <row r="22" spans="1:15" s="110" customFormat="1" ht="24.95" customHeight="1" x14ac:dyDescent="0.2">
      <c r="A22" s="201" t="s">
        <v>152</v>
      </c>
      <c r="B22" s="199" t="s">
        <v>153</v>
      </c>
      <c r="C22" s="113">
        <v>0.65573770491803274</v>
      </c>
      <c r="D22" s="115">
        <v>18</v>
      </c>
      <c r="E22" s="114">
        <v>22</v>
      </c>
      <c r="F22" s="114">
        <v>27</v>
      </c>
      <c r="G22" s="114">
        <v>18</v>
      </c>
      <c r="H22" s="140">
        <v>18</v>
      </c>
      <c r="I22" s="115">
        <v>0</v>
      </c>
      <c r="J22" s="116">
        <v>0</v>
      </c>
    </row>
    <row r="23" spans="1:15" s="110" customFormat="1" ht="24.95" customHeight="1" x14ac:dyDescent="0.2">
      <c r="A23" s="193" t="s">
        <v>154</v>
      </c>
      <c r="B23" s="199" t="s">
        <v>155</v>
      </c>
      <c r="C23" s="113">
        <v>2.0400728597449911</v>
      </c>
      <c r="D23" s="115">
        <v>56</v>
      </c>
      <c r="E23" s="114">
        <v>33</v>
      </c>
      <c r="F23" s="114">
        <v>33</v>
      </c>
      <c r="G23" s="114">
        <v>30</v>
      </c>
      <c r="H23" s="140">
        <v>47</v>
      </c>
      <c r="I23" s="115">
        <v>9</v>
      </c>
      <c r="J23" s="116">
        <v>19.148936170212767</v>
      </c>
    </row>
    <row r="24" spans="1:15" s="110" customFormat="1" ht="24.95" customHeight="1" x14ac:dyDescent="0.2">
      <c r="A24" s="193" t="s">
        <v>156</v>
      </c>
      <c r="B24" s="199" t="s">
        <v>221</v>
      </c>
      <c r="C24" s="113">
        <v>4.1165755919854279</v>
      </c>
      <c r="D24" s="115">
        <v>113</v>
      </c>
      <c r="E24" s="114">
        <v>74</v>
      </c>
      <c r="F24" s="114">
        <v>112</v>
      </c>
      <c r="G24" s="114">
        <v>89</v>
      </c>
      <c r="H24" s="140">
        <v>124</v>
      </c>
      <c r="I24" s="115">
        <v>-11</v>
      </c>
      <c r="J24" s="116">
        <v>-8.870967741935484</v>
      </c>
    </row>
    <row r="25" spans="1:15" s="110" customFormat="1" ht="24.95" customHeight="1" x14ac:dyDescent="0.2">
      <c r="A25" s="193" t="s">
        <v>222</v>
      </c>
      <c r="B25" s="204" t="s">
        <v>159</v>
      </c>
      <c r="C25" s="113">
        <v>5.8652094717668488</v>
      </c>
      <c r="D25" s="115">
        <v>161</v>
      </c>
      <c r="E25" s="114">
        <v>225</v>
      </c>
      <c r="F25" s="114">
        <v>331</v>
      </c>
      <c r="G25" s="114">
        <v>204</v>
      </c>
      <c r="H25" s="140">
        <v>170</v>
      </c>
      <c r="I25" s="115">
        <v>-9</v>
      </c>
      <c r="J25" s="116">
        <v>-5.2941176470588234</v>
      </c>
    </row>
    <row r="26" spans="1:15" s="110" customFormat="1" ht="24.95" customHeight="1" x14ac:dyDescent="0.2">
      <c r="A26" s="201">
        <v>782.78300000000002</v>
      </c>
      <c r="B26" s="203" t="s">
        <v>160</v>
      </c>
      <c r="C26" s="113">
        <v>5.646630236794171</v>
      </c>
      <c r="D26" s="115">
        <v>155</v>
      </c>
      <c r="E26" s="114">
        <v>178</v>
      </c>
      <c r="F26" s="114">
        <v>154</v>
      </c>
      <c r="G26" s="114">
        <v>141</v>
      </c>
      <c r="H26" s="140">
        <v>139</v>
      </c>
      <c r="I26" s="115">
        <v>16</v>
      </c>
      <c r="J26" s="116">
        <v>11.510791366906474</v>
      </c>
    </row>
    <row r="27" spans="1:15" s="110" customFormat="1" ht="24.95" customHeight="1" x14ac:dyDescent="0.2">
      <c r="A27" s="193" t="s">
        <v>161</v>
      </c>
      <c r="B27" s="199" t="s">
        <v>162</v>
      </c>
      <c r="C27" s="113">
        <v>2.768670309653916</v>
      </c>
      <c r="D27" s="115">
        <v>76</v>
      </c>
      <c r="E27" s="114">
        <v>39</v>
      </c>
      <c r="F27" s="114">
        <v>67</v>
      </c>
      <c r="G27" s="114">
        <v>41</v>
      </c>
      <c r="H27" s="140">
        <v>76</v>
      </c>
      <c r="I27" s="115">
        <v>0</v>
      </c>
      <c r="J27" s="116">
        <v>0</v>
      </c>
    </row>
    <row r="28" spans="1:15" s="110" customFormat="1" ht="24.95" customHeight="1" x14ac:dyDescent="0.2">
      <c r="A28" s="193" t="s">
        <v>163</v>
      </c>
      <c r="B28" s="199" t="s">
        <v>164</v>
      </c>
      <c r="C28" s="113">
        <v>1.5664845173041895</v>
      </c>
      <c r="D28" s="115">
        <v>43</v>
      </c>
      <c r="E28" s="114">
        <v>30</v>
      </c>
      <c r="F28" s="114">
        <v>146</v>
      </c>
      <c r="G28" s="114">
        <v>25</v>
      </c>
      <c r="H28" s="140">
        <v>40</v>
      </c>
      <c r="I28" s="115">
        <v>3</v>
      </c>
      <c r="J28" s="116">
        <v>7.5</v>
      </c>
    </row>
    <row r="29" spans="1:15" s="110" customFormat="1" ht="24.95" customHeight="1" x14ac:dyDescent="0.2">
      <c r="A29" s="193">
        <v>86</v>
      </c>
      <c r="B29" s="199" t="s">
        <v>165</v>
      </c>
      <c r="C29" s="113">
        <v>7.1402550091074684</v>
      </c>
      <c r="D29" s="115">
        <v>196</v>
      </c>
      <c r="E29" s="114">
        <v>161</v>
      </c>
      <c r="F29" s="114">
        <v>126</v>
      </c>
      <c r="G29" s="114">
        <v>101</v>
      </c>
      <c r="H29" s="140">
        <v>104</v>
      </c>
      <c r="I29" s="115">
        <v>92</v>
      </c>
      <c r="J29" s="116">
        <v>88.461538461538467</v>
      </c>
    </row>
    <row r="30" spans="1:15" s="110" customFormat="1" ht="24.95" customHeight="1" x14ac:dyDescent="0.2">
      <c r="A30" s="193">
        <v>87.88</v>
      </c>
      <c r="B30" s="204" t="s">
        <v>166</v>
      </c>
      <c r="C30" s="113">
        <v>5.5373406193078321</v>
      </c>
      <c r="D30" s="115">
        <v>152</v>
      </c>
      <c r="E30" s="114">
        <v>114</v>
      </c>
      <c r="F30" s="114">
        <v>219</v>
      </c>
      <c r="G30" s="114">
        <v>221</v>
      </c>
      <c r="H30" s="140">
        <v>160</v>
      </c>
      <c r="I30" s="115">
        <v>-8</v>
      </c>
      <c r="J30" s="116">
        <v>-5</v>
      </c>
    </row>
    <row r="31" spans="1:15" s="110" customFormat="1" ht="24.95" customHeight="1" x14ac:dyDescent="0.2">
      <c r="A31" s="193" t="s">
        <v>167</v>
      </c>
      <c r="B31" s="199" t="s">
        <v>168</v>
      </c>
      <c r="C31" s="113">
        <v>2.4772313296903459</v>
      </c>
      <c r="D31" s="115">
        <v>68</v>
      </c>
      <c r="E31" s="114">
        <v>66</v>
      </c>
      <c r="F31" s="114">
        <v>112</v>
      </c>
      <c r="G31" s="114">
        <v>56</v>
      </c>
      <c r="H31" s="140">
        <v>66</v>
      </c>
      <c r="I31" s="115">
        <v>2</v>
      </c>
      <c r="J31" s="116">
        <v>3.0303030303030303</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1.6757741347905282</v>
      </c>
      <c r="D34" s="115">
        <v>46</v>
      </c>
      <c r="E34" s="114">
        <v>122</v>
      </c>
      <c r="F34" s="114">
        <v>115</v>
      </c>
      <c r="G34" s="114">
        <v>58</v>
      </c>
      <c r="H34" s="140">
        <v>70</v>
      </c>
      <c r="I34" s="115">
        <v>-24</v>
      </c>
      <c r="J34" s="116">
        <v>-34.285714285714285</v>
      </c>
    </row>
    <row r="35" spans="1:10" s="110" customFormat="1" ht="24.95" customHeight="1" x14ac:dyDescent="0.2">
      <c r="A35" s="292" t="s">
        <v>171</v>
      </c>
      <c r="B35" s="293" t="s">
        <v>172</v>
      </c>
      <c r="C35" s="113">
        <v>32.204007285974498</v>
      </c>
      <c r="D35" s="115">
        <v>884</v>
      </c>
      <c r="E35" s="114">
        <v>638</v>
      </c>
      <c r="F35" s="114">
        <v>836</v>
      </c>
      <c r="G35" s="114">
        <v>568</v>
      </c>
      <c r="H35" s="140">
        <v>769</v>
      </c>
      <c r="I35" s="115">
        <v>115</v>
      </c>
      <c r="J35" s="116">
        <v>14.954486345903771</v>
      </c>
    </row>
    <row r="36" spans="1:10" s="110" customFormat="1" ht="24.95" customHeight="1" x14ac:dyDescent="0.2">
      <c r="A36" s="294" t="s">
        <v>173</v>
      </c>
      <c r="B36" s="295" t="s">
        <v>174</v>
      </c>
      <c r="C36" s="125">
        <v>66.120218579234972</v>
      </c>
      <c r="D36" s="143">
        <v>1815</v>
      </c>
      <c r="E36" s="144">
        <v>1572</v>
      </c>
      <c r="F36" s="144">
        <v>2098</v>
      </c>
      <c r="G36" s="144">
        <v>1473</v>
      </c>
      <c r="H36" s="145">
        <v>1649</v>
      </c>
      <c r="I36" s="143">
        <v>166</v>
      </c>
      <c r="J36" s="146">
        <v>10.066707095209217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2745</v>
      </c>
      <c r="F11" s="264">
        <v>2332</v>
      </c>
      <c r="G11" s="264">
        <v>3050</v>
      </c>
      <c r="H11" s="264">
        <v>2100</v>
      </c>
      <c r="I11" s="265">
        <v>2488</v>
      </c>
      <c r="J11" s="263">
        <v>257</v>
      </c>
      <c r="K11" s="266">
        <v>10.329581993569132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28.925318761384336</v>
      </c>
      <c r="E13" s="115">
        <v>794</v>
      </c>
      <c r="F13" s="114">
        <v>842</v>
      </c>
      <c r="G13" s="114">
        <v>904</v>
      </c>
      <c r="H13" s="114">
        <v>719</v>
      </c>
      <c r="I13" s="140">
        <v>681</v>
      </c>
      <c r="J13" s="115">
        <v>113</v>
      </c>
      <c r="K13" s="116">
        <v>16.593245227606459</v>
      </c>
    </row>
    <row r="14" spans="1:17" ht="15.95" customHeight="1" x14ac:dyDescent="0.2">
      <c r="A14" s="306" t="s">
        <v>230</v>
      </c>
      <c r="B14" s="307"/>
      <c r="C14" s="308"/>
      <c r="D14" s="113">
        <v>58.797814207650276</v>
      </c>
      <c r="E14" s="115">
        <v>1614</v>
      </c>
      <c r="F14" s="114">
        <v>1244</v>
      </c>
      <c r="G14" s="114">
        <v>1799</v>
      </c>
      <c r="H14" s="114">
        <v>1127</v>
      </c>
      <c r="I14" s="140">
        <v>1511</v>
      </c>
      <c r="J14" s="115">
        <v>103</v>
      </c>
      <c r="K14" s="116">
        <v>6.8166776968894771</v>
      </c>
    </row>
    <row r="15" spans="1:17" ht="15.95" customHeight="1" x14ac:dyDescent="0.2">
      <c r="A15" s="306" t="s">
        <v>231</v>
      </c>
      <c r="B15" s="307"/>
      <c r="C15" s="308"/>
      <c r="D15" s="113">
        <v>6.9581056466302371</v>
      </c>
      <c r="E15" s="115">
        <v>191</v>
      </c>
      <c r="F15" s="114">
        <v>146</v>
      </c>
      <c r="G15" s="114">
        <v>195</v>
      </c>
      <c r="H15" s="114">
        <v>141</v>
      </c>
      <c r="I15" s="140">
        <v>177</v>
      </c>
      <c r="J15" s="115">
        <v>14</v>
      </c>
      <c r="K15" s="116">
        <v>7.9096045197740112</v>
      </c>
    </row>
    <row r="16" spans="1:17" ht="15.95" customHeight="1" x14ac:dyDescent="0.2">
      <c r="A16" s="306" t="s">
        <v>232</v>
      </c>
      <c r="B16" s="307"/>
      <c r="C16" s="308"/>
      <c r="D16" s="113">
        <v>5.3187613843351551</v>
      </c>
      <c r="E16" s="115">
        <v>146</v>
      </c>
      <c r="F16" s="114">
        <v>100</v>
      </c>
      <c r="G16" s="114">
        <v>151</v>
      </c>
      <c r="H16" s="114">
        <v>111</v>
      </c>
      <c r="I16" s="140">
        <v>117</v>
      </c>
      <c r="J16" s="115">
        <v>29</v>
      </c>
      <c r="K16" s="116">
        <v>24.786324786324787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1.0564663023679417</v>
      </c>
      <c r="E18" s="115">
        <v>29</v>
      </c>
      <c r="F18" s="114">
        <v>100</v>
      </c>
      <c r="G18" s="114">
        <v>105</v>
      </c>
      <c r="H18" s="114">
        <v>47</v>
      </c>
      <c r="I18" s="140">
        <v>51</v>
      </c>
      <c r="J18" s="115">
        <v>-22</v>
      </c>
      <c r="K18" s="116">
        <v>-43.137254901960787</v>
      </c>
    </row>
    <row r="19" spans="1:11" ht="14.1" customHeight="1" x14ac:dyDescent="0.2">
      <c r="A19" s="306" t="s">
        <v>235</v>
      </c>
      <c r="B19" s="307" t="s">
        <v>236</v>
      </c>
      <c r="C19" s="308"/>
      <c r="D19" s="113">
        <v>0.91074681238615662</v>
      </c>
      <c r="E19" s="115">
        <v>25</v>
      </c>
      <c r="F19" s="114">
        <v>89</v>
      </c>
      <c r="G19" s="114">
        <v>100</v>
      </c>
      <c r="H19" s="114">
        <v>40</v>
      </c>
      <c r="I19" s="140">
        <v>34</v>
      </c>
      <c r="J19" s="115">
        <v>-9</v>
      </c>
      <c r="K19" s="116">
        <v>-26.470588235294116</v>
      </c>
    </row>
    <row r="20" spans="1:11" ht="14.1" customHeight="1" x14ac:dyDescent="0.2">
      <c r="A20" s="306">
        <v>12</v>
      </c>
      <c r="B20" s="307" t="s">
        <v>237</v>
      </c>
      <c r="C20" s="308"/>
      <c r="D20" s="113">
        <v>1.2021857923497268</v>
      </c>
      <c r="E20" s="115">
        <v>33</v>
      </c>
      <c r="F20" s="114">
        <v>28</v>
      </c>
      <c r="G20" s="114">
        <v>25</v>
      </c>
      <c r="H20" s="114">
        <v>20</v>
      </c>
      <c r="I20" s="140">
        <v>37</v>
      </c>
      <c r="J20" s="115">
        <v>-4</v>
      </c>
      <c r="K20" s="116">
        <v>-10.810810810810811</v>
      </c>
    </row>
    <row r="21" spans="1:11" ht="14.1" customHeight="1" x14ac:dyDescent="0.2">
      <c r="A21" s="306">
        <v>21</v>
      </c>
      <c r="B21" s="307" t="s">
        <v>238</v>
      </c>
      <c r="C21" s="308"/>
      <c r="D21" s="113">
        <v>0.91074681238615662</v>
      </c>
      <c r="E21" s="115">
        <v>25</v>
      </c>
      <c r="F21" s="114">
        <v>34</v>
      </c>
      <c r="G21" s="114">
        <v>15</v>
      </c>
      <c r="H21" s="114">
        <v>20</v>
      </c>
      <c r="I21" s="140">
        <v>49</v>
      </c>
      <c r="J21" s="115">
        <v>-24</v>
      </c>
      <c r="K21" s="116">
        <v>-48.979591836734691</v>
      </c>
    </row>
    <row r="22" spans="1:11" ht="14.1" customHeight="1" x14ac:dyDescent="0.2">
      <c r="A22" s="306">
        <v>22</v>
      </c>
      <c r="B22" s="307" t="s">
        <v>239</v>
      </c>
      <c r="C22" s="308"/>
      <c r="D22" s="113">
        <v>2.768670309653916</v>
      </c>
      <c r="E22" s="115">
        <v>76</v>
      </c>
      <c r="F22" s="114">
        <v>58</v>
      </c>
      <c r="G22" s="114">
        <v>89</v>
      </c>
      <c r="H22" s="114">
        <v>64</v>
      </c>
      <c r="I22" s="140">
        <v>67</v>
      </c>
      <c r="J22" s="115">
        <v>9</v>
      </c>
      <c r="K22" s="116">
        <v>13.432835820895523</v>
      </c>
    </row>
    <row r="23" spans="1:11" ht="14.1" customHeight="1" x14ac:dyDescent="0.2">
      <c r="A23" s="306">
        <v>23</v>
      </c>
      <c r="B23" s="307" t="s">
        <v>240</v>
      </c>
      <c r="C23" s="308"/>
      <c r="D23" s="113">
        <v>0.80145719489981782</v>
      </c>
      <c r="E23" s="115">
        <v>22</v>
      </c>
      <c r="F23" s="114">
        <v>28</v>
      </c>
      <c r="G23" s="114">
        <v>36</v>
      </c>
      <c r="H23" s="114">
        <v>26</v>
      </c>
      <c r="I23" s="140">
        <v>35</v>
      </c>
      <c r="J23" s="115">
        <v>-13</v>
      </c>
      <c r="K23" s="116">
        <v>-37.142857142857146</v>
      </c>
    </row>
    <row r="24" spans="1:11" ht="14.1" customHeight="1" x14ac:dyDescent="0.2">
      <c r="A24" s="306">
        <v>24</v>
      </c>
      <c r="B24" s="307" t="s">
        <v>241</v>
      </c>
      <c r="C24" s="308"/>
      <c r="D24" s="113">
        <v>6.6302367941712204</v>
      </c>
      <c r="E24" s="115">
        <v>182</v>
      </c>
      <c r="F24" s="114">
        <v>78</v>
      </c>
      <c r="G24" s="114">
        <v>120</v>
      </c>
      <c r="H24" s="114">
        <v>92</v>
      </c>
      <c r="I24" s="140">
        <v>110</v>
      </c>
      <c r="J24" s="115">
        <v>72</v>
      </c>
      <c r="K24" s="116">
        <v>65.454545454545453</v>
      </c>
    </row>
    <row r="25" spans="1:11" ht="14.1" customHeight="1" x14ac:dyDescent="0.2">
      <c r="A25" s="306">
        <v>25</v>
      </c>
      <c r="B25" s="307" t="s">
        <v>242</v>
      </c>
      <c r="C25" s="308"/>
      <c r="D25" s="113">
        <v>7.9781420765027322</v>
      </c>
      <c r="E25" s="115">
        <v>219</v>
      </c>
      <c r="F25" s="114">
        <v>135</v>
      </c>
      <c r="G25" s="114">
        <v>156</v>
      </c>
      <c r="H25" s="114">
        <v>119</v>
      </c>
      <c r="I25" s="140">
        <v>222</v>
      </c>
      <c r="J25" s="115">
        <v>-3</v>
      </c>
      <c r="K25" s="116">
        <v>-1.3513513513513513</v>
      </c>
    </row>
    <row r="26" spans="1:11" ht="14.1" customHeight="1" x14ac:dyDescent="0.2">
      <c r="A26" s="306">
        <v>26</v>
      </c>
      <c r="B26" s="307" t="s">
        <v>243</v>
      </c>
      <c r="C26" s="308"/>
      <c r="D26" s="113">
        <v>2.0400728597449911</v>
      </c>
      <c r="E26" s="115">
        <v>56</v>
      </c>
      <c r="F26" s="114">
        <v>29</v>
      </c>
      <c r="G26" s="114">
        <v>42</v>
      </c>
      <c r="H26" s="114">
        <v>34</v>
      </c>
      <c r="I26" s="140">
        <v>53</v>
      </c>
      <c r="J26" s="115">
        <v>3</v>
      </c>
      <c r="K26" s="116">
        <v>5.6603773584905657</v>
      </c>
    </row>
    <row r="27" spans="1:11" ht="14.1" customHeight="1" x14ac:dyDescent="0.2">
      <c r="A27" s="306">
        <v>27</v>
      </c>
      <c r="B27" s="307" t="s">
        <v>244</v>
      </c>
      <c r="C27" s="308"/>
      <c r="D27" s="113">
        <v>2.1493624772313296</v>
      </c>
      <c r="E27" s="115">
        <v>59</v>
      </c>
      <c r="F27" s="114">
        <v>48</v>
      </c>
      <c r="G27" s="114">
        <v>61</v>
      </c>
      <c r="H27" s="114">
        <v>40</v>
      </c>
      <c r="I27" s="140">
        <v>47</v>
      </c>
      <c r="J27" s="115">
        <v>12</v>
      </c>
      <c r="K27" s="116">
        <v>25.531914893617021</v>
      </c>
    </row>
    <row r="28" spans="1:11" ht="14.1" customHeight="1" x14ac:dyDescent="0.2">
      <c r="A28" s="306">
        <v>28</v>
      </c>
      <c r="B28" s="307" t="s">
        <v>245</v>
      </c>
      <c r="C28" s="308"/>
      <c r="D28" s="113">
        <v>0.36429872495446264</v>
      </c>
      <c r="E28" s="115">
        <v>10</v>
      </c>
      <c r="F28" s="114">
        <v>7</v>
      </c>
      <c r="G28" s="114">
        <v>7</v>
      </c>
      <c r="H28" s="114">
        <v>10</v>
      </c>
      <c r="I28" s="140">
        <v>7</v>
      </c>
      <c r="J28" s="115">
        <v>3</v>
      </c>
      <c r="K28" s="116">
        <v>42.857142857142854</v>
      </c>
    </row>
    <row r="29" spans="1:11" ht="14.1" customHeight="1" x14ac:dyDescent="0.2">
      <c r="A29" s="306">
        <v>29</v>
      </c>
      <c r="B29" s="307" t="s">
        <v>246</v>
      </c>
      <c r="C29" s="308"/>
      <c r="D29" s="113">
        <v>4.6265938069216759</v>
      </c>
      <c r="E29" s="115">
        <v>127</v>
      </c>
      <c r="F29" s="114">
        <v>140</v>
      </c>
      <c r="G29" s="114">
        <v>158</v>
      </c>
      <c r="H29" s="114">
        <v>127</v>
      </c>
      <c r="I29" s="140">
        <v>101</v>
      </c>
      <c r="J29" s="115">
        <v>26</v>
      </c>
      <c r="K29" s="116">
        <v>25.742574257425744</v>
      </c>
    </row>
    <row r="30" spans="1:11" ht="14.1" customHeight="1" x14ac:dyDescent="0.2">
      <c r="A30" s="306" t="s">
        <v>247</v>
      </c>
      <c r="B30" s="307" t="s">
        <v>248</v>
      </c>
      <c r="C30" s="308"/>
      <c r="D30" s="113" t="s">
        <v>513</v>
      </c>
      <c r="E30" s="115" t="s">
        <v>513</v>
      </c>
      <c r="F30" s="114">
        <v>58</v>
      </c>
      <c r="G30" s="114">
        <v>72</v>
      </c>
      <c r="H30" s="114" t="s">
        <v>513</v>
      </c>
      <c r="I30" s="140" t="s">
        <v>513</v>
      </c>
      <c r="J30" s="115" t="s">
        <v>513</v>
      </c>
      <c r="K30" s="116" t="s">
        <v>513</v>
      </c>
    </row>
    <row r="31" spans="1:11" ht="14.1" customHeight="1" x14ac:dyDescent="0.2">
      <c r="A31" s="306" t="s">
        <v>249</v>
      </c>
      <c r="B31" s="307" t="s">
        <v>250</v>
      </c>
      <c r="C31" s="308"/>
      <c r="D31" s="113">
        <v>3.02367941712204</v>
      </c>
      <c r="E31" s="115">
        <v>83</v>
      </c>
      <c r="F31" s="114">
        <v>82</v>
      </c>
      <c r="G31" s="114">
        <v>86</v>
      </c>
      <c r="H31" s="114">
        <v>85</v>
      </c>
      <c r="I31" s="140">
        <v>62</v>
      </c>
      <c r="J31" s="115">
        <v>21</v>
      </c>
      <c r="K31" s="116">
        <v>33.87096774193548</v>
      </c>
    </row>
    <row r="32" spans="1:11" ht="14.1" customHeight="1" x14ac:dyDescent="0.2">
      <c r="A32" s="306">
        <v>31</v>
      </c>
      <c r="B32" s="307" t="s">
        <v>251</v>
      </c>
      <c r="C32" s="308"/>
      <c r="D32" s="113">
        <v>0.76502732240437155</v>
      </c>
      <c r="E32" s="115">
        <v>21</v>
      </c>
      <c r="F32" s="114">
        <v>8</v>
      </c>
      <c r="G32" s="114">
        <v>8</v>
      </c>
      <c r="H32" s="114">
        <v>4</v>
      </c>
      <c r="I32" s="140">
        <v>21</v>
      </c>
      <c r="J32" s="115">
        <v>0</v>
      </c>
      <c r="K32" s="116">
        <v>0</v>
      </c>
    </row>
    <row r="33" spans="1:11" ht="14.1" customHeight="1" x14ac:dyDescent="0.2">
      <c r="A33" s="306">
        <v>32</v>
      </c>
      <c r="B33" s="307" t="s">
        <v>252</v>
      </c>
      <c r="C33" s="308"/>
      <c r="D33" s="113">
        <v>2.2950819672131146</v>
      </c>
      <c r="E33" s="115">
        <v>63</v>
      </c>
      <c r="F33" s="114">
        <v>81</v>
      </c>
      <c r="G33" s="114">
        <v>75</v>
      </c>
      <c r="H33" s="114">
        <v>52</v>
      </c>
      <c r="I33" s="140">
        <v>67</v>
      </c>
      <c r="J33" s="115">
        <v>-4</v>
      </c>
      <c r="K33" s="116">
        <v>-5.9701492537313436</v>
      </c>
    </row>
    <row r="34" spans="1:11" ht="14.1" customHeight="1" x14ac:dyDescent="0.2">
      <c r="A34" s="306">
        <v>33</v>
      </c>
      <c r="B34" s="307" t="s">
        <v>253</v>
      </c>
      <c r="C34" s="308"/>
      <c r="D34" s="113">
        <v>1.8214936247723132</v>
      </c>
      <c r="E34" s="115">
        <v>50</v>
      </c>
      <c r="F34" s="114">
        <v>57</v>
      </c>
      <c r="G34" s="114">
        <v>70</v>
      </c>
      <c r="H34" s="114">
        <v>42</v>
      </c>
      <c r="I34" s="140">
        <v>52</v>
      </c>
      <c r="J34" s="115">
        <v>-2</v>
      </c>
      <c r="K34" s="116">
        <v>-3.8461538461538463</v>
      </c>
    </row>
    <row r="35" spans="1:11" ht="14.1" customHeight="1" x14ac:dyDescent="0.2">
      <c r="A35" s="306">
        <v>34</v>
      </c>
      <c r="B35" s="307" t="s">
        <v>254</v>
      </c>
      <c r="C35" s="308"/>
      <c r="D35" s="113">
        <v>3.5701275045537342</v>
      </c>
      <c r="E35" s="115">
        <v>98</v>
      </c>
      <c r="F35" s="114">
        <v>30</v>
      </c>
      <c r="G35" s="114">
        <v>48</v>
      </c>
      <c r="H35" s="114">
        <v>41</v>
      </c>
      <c r="I35" s="140">
        <v>60</v>
      </c>
      <c r="J35" s="115">
        <v>38</v>
      </c>
      <c r="K35" s="116">
        <v>63.333333333333336</v>
      </c>
    </row>
    <row r="36" spans="1:11" ht="14.1" customHeight="1" x14ac:dyDescent="0.2">
      <c r="A36" s="306">
        <v>41</v>
      </c>
      <c r="B36" s="307" t="s">
        <v>255</v>
      </c>
      <c r="C36" s="308"/>
      <c r="D36" s="113">
        <v>0.25500910746812389</v>
      </c>
      <c r="E36" s="115">
        <v>7</v>
      </c>
      <c r="F36" s="114">
        <v>4</v>
      </c>
      <c r="G36" s="114">
        <v>11</v>
      </c>
      <c r="H36" s="114">
        <v>9</v>
      </c>
      <c r="I36" s="140">
        <v>6</v>
      </c>
      <c r="J36" s="115">
        <v>1</v>
      </c>
      <c r="K36" s="116">
        <v>16.666666666666668</v>
      </c>
    </row>
    <row r="37" spans="1:11" ht="14.1" customHeight="1" x14ac:dyDescent="0.2">
      <c r="A37" s="306">
        <v>42</v>
      </c>
      <c r="B37" s="307" t="s">
        <v>256</v>
      </c>
      <c r="C37" s="308"/>
      <c r="D37" s="113" t="s">
        <v>513</v>
      </c>
      <c r="E37" s="115" t="s">
        <v>513</v>
      </c>
      <c r="F37" s="114">
        <v>0</v>
      </c>
      <c r="G37" s="114" t="s">
        <v>513</v>
      </c>
      <c r="H37" s="114" t="s">
        <v>513</v>
      </c>
      <c r="I37" s="140">
        <v>4</v>
      </c>
      <c r="J37" s="115" t="s">
        <v>513</v>
      </c>
      <c r="K37" s="116" t="s">
        <v>513</v>
      </c>
    </row>
    <row r="38" spans="1:11" ht="14.1" customHeight="1" x14ac:dyDescent="0.2">
      <c r="A38" s="306">
        <v>43</v>
      </c>
      <c r="B38" s="307" t="s">
        <v>257</v>
      </c>
      <c r="C38" s="308"/>
      <c r="D38" s="113">
        <v>1.2750455373406193</v>
      </c>
      <c r="E38" s="115">
        <v>35</v>
      </c>
      <c r="F38" s="114">
        <v>21</v>
      </c>
      <c r="G38" s="114">
        <v>33</v>
      </c>
      <c r="H38" s="114">
        <v>18</v>
      </c>
      <c r="I38" s="140">
        <v>26</v>
      </c>
      <c r="J38" s="115">
        <v>9</v>
      </c>
      <c r="K38" s="116">
        <v>34.615384615384613</v>
      </c>
    </row>
    <row r="39" spans="1:11" ht="14.1" customHeight="1" x14ac:dyDescent="0.2">
      <c r="A39" s="306">
        <v>51</v>
      </c>
      <c r="B39" s="307" t="s">
        <v>258</v>
      </c>
      <c r="C39" s="308"/>
      <c r="D39" s="113">
        <v>9.9453551912568301</v>
      </c>
      <c r="E39" s="115">
        <v>273</v>
      </c>
      <c r="F39" s="114">
        <v>289</v>
      </c>
      <c r="G39" s="114">
        <v>313</v>
      </c>
      <c r="H39" s="114">
        <v>275</v>
      </c>
      <c r="I39" s="140">
        <v>222</v>
      </c>
      <c r="J39" s="115">
        <v>51</v>
      </c>
      <c r="K39" s="116">
        <v>22.972972972972972</v>
      </c>
    </row>
    <row r="40" spans="1:11" ht="14.1" customHeight="1" x14ac:dyDescent="0.2">
      <c r="A40" s="306" t="s">
        <v>259</v>
      </c>
      <c r="B40" s="307" t="s">
        <v>260</v>
      </c>
      <c r="C40" s="308"/>
      <c r="D40" s="113">
        <v>9.0346083788706739</v>
      </c>
      <c r="E40" s="115">
        <v>248</v>
      </c>
      <c r="F40" s="114">
        <v>275</v>
      </c>
      <c r="G40" s="114">
        <v>300</v>
      </c>
      <c r="H40" s="114">
        <v>259</v>
      </c>
      <c r="I40" s="140">
        <v>208</v>
      </c>
      <c r="J40" s="115">
        <v>40</v>
      </c>
      <c r="K40" s="116">
        <v>19.23076923076923</v>
      </c>
    </row>
    <row r="41" spans="1:11" ht="14.1" customHeight="1" x14ac:dyDescent="0.2">
      <c r="A41" s="306"/>
      <c r="B41" s="307" t="s">
        <v>261</v>
      </c>
      <c r="C41" s="308"/>
      <c r="D41" s="113">
        <v>8.0510018214936245</v>
      </c>
      <c r="E41" s="115">
        <v>221</v>
      </c>
      <c r="F41" s="114">
        <v>248</v>
      </c>
      <c r="G41" s="114">
        <v>270</v>
      </c>
      <c r="H41" s="114">
        <v>223</v>
      </c>
      <c r="I41" s="140">
        <v>179</v>
      </c>
      <c r="J41" s="115">
        <v>42</v>
      </c>
      <c r="K41" s="116">
        <v>23.463687150837988</v>
      </c>
    </row>
    <row r="42" spans="1:11" ht="14.1" customHeight="1" x14ac:dyDescent="0.2">
      <c r="A42" s="306">
        <v>52</v>
      </c>
      <c r="B42" s="307" t="s">
        <v>262</v>
      </c>
      <c r="C42" s="308"/>
      <c r="D42" s="113">
        <v>4.0437158469945356</v>
      </c>
      <c r="E42" s="115">
        <v>111</v>
      </c>
      <c r="F42" s="114">
        <v>88</v>
      </c>
      <c r="G42" s="114">
        <v>92</v>
      </c>
      <c r="H42" s="114">
        <v>70</v>
      </c>
      <c r="I42" s="140">
        <v>115</v>
      </c>
      <c r="J42" s="115">
        <v>-4</v>
      </c>
      <c r="K42" s="116">
        <v>-3.4782608695652173</v>
      </c>
    </row>
    <row r="43" spans="1:11" ht="14.1" customHeight="1" x14ac:dyDescent="0.2">
      <c r="A43" s="306" t="s">
        <v>263</v>
      </c>
      <c r="B43" s="307" t="s">
        <v>264</v>
      </c>
      <c r="C43" s="308"/>
      <c r="D43" s="113">
        <v>3.6794171220400727</v>
      </c>
      <c r="E43" s="115">
        <v>101</v>
      </c>
      <c r="F43" s="114">
        <v>77</v>
      </c>
      <c r="G43" s="114">
        <v>78</v>
      </c>
      <c r="H43" s="114">
        <v>55</v>
      </c>
      <c r="I43" s="140">
        <v>103</v>
      </c>
      <c r="J43" s="115">
        <v>-2</v>
      </c>
      <c r="K43" s="116">
        <v>-1.941747572815534</v>
      </c>
    </row>
    <row r="44" spans="1:11" ht="14.1" customHeight="1" x14ac:dyDescent="0.2">
      <c r="A44" s="306">
        <v>53</v>
      </c>
      <c r="B44" s="307" t="s">
        <v>265</v>
      </c>
      <c r="C44" s="308"/>
      <c r="D44" s="113">
        <v>0.58287795992714031</v>
      </c>
      <c r="E44" s="115">
        <v>16</v>
      </c>
      <c r="F44" s="114">
        <v>22</v>
      </c>
      <c r="G44" s="114">
        <v>18</v>
      </c>
      <c r="H44" s="114">
        <v>6</v>
      </c>
      <c r="I44" s="140">
        <v>14</v>
      </c>
      <c r="J44" s="115">
        <v>2</v>
      </c>
      <c r="K44" s="116">
        <v>14.285714285714286</v>
      </c>
    </row>
    <row r="45" spans="1:11" ht="14.1" customHeight="1" x14ac:dyDescent="0.2">
      <c r="A45" s="306" t="s">
        <v>266</v>
      </c>
      <c r="B45" s="307" t="s">
        <v>267</v>
      </c>
      <c r="C45" s="308"/>
      <c r="D45" s="113">
        <v>0.58287795992714031</v>
      </c>
      <c r="E45" s="115">
        <v>16</v>
      </c>
      <c r="F45" s="114">
        <v>21</v>
      </c>
      <c r="G45" s="114">
        <v>17</v>
      </c>
      <c r="H45" s="114">
        <v>5</v>
      </c>
      <c r="I45" s="140">
        <v>13</v>
      </c>
      <c r="J45" s="115">
        <v>3</v>
      </c>
      <c r="K45" s="116">
        <v>23.076923076923077</v>
      </c>
    </row>
    <row r="46" spans="1:11" ht="14.1" customHeight="1" x14ac:dyDescent="0.2">
      <c r="A46" s="306">
        <v>54</v>
      </c>
      <c r="B46" s="307" t="s">
        <v>268</v>
      </c>
      <c r="C46" s="308"/>
      <c r="D46" s="113">
        <v>3.9708561020036428</v>
      </c>
      <c r="E46" s="115">
        <v>109</v>
      </c>
      <c r="F46" s="114">
        <v>103</v>
      </c>
      <c r="G46" s="114">
        <v>108</v>
      </c>
      <c r="H46" s="114">
        <v>106</v>
      </c>
      <c r="I46" s="140">
        <v>137</v>
      </c>
      <c r="J46" s="115">
        <v>-28</v>
      </c>
      <c r="K46" s="116">
        <v>-20.437956204379564</v>
      </c>
    </row>
    <row r="47" spans="1:11" ht="14.1" customHeight="1" x14ac:dyDescent="0.2">
      <c r="A47" s="306">
        <v>61</v>
      </c>
      <c r="B47" s="307" t="s">
        <v>269</v>
      </c>
      <c r="C47" s="308"/>
      <c r="D47" s="113">
        <v>1.8214936247723132</v>
      </c>
      <c r="E47" s="115">
        <v>50</v>
      </c>
      <c r="F47" s="114">
        <v>29</v>
      </c>
      <c r="G47" s="114">
        <v>56</v>
      </c>
      <c r="H47" s="114">
        <v>36</v>
      </c>
      <c r="I47" s="140">
        <v>62</v>
      </c>
      <c r="J47" s="115">
        <v>-12</v>
      </c>
      <c r="K47" s="116">
        <v>-19.35483870967742</v>
      </c>
    </row>
    <row r="48" spans="1:11" ht="14.1" customHeight="1" x14ac:dyDescent="0.2">
      <c r="A48" s="306">
        <v>62</v>
      </c>
      <c r="B48" s="307" t="s">
        <v>270</v>
      </c>
      <c r="C48" s="308"/>
      <c r="D48" s="113">
        <v>8.3424408014571956</v>
      </c>
      <c r="E48" s="115">
        <v>229</v>
      </c>
      <c r="F48" s="114">
        <v>187</v>
      </c>
      <c r="G48" s="114">
        <v>242</v>
      </c>
      <c r="H48" s="114">
        <v>155</v>
      </c>
      <c r="I48" s="140">
        <v>230</v>
      </c>
      <c r="J48" s="115">
        <v>-1</v>
      </c>
      <c r="K48" s="116">
        <v>-0.43478260869565216</v>
      </c>
    </row>
    <row r="49" spans="1:11" ht="14.1" customHeight="1" x14ac:dyDescent="0.2">
      <c r="A49" s="306">
        <v>63</v>
      </c>
      <c r="B49" s="307" t="s">
        <v>271</v>
      </c>
      <c r="C49" s="308"/>
      <c r="D49" s="113">
        <v>2.8415300546448088</v>
      </c>
      <c r="E49" s="115">
        <v>78</v>
      </c>
      <c r="F49" s="114">
        <v>118</v>
      </c>
      <c r="G49" s="114">
        <v>300</v>
      </c>
      <c r="H49" s="114">
        <v>121</v>
      </c>
      <c r="I49" s="140">
        <v>78</v>
      </c>
      <c r="J49" s="115">
        <v>0</v>
      </c>
      <c r="K49" s="116">
        <v>0</v>
      </c>
    </row>
    <row r="50" spans="1:11" ht="14.1" customHeight="1" x14ac:dyDescent="0.2">
      <c r="A50" s="306" t="s">
        <v>272</v>
      </c>
      <c r="B50" s="307" t="s">
        <v>273</v>
      </c>
      <c r="C50" s="308"/>
      <c r="D50" s="113">
        <v>0.91074681238615662</v>
      </c>
      <c r="E50" s="115">
        <v>25</v>
      </c>
      <c r="F50" s="114">
        <v>19</v>
      </c>
      <c r="G50" s="114">
        <v>33</v>
      </c>
      <c r="H50" s="114">
        <v>6</v>
      </c>
      <c r="I50" s="140">
        <v>19</v>
      </c>
      <c r="J50" s="115">
        <v>6</v>
      </c>
      <c r="K50" s="116">
        <v>31.578947368421051</v>
      </c>
    </row>
    <row r="51" spans="1:11" ht="14.1" customHeight="1" x14ac:dyDescent="0.2">
      <c r="A51" s="306" t="s">
        <v>274</v>
      </c>
      <c r="B51" s="307" t="s">
        <v>275</v>
      </c>
      <c r="C51" s="308"/>
      <c r="D51" s="113">
        <v>1.7486338797814207</v>
      </c>
      <c r="E51" s="115">
        <v>48</v>
      </c>
      <c r="F51" s="114">
        <v>97</v>
      </c>
      <c r="G51" s="114">
        <v>257</v>
      </c>
      <c r="H51" s="114">
        <v>109</v>
      </c>
      <c r="I51" s="140">
        <v>55</v>
      </c>
      <c r="J51" s="115">
        <v>-7</v>
      </c>
      <c r="K51" s="116">
        <v>-12.727272727272727</v>
      </c>
    </row>
    <row r="52" spans="1:11" ht="14.1" customHeight="1" x14ac:dyDescent="0.2">
      <c r="A52" s="306">
        <v>71</v>
      </c>
      <c r="B52" s="307" t="s">
        <v>276</v>
      </c>
      <c r="C52" s="308"/>
      <c r="D52" s="113">
        <v>7.5045537340619308</v>
      </c>
      <c r="E52" s="115">
        <v>206</v>
      </c>
      <c r="F52" s="114">
        <v>143</v>
      </c>
      <c r="G52" s="114">
        <v>182</v>
      </c>
      <c r="H52" s="114">
        <v>144</v>
      </c>
      <c r="I52" s="140">
        <v>186</v>
      </c>
      <c r="J52" s="115">
        <v>20</v>
      </c>
      <c r="K52" s="116">
        <v>10.75268817204301</v>
      </c>
    </row>
    <row r="53" spans="1:11" ht="14.1" customHeight="1" x14ac:dyDescent="0.2">
      <c r="A53" s="306" t="s">
        <v>277</v>
      </c>
      <c r="B53" s="307" t="s">
        <v>278</v>
      </c>
      <c r="C53" s="308"/>
      <c r="D53" s="113">
        <v>2.6958105646630237</v>
      </c>
      <c r="E53" s="115">
        <v>74</v>
      </c>
      <c r="F53" s="114">
        <v>48</v>
      </c>
      <c r="G53" s="114">
        <v>75</v>
      </c>
      <c r="H53" s="114">
        <v>42</v>
      </c>
      <c r="I53" s="140">
        <v>56</v>
      </c>
      <c r="J53" s="115">
        <v>18</v>
      </c>
      <c r="K53" s="116">
        <v>32.142857142857146</v>
      </c>
    </row>
    <row r="54" spans="1:11" ht="14.1" customHeight="1" x14ac:dyDescent="0.2">
      <c r="A54" s="306" t="s">
        <v>279</v>
      </c>
      <c r="B54" s="307" t="s">
        <v>280</v>
      </c>
      <c r="C54" s="308"/>
      <c r="D54" s="113">
        <v>4.0437158469945356</v>
      </c>
      <c r="E54" s="115">
        <v>111</v>
      </c>
      <c r="F54" s="114">
        <v>79</v>
      </c>
      <c r="G54" s="114">
        <v>100</v>
      </c>
      <c r="H54" s="114">
        <v>85</v>
      </c>
      <c r="I54" s="140">
        <v>113</v>
      </c>
      <c r="J54" s="115">
        <v>-2</v>
      </c>
      <c r="K54" s="116">
        <v>-1.7699115044247788</v>
      </c>
    </row>
    <row r="55" spans="1:11" ht="14.1" customHeight="1" x14ac:dyDescent="0.2">
      <c r="A55" s="306">
        <v>72</v>
      </c>
      <c r="B55" s="307" t="s">
        <v>281</v>
      </c>
      <c r="C55" s="308"/>
      <c r="D55" s="113">
        <v>2.9872495446265939</v>
      </c>
      <c r="E55" s="115">
        <v>82</v>
      </c>
      <c r="F55" s="114">
        <v>48</v>
      </c>
      <c r="G55" s="114">
        <v>59</v>
      </c>
      <c r="H55" s="114">
        <v>36</v>
      </c>
      <c r="I55" s="140">
        <v>80</v>
      </c>
      <c r="J55" s="115">
        <v>2</v>
      </c>
      <c r="K55" s="116">
        <v>2.5</v>
      </c>
    </row>
    <row r="56" spans="1:11" ht="14.1" customHeight="1" x14ac:dyDescent="0.2">
      <c r="A56" s="306" t="s">
        <v>282</v>
      </c>
      <c r="B56" s="307" t="s">
        <v>283</v>
      </c>
      <c r="C56" s="308"/>
      <c r="D56" s="113">
        <v>1.1657559198542806</v>
      </c>
      <c r="E56" s="115">
        <v>32</v>
      </c>
      <c r="F56" s="114">
        <v>25</v>
      </c>
      <c r="G56" s="114">
        <v>27</v>
      </c>
      <c r="H56" s="114">
        <v>24</v>
      </c>
      <c r="I56" s="140">
        <v>40</v>
      </c>
      <c r="J56" s="115">
        <v>-8</v>
      </c>
      <c r="K56" s="116">
        <v>-20</v>
      </c>
    </row>
    <row r="57" spans="1:11" ht="14.1" customHeight="1" x14ac:dyDescent="0.2">
      <c r="A57" s="306" t="s">
        <v>284</v>
      </c>
      <c r="B57" s="307" t="s">
        <v>285</v>
      </c>
      <c r="C57" s="308"/>
      <c r="D57" s="113">
        <v>0.87431693989071035</v>
      </c>
      <c r="E57" s="115">
        <v>24</v>
      </c>
      <c r="F57" s="114">
        <v>15</v>
      </c>
      <c r="G57" s="114">
        <v>14</v>
      </c>
      <c r="H57" s="114">
        <v>6</v>
      </c>
      <c r="I57" s="140">
        <v>22</v>
      </c>
      <c r="J57" s="115">
        <v>2</v>
      </c>
      <c r="K57" s="116">
        <v>9.0909090909090917</v>
      </c>
    </row>
    <row r="58" spans="1:11" ht="14.1" customHeight="1" x14ac:dyDescent="0.2">
      <c r="A58" s="306">
        <v>73</v>
      </c>
      <c r="B58" s="307" t="s">
        <v>286</v>
      </c>
      <c r="C58" s="308"/>
      <c r="D58" s="113">
        <v>1.0564663023679417</v>
      </c>
      <c r="E58" s="115">
        <v>29</v>
      </c>
      <c r="F58" s="114">
        <v>21</v>
      </c>
      <c r="G58" s="114">
        <v>31</v>
      </c>
      <c r="H58" s="114">
        <v>31</v>
      </c>
      <c r="I58" s="140">
        <v>26</v>
      </c>
      <c r="J58" s="115">
        <v>3</v>
      </c>
      <c r="K58" s="116">
        <v>11.538461538461538</v>
      </c>
    </row>
    <row r="59" spans="1:11" ht="14.1" customHeight="1" x14ac:dyDescent="0.2">
      <c r="A59" s="306" t="s">
        <v>287</v>
      </c>
      <c r="B59" s="307" t="s">
        <v>288</v>
      </c>
      <c r="C59" s="308"/>
      <c r="D59" s="113">
        <v>0.83788706739526408</v>
      </c>
      <c r="E59" s="115">
        <v>23</v>
      </c>
      <c r="F59" s="114">
        <v>16</v>
      </c>
      <c r="G59" s="114">
        <v>25</v>
      </c>
      <c r="H59" s="114">
        <v>25</v>
      </c>
      <c r="I59" s="140">
        <v>22</v>
      </c>
      <c r="J59" s="115">
        <v>1</v>
      </c>
      <c r="K59" s="116">
        <v>4.5454545454545459</v>
      </c>
    </row>
    <row r="60" spans="1:11" ht="14.1" customHeight="1" x14ac:dyDescent="0.2">
      <c r="A60" s="306">
        <v>81</v>
      </c>
      <c r="B60" s="307" t="s">
        <v>289</v>
      </c>
      <c r="C60" s="308"/>
      <c r="D60" s="113">
        <v>7.5045537340619308</v>
      </c>
      <c r="E60" s="115">
        <v>206</v>
      </c>
      <c r="F60" s="114">
        <v>170</v>
      </c>
      <c r="G60" s="114">
        <v>163</v>
      </c>
      <c r="H60" s="114">
        <v>151</v>
      </c>
      <c r="I60" s="140">
        <v>113</v>
      </c>
      <c r="J60" s="115">
        <v>93</v>
      </c>
      <c r="K60" s="116">
        <v>82.30088495575221</v>
      </c>
    </row>
    <row r="61" spans="1:11" ht="14.1" customHeight="1" x14ac:dyDescent="0.2">
      <c r="A61" s="306" t="s">
        <v>290</v>
      </c>
      <c r="B61" s="307" t="s">
        <v>291</v>
      </c>
      <c r="C61" s="308"/>
      <c r="D61" s="113">
        <v>2.4772313296903459</v>
      </c>
      <c r="E61" s="115">
        <v>68</v>
      </c>
      <c r="F61" s="114">
        <v>47</v>
      </c>
      <c r="G61" s="114">
        <v>57</v>
      </c>
      <c r="H61" s="114">
        <v>41</v>
      </c>
      <c r="I61" s="140">
        <v>41</v>
      </c>
      <c r="J61" s="115">
        <v>27</v>
      </c>
      <c r="K61" s="116">
        <v>65.853658536585371</v>
      </c>
    </row>
    <row r="62" spans="1:11" ht="14.1" customHeight="1" x14ac:dyDescent="0.2">
      <c r="A62" s="306" t="s">
        <v>292</v>
      </c>
      <c r="B62" s="307" t="s">
        <v>293</v>
      </c>
      <c r="C62" s="308"/>
      <c r="D62" s="113">
        <v>3.2058287795992713</v>
      </c>
      <c r="E62" s="115">
        <v>88</v>
      </c>
      <c r="F62" s="114">
        <v>77</v>
      </c>
      <c r="G62" s="114">
        <v>50</v>
      </c>
      <c r="H62" s="114">
        <v>60</v>
      </c>
      <c r="I62" s="140">
        <v>29</v>
      </c>
      <c r="J62" s="115">
        <v>59</v>
      </c>
      <c r="K62" s="116">
        <v>203.44827586206895</v>
      </c>
    </row>
    <row r="63" spans="1:11" ht="14.1" customHeight="1" x14ac:dyDescent="0.2">
      <c r="A63" s="306"/>
      <c r="B63" s="307" t="s">
        <v>294</v>
      </c>
      <c r="C63" s="308"/>
      <c r="D63" s="113">
        <v>2.9872495446265939</v>
      </c>
      <c r="E63" s="115">
        <v>82</v>
      </c>
      <c r="F63" s="114">
        <v>66</v>
      </c>
      <c r="G63" s="114">
        <v>45</v>
      </c>
      <c r="H63" s="114">
        <v>53</v>
      </c>
      <c r="I63" s="140">
        <v>27</v>
      </c>
      <c r="J63" s="115">
        <v>55</v>
      </c>
      <c r="K63" s="116">
        <v>203.7037037037037</v>
      </c>
    </row>
    <row r="64" spans="1:11" ht="14.1" customHeight="1" x14ac:dyDescent="0.2">
      <c r="A64" s="306" t="s">
        <v>295</v>
      </c>
      <c r="B64" s="307" t="s">
        <v>296</v>
      </c>
      <c r="C64" s="308"/>
      <c r="D64" s="113">
        <v>0.54644808743169404</v>
      </c>
      <c r="E64" s="115">
        <v>15</v>
      </c>
      <c r="F64" s="114">
        <v>18</v>
      </c>
      <c r="G64" s="114">
        <v>15</v>
      </c>
      <c r="H64" s="114">
        <v>14</v>
      </c>
      <c r="I64" s="140">
        <v>17</v>
      </c>
      <c r="J64" s="115">
        <v>-2</v>
      </c>
      <c r="K64" s="116">
        <v>-11.764705882352942</v>
      </c>
    </row>
    <row r="65" spans="1:11" ht="14.1" customHeight="1" x14ac:dyDescent="0.2">
      <c r="A65" s="306" t="s">
        <v>297</v>
      </c>
      <c r="B65" s="307" t="s">
        <v>298</v>
      </c>
      <c r="C65" s="308"/>
      <c r="D65" s="113">
        <v>0.51001821493624777</v>
      </c>
      <c r="E65" s="115">
        <v>14</v>
      </c>
      <c r="F65" s="114">
        <v>12</v>
      </c>
      <c r="G65" s="114">
        <v>16</v>
      </c>
      <c r="H65" s="114">
        <v>19</v>
      </c>
      <c r="I65" s="140">
        <v>12</v>
      </c>
      <c r="J65" s="115">
        <v>2</v>
      </c>
      <c r="K65" s="116">
        <v>16.666666666666668</v>
      </c>
    </row>
    <row r="66" spans="1:11" ht="14.1" customHeight="1" x14ac:dyDescent="0.2">
      <c r="A66" s="306">
        <v>82</v>
      </c>
      <c r="B66" s="307" t="s">
        <v>299</v>
      </c>
      <c r="C66" s="308"/>
      <c r="D66" s="113">
        <v>3.0601092896174862</v>
      </c>
      <c r="E66" s="115">
        <v>84</v>
      </c>
      <c r="F66" s="114">
        <v>78</v>
      </c>
      <c r="G66" s="114">
        <v>101</v>
      </c>
      <c r="H66" s="114">
        <v>61</v>
      </c>
      <c r="I66" s="140">
        <v>85</v>
      </c>
      <c r="J66" s="115">
        <v>-1</v>
      </c>
      <c r="K66" s="116">
        <v>-1.1764705882352942</v>
      </c>
    </row>
    <row r="67" spans="1:11" ht="14.1" customHeight="1" x14ac:dyDescent="0.2">
      <c r="A67" s="306" t="s">
        <v>300</v>
      </c>
      <c r="B67" s="307" t="s">
        <v>301</v>
      </c>
      <c r="C67" s="308"/>
      <c r="D67" s="113">
        <v>2.0765027322404372</v>
      </c>
      <c r="E67" s="115">
        <v>57</v>
      </c>
      <c r="F67" s="114">
        <v>50</v>
      </c>
      <c r="G67" s="114">
        <v>63</v>
      </c>
      <c r="H67" s="114">
        <v>50</v>
      </c>
      <c r="I67" s="140">
        <v>47</v>
      </c>
      <c r="J67" s="115">
        <v>10</v>
      </c>
      <c r="K67" s="116">
        <v>21.276595744680851</v>
      </c>
    </row>
    <row r="68" spans="1:11" ht="14.1" customHeight="1" x14ac:dyDescent="0.2">
      <c r="A68" s="306" t="s">
        <v>302</v>
      </c>
      <c r="B68" s="307" t="s">
        <v>303</v>
      </c>
      <c r="C68" s="308"/>
      <c r="D68" s="113">
        <v>0.61930783242258647</v>
      </c>
      <c r="E68" s="115">
        <v>17</v>
      </c>
      <c r="F68" s="114">
        <v>19</v>
      </c>
      <c r="G68" s="114">
        <v>28</v>
      </c>
      <c r="H68" s="114">
        <v>8</v>
      </c>
      <c r="I68" s="140">
        <v>17</v>
      </c>
      <c r="J68" s="115">
        <v>0</v>
      </c>
      <c r="K68" s="116">
        <v>0</v>
      </c>
    </row>
    <row r="69" spans="1:11" ht="14.1" customHeight="1" x14ac:dyDescent="0.2">
      <c r="A69" s="306">
        <v>83</v>
      </c>
      <c r="B69" s="307" t="s">
        <v>304</v>
      </c>
      <c r="C69" s="308"/>
      <c r="D69" s="113">
        <v>3.7522768670309654</v>
      </c>
      <c r="E69" s="115">
        <v>103</v>
      </c>
      <c r="F69" s="114">
        <v>72</v>
      </c>
      <c r="G69" s="114">
        <v>223</v>
      </c>
      <c r="H69" s="114">
        <v>112</v>
      </c>
      <c r="I69" s="140">
        <v>84</v>
      </c>
      <c r="J69" s="115">
        <v>19</v>
      </c>
      <c r="K69" s="116">
        <v>22.61904761904762</v>
      </c>
    </row>
    <row r="70" spans="1:11" ht="14.1" customHeight="1" x14ac:dyDescent="0.2">
      <c r="A70" s="306" t="s">
        <v>305</v>
      </c>
      <c r="B70" s="307" t="s">
        <v>306</v>
      </c>
      <c r="C70" s="308"/>
      <c r="D70" s="113">
        <v>2.8415300546448088</v>
      </c>
      <c r="E70" s="115">
        <v>78</v>
      </c>
      <c r="F70" s="114">
        <v>50</v>
      </c>
      <c r="G70" s="114">
        <v>199</v>
      </c>
      <c r="H70" s="114">
        <v>79</v>
      </c>
      <c r="I70" s="140">
        <v>64</v>
      </c>
      <c r="J70" s="115">
        <v>14</v>
      </c>
      <c r="K70" s="116">
        <v>21.875</v>
      </c>
    </row>
    <row r="71" spans="1:11" ht="14.1" customHeight="1" x14ac:dyDescent="0.2">
      <c r="A71" s="306"/>
      <c r="B71" s="307" t="s">
        <v>307</v>
      </c>
      <c r="C71" s="308"/>
      <c r="D71" s="113">
        <v>1.6029143897996356</v>
      </c>
      <c r="E71" s="115">
        <v>44</v>
      </c>
      <c r="F71" s="114">
        <v>28</v>
      </c>
      <c r="G71" s="114">
        <v>115</v>
      </c>
      <c r="H71" s="114">
        <v>30</v>
      </c>
      <c r="I71" s="140">
        <v>48</v>
      </c>
      <c r="J71" s="115">
        <v>-4</v>
      </c>
      <c r="K71" s="116">
        <v>-8.3333333333333339</v>
      </c>
    </row>
    <row r="72" spans="1:11" ht="14.1" customHeight="1" x14ac:dyDescent="0.2">
      <c r="A72" s="306">
        <v>84</v>
      </c>
      <c r="B72" s="307" t="s">
        <v>308</v>
      </c>
      <c r="C72" s="308"/>
      <c r="D72" s="113">
        <v>0.32786885245901637</v>
      </c>
      <c r="E72" s="115">
        <v>9</v>
      </c>
      <c r="F72" s="114" t="s">
        <v>513</v>
      </c>
      <c r="G72" s="114">
        <v>47</v>
      </c>
      <c r="H72" s="114">
        <v>5</v>
      </c>
      <c r="I72" s="140">
        <v>14</v>
      </c>
      <c r="J72" s="115">
        <v>-5</v>
      </c>
      <c r="K72" s="116">
        <v>-35.714285714285715</v>
      </c>
    </row>
    <row r="73" spans="1:11" ht="14.1" customHeight="1" x14ac:dyDescent="0.2">
      <c r="A73" s="306" t="s">
        <v>309</v>
      </c>
      <c r="B73" s="307" t="s">
        <v>310</v>
      </c>
      <c r="C73" s="308"/>
      <c r="D73" s="113">
        <v>0.10928961748633879</v>
      </c>
      <c r="E73" s="115">
        <v>3</v>
      </c>
      <c r="F73" s="114">
        <v>0</v>
      </c>
      <c r="G73" s="114">
        <v>32</v>
      </c>
      <c r="H73" s="114" t="s">
        <v>513</v>
      </c>
      <c r="I73" s="140">
        <v>7</v>
      </c>
      <c r="J73" s="115">
        <v>-4</v>
      </c>
      <c r="K73" s="116">
        <v>-57.142857142857146</v>
      </c>
    </row>
    <row r="74" spans="1:11" ht="14.1" customHeight="1" x14ac:dyDescent="0.2">
      <c r="A74" s="306" t="s">
        <v>311</v>
      </c>
      <c r="B74" s="307" t="s">
        <v>312</v>
      </c>
      <c r="C74" s="308"/>
      <c r="D74" s="113" t="s">
        <v>513</v>
      </c>
      <c r="E74" s="115" t="s">
        <v>513</v>
      </c>
      <c r="F74" s="114" t="s">
        <v>513</v>
      </c>
      <c r="G74" s="114">
        <v>3</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t="s">
        <v>513</v>
      </c>
      <c r="I75" s="140" t="s">
        <v>513</v>
      </c>
      <c r="J75" s="115" t="s">
        <v>513</v>
      </c>
      <c r="K75" s="116" t="s">
        <v>513</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0.25500910746812389</v>
      </c>
      <c r="E77" s="115">
        <v>7</v>
      </c>
      <c r="F77" s="114">
        <v>8</v>
      </c>
      <c r="G77" s="114">
        <v>20</v>
      </c>
      <c r="H77" s="114">
        <v>6</v>
      </c>
      <c r="I77" s="140">
        <v>8</v>
      </c>
      <c r="J77" s="115">
        <v>-1</v>
      </c>
      <c r="K77" s="116">
        <v>-12.5</v>
      </c>
    </row>
    <row r="78" spans="1:11" ht="14.1" customHeight="1" x14ac:dyDescent="0.2">
      <c r="A78" s="306">
        <v>93</v>
      </c>
      <c r="B78" s="307" t="s">
        <v>317</v>
      </c>
      <c r="C78" s="308"/>
      <c r="D78" s="113" t="s">
        <v>513</v>
      </c>
      <c r="E78" s="115" t="s">
        <v>513</v>
      </c>
      <c r="F78" s="114" t="s">
        <v>513</v>
      </c>
      <c r="G78" s="114" t="s">
        <v>513</v>
      </c>
      <c r="H78" s="114">
        <v>3</v>
      </c>
      <c r="I78" s="140" t="s">
        <v>513</v>
      </c>
      <c r="J78" s="115" t="s">
        <v>513</v>
      </c>
      <c r="K78" s="116" t="s">
        <v>513</v>
      </c>
    </row>
    <row r="79" spans="1:11" ht="14.1" customHeight="1" x14ac:dyDescent="0.2">
      <c r="A79" s="306">
        <v>94</v>
      </c>
      <c r="B79" s="307" t="s">
        <v>318</v>
      </c>
      <c r="C79" s="308"/>
      <c r="D79" s="113">
        <v>1.2750455373406193</v>
      </c>
      <c r="E79" s="115">
        <v>35</v>
      </c>
      <c r="F79" s="114">
        <v>66</v>
      </c>
      <c r="G79" s="114">
        <v>28</v>
      </c>
      <c r="H79" s="114">
        <v>13</v>
      </c>
      <c r="I79" s="140">
        <v>15</v>
      </c>
      <c r="J79" s="115">
        <v>20</v>
      </c>
      <c r="K79" s="116">
        <v>133.33333333333334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26610</v>
      </c>
      <c r="C10" s="114">
        <v>13761</v>
      </c>
      <c r="D10" s="114">
        <v>12849</v>
      </c>
      <c r="E10" s="114">
        <v>19848</v>
      </c>
      <c r="F10" s="114">
        <v>6471</v>
      </c>
      <c r="G10" s="114">
        <v>3996</v>
      </c>
      <c r="H10" s="114">
        <v>6986</v>
      </c>
      <c r="I10" s="115">
        <v>8442</v>
      </c>
      <c r="J10" s="114">
        <v>5701</v>
      </c>
      <c r="K10" s="114">
        <v>2741</v>
      </c>
      <c r="L10" s="423">
        <v>2075</v>
      </c>
      <c r="M10" s="424">
        <v>1985</v>
      </c>
    </row>
    <row r="11" spans="1:13" ht="11.1" customHeight="1" x14ac:dyDescent="0.2">
      <c r="A11" s="422" t="s">
        <v>387</v>
      </c>
      <c r="B11" s="115">
        <v>27133</v>
      </c>
      <c r="C11" s="114">
        <v>14138</v>
      </c>
      <c r="D11" s="114">
        <v>12995</v>
      </c>
      <c r="E11" s="114">
        <v>20311</v>
      </c>
      <c r="F11" s="114">
        <v>6531</v>
      </c>
      <c r="G11" s="114">
        <v>4009</v>
      </c>
      <c r="H11" s="114">
        <v>7225</v>
      </c>
      <c r="I11" s="115">
        <v>8642</v>
      </c>
      <c r="J11" s="114">
        <v>5775</v>
      </c>
      <c r="K11" s="114">
        <v>2867</v>
      </c>
      <c r="L11" s="423">
        <v>2026</v>
      </c>
      <c r="M11" s="424">
        <v>1584</v>
      </c>
    </row>
    <row r="12" spans="1:13" ht="11.1" customHeight="1" x14ac:dyDescent="0.2">
      <c r="A12" s="422" t="s">
        <v>388</v>
      </c>
      <c r="B12" s="115">
        <v>27624</v>
      </c>
      <c r="C12" s="114">
        <v>14471</v>
      </c>
      <c r="D12" s="114">
        <v>13153</v>
      </c>
      <c r="E12" s="114">
        <v>20703</v>
      </c>
      <c r="F12" s="114">
        <v>6622</v>
      </c>
      <c r="G12" s="114">
        <v>4248</v>
      </c>
      <c r="H12" s="114">
        <v>7358</v>
      </c>
      <c r="I12" s="115">
        <v>8691</v>
      </c>
      <c r="J12" s="114">
        <v>5739</v>
      </c>
      <c r="K12" s="114">
        <v>2952</v>
      </c>
      <c r="L12" s="423">
        <v>2643</v>
      </c>
      <c r="M12" s="424">
        <v>2223</v>
      </c>
    </row>
    <row r="13" spans="1:13" s="110" customFormat="1" ht="11.1" customHeight="1" x14ac:dyDescent="0.2">
      <c r="A13" s="422" t="s">
        <v>389</v>
      </c>
      <c r="B13" s="115">
        <v>27333</v>
      </c>
      <c r="C13" s="114">
        <v>14151</v>
      </c>
      <c r="D13" s="114">
        <v>13182</v>
      </c>
      <c r="E13" s="114">
        <v>20341</v>
      </c>
      <c r="F13" s="114">
        <v>6694</v>
      </c>
      <c r="G13" s="114">
        <v>4061</v>
      </c>
      <c r="H13" s="114">
        <v>7394</v>
      </c>
      <c r="I13" s="115">
        <v>8638</v>
      </c>
      <c r="J13" s="114">
        <v>5711</v>
      </c>
      <c r="K13" s="114">
        <v>2927</v>
      </c>
      <c r="L13" s="423">
        <v>1640</v>
      </c>
      <c r="M13" s="424">
        <v>2017</v>
      </c>
    </row>
    <row r="14" spans="1:13" ht="15" customHeight="1" x14ac:dyDescent="0.2">
      <c r="A14" s="422" t="s">
        <v>390</v>
      </c>
      <c r="B14" s="115">
        <v>27736</v>
      </c>
      <c r="C14" s="114">
        <v>14369</v>
      </c>
      <c r="D14" s="114">
        <v>13367</v>
      </c>
      <c r="E14" s="114">
        <v>19897</v>
      </c>
      <c r="F14" s="114">
        <v>7558</v>
      </c>
      <c r="G14" s="114">
        <v>4049</v>
      </c>
      <c r="H14" s="114">
        <v>7578</v>
      </c>
      <c r="I14" s="115">
        <v>8576</v>
      </c>
      <c r="J14" s="114">
        <v>5651</v>
      </c>
      <c r="K14" s="114">
        <v>2925</v>
      </c>
      <c r="L14" s="423">
        <v>2749</v>
      </c>
      <c r="M14" s="424">
        <v>2353</v>
      </c>
    </row>
    <row r="15" spans="1:13" ht="11.1" customHeight="1" x14ac:dyDescent="0.2">
      <c r="A15" s="422" t="s">
        <v>387</v>
      </c>
      <c r="B15" s="115">
        <v>28146</v>
      </c>
      <c r="C15" s="114">
        <v>14634</v>
      </c>
      <c r="D15" s="114">
        <v>13512</v>
      </c>
      <c r="E15" s="114">
        <v>20139</v>
      </c>
      <c r="F15" s="114">
        <v>7729</v>
      </c>
      <c r="G15" s="114">
        <v>4000</v>
      </c>
      <c r="H15" s="114">
        <v>7791</v>
      </c>
      <c r="I15" s="115">
        <v>8743</v>
      </c>
      <c r="J15" s="114">
        <v>5695</v>
      </c>
      <c r="K15" s="114">
        <v>3048</v>
      </c>
      <c r="L15" s="423">
        <v>2116</v>
      </c>
      <c r="M15" s="424">
        <v>1717</v>
      </c>
    </row>
    <row r="16" spans="1:13" ht="11.1" customHeight="1" x14ac:dyDescent="0.2">
      <c r="A16" s="422" t="s">
        <v>388</v>
      </c>
      <c r="B16" s="115">
        <v>28543</v>
      </c>
      <c r="C16" s="114">
        <v>14857</v>
      </c>
      <c r="D16" s="114">
        <v>13686</v>
      </c>
      <c r="E16" s="114">
        <v>20729</v>
      </c>
      <c r="F16" s="114">
        <v>7785</v>
      </c>
      <c r="G16" s="114">
        <v>4263</v>
      </c>
      <c r="H16" s="114">
        <v>7931</v>
      </c>
      <c r="I16" s="115">
        <v>8845</v>
      </c>
      <c r="J16" s="114">
        <v>5624</v>
      </c>
      <c r="K16" s="114">
        <v>3221</v>
      </c>
      <c r="L16" s="423">
        <v>3085</v>
      </c>
      <c r="M16" s="424">
        <v>2757</v>
      </c>
    </row>
    <row r="17" spans="1:13" s="110" customFormat="1" ht="11.1" customHeight="1" x14ac:dyDescent="0.2">
      <c r="A17" s="422" t="s">
        <v>389</v>
      </c>
      <c r="B17" s="115">
        <v>28349</v>
      </c>
      <c r="C17" s="114">
        <v>14568</v>
      </c>
      <c r="D17" s="114">
        <v>13781</v>
      </c>
      <c r="E17" s="114">
        <v>20467</v>
      </c>
      <c r="F17" s="114">
        <v>7867</v>
      </c>
      <c r="G17" s="114">
        <v>4157</v>
      </c>
      <c r="H17" s="114">
        <v>7998</v>
      </c>
      <c r="I17" s="115">
        <v>8723</v>
      </c>
      <c r="J17" s="114">
        <v>5580</v>
      </c>
      <c r="K17" s="114">
        <v>3143</v>
      </c>
      <c r="L17" s="423">
        <v>1669</v>
      </c>
      <c r="M17" s="424">
        <v>1916</v>
      </c>
    </row>
    <row r="18" spans="1:13" ht="15" customHeight="1" x14ac:dyDescent="0.2">
      <c r="A18" s="422" t="s">
        <v>391</v>
      </c>
      <c r="B18" s="115">
        <v>28613</v>
      </c>
      <c r="C18" s="114">
        <v>14691</v>
      </c>
      <c r="D18" s="114">
        <v>13922</v>
      </c>
      <c r="E18" s="114">
        <v>20485</v>
      </c>
      <c r="F18" s="114">
        <v>8115</v>
      </c>
      <c r="G18" s="114">
        <v>4060</v>
      </c>
      <c r="H18" s="114">
        <v>8162</v>
      </c>
      <c r="I18" s="115">
        <v>8588</v>
      </c>
      <c r="J18" s="114">
        <v>5493</v>
      </c>
      <c r="K18" s="114">
        <v>3095</v>
      </c>
      <c r="L18" s="423">
        <v>2443</v>
      </c>
      <c r="M18" s="424">
        <v>2203</v>
      </c>
    </row>
    <row r="19" spans="1:13" ht="11.1" customHeight="1" x14ac:dyDescent="0.2">
      <c r="A19" s="422" t="s">
        <v>387</v>
      </c>
      <c r="B19" s="115">
        <v>28969</v>
      </c>
      <c r="C19" s="114">
        <v>14971</v>
      </c>
      <c r="D19" s="114">
        <v>13998</v>
      </c>
      <c r="E19" s="114">
        <v>20668</v>
      </c>
      <c r="F19" s="114">
        <v>8287</v>
      </c>
      <c r="G19" s="114">
        <v>4017</v>
      </c>
      <c r="H19" s="114">
        <v>8384</v>
      </c>
      <c r="I19" s="115">
        <v>8830</v>
      </c>
      <c r="J19" s="114">
        <v>5570</v>
      </c>
      <c r="K19" s="114">
        <v>3260</v>
      </c>
      <c r="L19" s="423">
        <v>2163</v>
      </c>
      <c r="M19" s="424">
        <v>1864</v>
      </c>
    </row>
    <row r="20" spans="1:13" ht="11.1" customHeight="1" x14ac:dyDescent="0.2">
      <c r="A20" s="422" t="s">
        <v>388</v>
      </c>
      <c r="B20" s="115">
        <v>29367</v>
      </c>
      <c r="C20" s="114">
        <v>15170</v>
      </c>
      <c r="D20" s="114">
        <v>14197</v>
      </c>
      <c r="E20" s="114">
        <v>21011</v>
      </c>
      <c r="F20" s="114">
        <v>8343</v>
      </c>
      <c r="G20" s="114">
        <v>4237</v>
      </c>
      <c r="H20" s="114">
        <v>8502</v>
      </c>
      <c r="I20" s="115">
        <v>8890</v>
      </c>
      <c r="J20" s="114">
        <v>5534</v>
      </c>
      <c r="K20" s="114">
        <v>3356</v>
      </c>
      <c r="L20" s="423">
        <v>2963</v>
      </c>
      <c r="M20" s="424">
        <v>2659</v>
      </c>
    </row>
    <row r="21" spans="1:13" s="110" customFormat="1" ht="11.1" customHeight="1" x14ac:dyDescent="0.2">
      <c r="A21" s="422" t="s">
        <v>389</v>
      </c>
      <c r="B21" s="115">
        <v>28996</v>
      </c>
      <c r="C21" s="114">
        <v>14805</v>
      </c>
      <c r="D21" s="114">
        <v>14191</v>
      </c>
      <c r="E21" s="114">
        <v>20715</v>
      </c>
      <c r="F21" s="114">
        <v>8268</v>
      </c>
      <c r="G21" s="114">
        <v>4076</v>
      </c>
      <c r="H21" s="114">
        <v>8522</v>
      </c>
      <c r="I21" s="115">
        <v>8902</v>
      </c>
      <c r="J21" s="114">
        <v>5553</v>
      </c>
      <c r="K21" s="114">
        <v>3349</v>
      </c>
      <c r="L21" s="423">
        <v>1644</v>
      </c>
      <c r="M21" s="424">
        <v>2088</v>
      </c>
    </row>
    <row r="22" spans="1:13" ht="15" customHeight="1" x14ac:dyDescent="0.2">
      <c r="A22" s="422" t="s">
        <v>392</v>
      </c>
      <c r="B22" s="115">
        <v>29120</v>
      </c>
      <c r="C22" s="114">
        <v>14872</v>
      </c>
      <c r="D22" s="114">
        <v>14248</v>
      </c>
      <c r="E22" s="114">
        <v>20772</v>
      </c>
      <c r="F22" s="114">
        <v>8319</v>
      </c>
      <c r="G22" s="114">
        <v>3960</v>
      </c>
      <c r="H22" s="114">
        <v>8679</v>
      </c>
      <c r="I22" s="115">
        <v>8939</v>
      </c>
      <c r="J22" s="114">
        <v>5609</v>
      </c>
      <c r="K22" s="114">
        <v>3330</v>
      </c>
      <c r="L22" s="423">
        <v>2023</v>
      </c>
      <c r="M22" s="424">
        <v>1943</v>
      </c>
    </row>
    <row r="23" spans="1:13" ht="11.1" customHeight="1" x14ac:dyDescent="0.2">
      <c r="A23" s="422" t="s">
        <v>387</v>
      </c>
      <c r="B23" s="115">
        <v>29577</v>
      </c>
      <c r="C23" s="114">
        <v>15183</v>
      </c>
      <c r="D23" s="114">
        <v>14394</v>
      </c>
      <c r="E23" s="114">
        <v>21128</v>
      </c>
      <c r="F23" s="114">
        <v>8416</v>
      </c>
      <c r="G23" s="114">
        <v>3900</v>
      </c>
      <c r="H23" s="114">
        <v>8962</v>
      </c>
      <c r="I23" s="115">
        <v>9177</v>
      </c>
      <c r="J23" s="114">
        <v>5738</v>
      </c>
      <c r="K23" s="114">
        <v>3439</v>
      </c>
      <c r="L23" s="423">
        <v>2212</v>
      </c>
      <c r="M23" s="424">
        <v>2015</v>
      </c>
    </row>
    <row r="24" spans="1:13" ht="11.1" customHeight="1" x14ac:dyDescent="0.2">
      <c r="A24" s="422" t="s">
        <v>388</v>
      </c>
      <c r="B24" s="115">
        <v>29818</v>
      </c>
      <c r="C24" s="114">
        <v>15320</v>
      </c>
      <c r="D24" s="114">
        <v>14498</v>
      </c>
      <c r="E24" s="114">
        <v>21053</v>
      </c>
      <c r="F24" s="114">
        <v>8470</v>
      </c>
      <c r="G24" s="114">
        <v>4086</v>
      </c>
      <c r="H24" s="114">
        <v>9066</v>
      </c>
      <c r="I24" s="115">
        <v>9215</v>
      </c>
      <c r="J24" s="114">
        <v>5713</v>
      </c>
      <c r="K24" s="114">
        <v>3502</v>
      </c>
      <c r="L24" s="423">
        <v>3206</v>
      </c>
      <c r="M24" s="424">
        <v>3001</v>
      </c>
    </row>
    <row r="25" spans="1:13" s="110" customFormat="1" ht="11.1" customHeight="1" x14ac:dyDescent="0.2">
      <c r="A25" s="422" t="s">
        <v>389</v>
      </c>
      <c r="B25" s="115">
        <v>29227</v>
      </c>
      <c r="C25" s="114">
        <v>14797</v>
      </c>
      <c r="D25" s="114">
        <v>14430</v>
      </c>
      <c r="E25" s="114">
        <v>20511</v>
      </c>
      <c r="F25" s="114">
        <v>8421</v>
      </c>
      <c r="G25" s="114">
        <v>3917</v>
      </c>
      <c r="H25" s="114">
        <v>9018</v>
      </c>
      <c r="I25" s="115">
        <v>9076</v>
      </c>
      <c r="J25" s="114">
        <v>5676</v>
      </c>
      <c r="K25" s="114">
        <v>3400</v>
      </c>
      <c r="L25" s="423">
        <v>1590</v>
      </c>
      <c r="M25" s="424">
        <v>2186</v>
      </c>
    </row>
    <row r="26" spans="1:13" ht="15" customHeight="1" x14ac:dyDescent="0.2">
      <c r="A26" s="422" t="s">
        <v>393</v>
      </c>
      <c r="B26" s="115">
        <v>29620</v>
      </c>
      <c r="C26" s="114">
        <v>15040</v>
      </c>
      <c r="D26" s="114">
        <v>14580</v>
      </c>
      <c r="E26" s="114">
        <v>20783</v>
      </c>
      <c r="F26" s="114">
        <v>8545</v>
      </c>
      <c r="G26" s="114">
        <v>3870</v>
      </c>
      <c r="H26" s="114">
        <v>9227</v>
      </c>
      <c r="I26" s="115">
        <v>9037</v>
      </c>
      <c r="J26" s="114">
        <v>5661</v>
      </c>
      <c r="K26" s="114">
        <v>3376</v>
      </c>
      <c r="L26" s="423">
        <v>2275</v>
      </c>
      <c r="M26" s="424">
        <v>1943</v>
      </c>
    </row>
    <row r="27" spans="1:13" ht="11.1" customHeight="1" x14ac:dyDescent="0.2">
      <c r="A27" s="422" t="s">
        <v>387</v>
      </c>
      <c r="B27" s="115">
        <v>29948</v>
      </c>
      <c r="C27" s="114">
        <v>15258</v>
      </c>
      <c r="D27" s="114">
        <v>14690</v>
      </c>
      <c r="E27" s="114">
        <v>20993</v>
      </c>
      <c r="F27" s="114">
        <v>8664</v>
      </c>
      <c r="G27" s="114">
        <v>3839</v>
      </c>
      <c r="H27" s="114">
        <v>9432</v>
      </c>
      <c r="I27" s="115">
        <v>9288</v>
      </c>
      <c r="J27" s="114">
        <v>5748</v>
      </c>
      <c r="K27" s="114">
        <v>3540</v>
      </c>
      <c r="L27" s="423">
        <v>2131</v>
      </c>
      <c r="M27" s="424">
        <v>1687</v>
      </c>
    </row>
    <row r="28" spans="1:13" ht="11.1" customHeight="1" x14ac:dyDescent="0.2">
      <c r="A28" s="422" t="s">
        <v>388</v>
      </c>
      <c r="B28" s="115">
        <v>30272</v>
      </c>
      <c r="C28" s="114">
        <v>15467</v>
      </c>
      <c r="D28" s="114">
        <v>14805</v>
      </c>
      <c r="E28" s="114">
        <v>21479</v>
      </c>
      <c r="F28" s="114">
        <v>8755</v>
      </c>
      <c r="G28" s="114">
        <v>4041</v>
      </c>
      <c r="H28" s="114">
        <v>9509</v>
      </c>
      <c r="I28" s="115">
        <v>9244</v>
      </c>
      <c r="J28" s="114">
        <v>5636</v>
      </c>
      <c r="K28" s="114">
        <v>3608</v>
      </c>
      <c r="L28" s="423">
        <v>2948</v>
      </c>
      <c r="M28" s="424">
        <v>2721</v>
      </c>
    </row>
    <row r="29" spans="1:13" s="110" customFormat="1" ht="11.1" customHeight="1" x14ac:dyDescent="0.2">
      <c r="A29" s="422" t="s">
        <v>389</v>
      </c>
      <c r="B29" s="115">
        <v>30023</v>
      </c>
      <c r="C29" s="114">
        <v>15207</v>
      </c>
      <c r="D29" s="114">
        <v>14816</v>
      </c>
      <c r="E29" s="114">
        <v>21194</v>
      </c>
      <c r="F29" s="114">
        <v>8810</v>
      </c>
      <c r="G29" s="114">
        <v>3890</v>
      </c>
      <c r="H29" s="114">
        <v>9557</v>
      </c>
      <c r="I29" s="115">
        <v>9083</v>
      </c>
      <c r="J29" s="114">
        <v>5602</v>
      </c>
      <c r="K29" s="114">
        <v>3481</v>
      </c>
      <c r="L29" s="423">
        <v>1654</v>
      </c>
      <c r="M29" s="424">
        <v>1969</v>
      </c>
    </row>
    <row r="30" spans="1:13" ht="15" customHeight="1" x14ac:dyDescent="0.2">
      <c r="A30" s="422" t="s">
        <v>394</v>
      </c>
      <c r="B30" s="115">
        <v>30372</v>
      </c>
      <c r="C30" s="114">
        <v>15367</v>
      </c>
      <c r="D30" s="114">
        <v>15005</v>
      </c>
      <c r="E30" s="114">
        <v>21296</v>
      </c>
      <c r="F30" s="114">
        <v>9058</v>
      </c>
      <c r="G30" s="114">
        <v>3784</v>
      </c>
      <c r="H30" s="114">
        <v>9730</v>
      </c>
      <c r="I30" s="115">
        <v>8740</v>
      </c>
      <c r="J30" s="114">
        <v>5333</v>
      </c>
      <c r="K30" s="114">
        <v>3407</v>
      </c>
      <c r="L30" s="423">
        <v>2468</v>
      </c>
      <c r="M30" s="424">
        <v>2144</v>
      </c>
    </row>
    <row r="31" spans="1:13" ht="11.1" customHeight="1" x14ac:dyDescent="0.2">
      <c r="A31" s="422" t="s">
        <v>387</v>
      </c>
      <c r="B31" s="115">
        <v>30791</v>
      </c>
      <c r="C31" s="114">
        <v>15621</v>
      </c>
      <c r="D31" s="114">
        <v>15170</v>
      </c>
      <c r="E31" s="114">
        <v>21589</v>
      </c>
      <c r="F31" s="114">
        <v>9187</v>
      </c>
      <c r="G31" s="114">
        <v>3758</v>
      </c>
      <c r="H31" s="114">
        <v>9929</v>
      </c>
      <c r="I31" s="115">
        <v>8981</v>
      </c>
      <c r="J31" s="114">
        <v>5383</v>
      </c>
      <c r="K31" s="114">
        <v>3598</v>
      </c>
      <c r="L31" s="423">
        <v>2208</v>
      </c>
      <c r="M31" s="424">
        <v>1824</v>
      </c>
    </row>
    <row r="32" spans="1:13" ht="11.1" customHeight="1" x14ac:dyDescent="0.2">
      <c r="A32" s="422" t="s">
        <v>388</v>
      </c>
      <c r="B32" s="115">
        <v>31396</v>
      </c>
      <c r="C32" s="114">
        <v>15983</v>
      </c>
      <c r="D32" s="114">
        <v>15413</v>
      </c>
      <c r="E32" s="114">
        <v>22024</v>
      </c>
      <c r="F32" s="114">
        <v>9372</v>
      </c>
      <c r="G32" s="114">
        <v>4077</v>
      </c>
      <c r="H32" s="114">
        <v>10053</v>
      </c>
      <c r="I32" s="115">
        <v>8962</v>
      </c>
      <c r="J32" s="114">
        <v>5282</v>
      </c>
      <c r="K32" s="114">
        <v>3680</v>
      </c>
      <c r="L32" s="423">
        <v>3204</v>
      </c>
      <c r="M32" s="424">
        <v>2724</v>
      </c>
    </row>
    <row r="33" spans="1:13" s="110" customFormat="1" ht="11.1" customHeight="1" x14ac:dyDescent="0.2">
      <c r="A33" s="422" t="s">
        <v>389</v>
      </c>
      <c r="B33" s="115">
        <v>31101</v>
      </c>
      <c r="C33" s="114">
        <v>15645</v>
      </c>
      <c r="D33" s="114">
        <v>15456</v>
      </c>
      <c r="E33" s="114">
        <v>21655</v>
      </c>
      <c r="F33" s="114">
        <v>9446</v>
      </c>
      <c r="G33" s="114">
        <v>3929</v>
      </c>
      <c r="H33" s="114">
        <v>10115</v>
      </c>
      <c r="I33" s="115">
        <v>8937</v>
      </c>
      <c r="J33" s="114">
        <v>5258</v>
      </c>
      <c r="K33" s="114">
        <v>3679</v>
      </c>
      <c r="L33" s="423">
        <v>1929</v>
      </c>
      <c r="M33" s="424">
        <v>2146</v>
      </c>
    </row>
    <row r="34" spans="1:13" ht="15" customHeight="1" x14ac:dyDescent="0.2">
      <c r="A34" s="422" t="s">
        <v>395</v>
      </c>
      <c r="B34" s="115">
        <v>31457</v>
      </c>
      <c r="C34" s="114">
        <v>15831</v>
      </c>
      <c r="D34" s="114">
        <v>15626</v>
      </c>
      <c r="E34" s="114">
        <v>21842</v>
      </c>
      <c r="F34" s="114">
        <v>9615</v>
      </c>
      <c r="G34" s="114">
        <v>3890</v>
      </c>
      <c r="H34" s="114">
        <v>10262</v>
      </c>
      <c r="I34" s="115">
        <v>8913</v>
      </c>
      <c r="J34" s="114">
        <v>5262</v>
      </c>
      <c r="K34" s="114">
        <v>3651</v>
      </c>
      <c r="L34" s="423">
        <v>2776</v>
      </c>
      <c r="M34" s="424">
        <v>2417</v>
      </c>
    </row>
    <row r="35" spans="1:13" ht="11.1" customHeight="1" x14ac:dyDescent="0.2">
      <c r="A35" s="422" t="s">
        <v>387</v>
      </c>
      <c r="B35" s="115">
        <v>31705</v>
      </c>
      <c r="C35" s="114">
        <v>16021</v>
      </c>
      <c r="D35" s="114">
        <v>15684</v>
      </c>
      <c r="E35" s="114">
        <v>21983</v>
      </c>
      <c r="F35" s="114">
        <v>9722</v>
      </c>
      <c r="G35" s="114">
        <v>3825</v>
      </c>
      <c r="H35" s="114">
        <v>10441</v>
      </c>
      <c r="I35" s="115">
        <v>9161</v>
      </c>
      <c r="J35" s="114">
        <v>5353</v>
      </c>
      <c r="K35" s="114">
        <v>3808</v>
      </c>
      <c r="L35" s="423">
        <v>2129</v>
      </c>
      <c r="M35" s="424">
        <v>1882</v>
      </c>
    </row>
    <row r="36" spans="1:13" ht="11.1" customHeight="1" x14ac:dyDescent="0.2">
      <c r="A36" s="422" t="s">
        <v>388</v>
      </c>
      <c r="B36" s="115">
        <v>32241</v>
      </c>
      <c r="C36" s="114">
        <v>16342</v>
      </c>
      <c r="D36" s="114">
        <v>15899</v>
      </c>
      <c r="E36" s="114">
        <v>22434</v>
      </c>
      <c r="F36" s="114">
        <v>9807</v>
      </c>
      <c r="G36" s="114">
        <v>4176</v>
      </c>
      <c r="H36" s="114">
        <v>10531</v>
      </c>
      <c r="I36" s="115">
        <v>9204</v>
      </c>
      <c r="J36" s="114">
        <v>5330</v>
      </c>
      <c r="K36" s="114">
        <v>3874</v>
      </c>
      <c r="L36" s="423">
        <v>3187</v>
      </c>
      <c r="M36" s="424">
        <v>2765</v>
      </c>
    </row>
    <row r="37" spans="1:13" s="110" customFormat="1" ht="11.1" customHeight="1" x14ac:dyDescent="0.2">
      <c r="A37" s="422" t="s">
        <v>389</v>
      </c>
      <c r="B37" s="115">
        <v>31884</v>
      </c>
      <c r="C37" s="114">
        <v>16022</v>
      </c>
      <c r="D37" s="114">
        <v>15862</v>
      </c>
      <c r="E37" s="114">
        <v>22011</v>
      </c>
      <c r="F37" s="114">
        <v>9873</v>
      </c>
      <c r="G37" s="114">
        <v>3992</v>
      </c>
      <c r="H37" s="114">
        <v>10572</v>
      </c>
      <c r="I37" s="115">
        <v>9183</v>
      </c>
      <c r="J37" s="114">
        <v>5328</v>
      </c>
      <c r="K37" s="114">
        <v>3855</v>
      </c>
      <c r="L37" s="423">
        <v>1831</v>
      </c>
      <c r="M37" s="424">
        <v>2217</v>
      </c>
    </row>
    <row r="38" spans="1:13" ht="15" customHeight="1" x14ac:dyDescent="0.2">
      <c r="A38" s="425" t="s">
        <v>396</v>
      </c>
      <c r="B38" s="115">
        <v>32106</v>
      </c>
      <c r="C38" s="114">
        <v>16194</v>
      </c>
      <c r="D38" s="114">
        <v>15912</v>
      </c>
      <c r="E38" s="114">
        <v>22210</v>
      </c>
      <c r="F38" s="114">
        <v>9896</v>
      </c>
      <c r="G38" s="114">
        <v>3858</v>
      </c>
      <c r="H38" s="114">
        <v>10753</v>
      </c>
      <c r="I38" s="115">
        <v>9129</v>
      </c>
      <c r="J38" s="114">
        <v>5356</v>
      </c>
      <c r="K38" s="114">
        <v>3773</v>
      </c>
      <c r="L38" s="423">
        <v>2754</v>
      </c>
      <c r="M38" s="424">
        <v>2463</v>
      </c>
    </row>
    <row r="39" spans="1:13" ht="11.1" customHeight="1" x14ac:dyDescent="0.2">
      <c r="A39" s="422" t="s">
        <v>387</v>
      </c>
      <c r="B39" s="115">
        <v>32502</v>
      </c>
      <c r="C39" s="114">
        <v>16464</v>
      </c>
      <c r="D39" s="114">
        <v>16038</v>
      </c>
      <c r="E39" s="114">
        <v>22485</v>
      </c>
      <c r="F39" s="114">
        <v>10017</v>
      </c>
      <c r="G39" s="114">
        <v>3840</v>
      </c>
      <c r="H39" s="114">
        <v>10956</v>
      </c>
      <c r="I39" s="115">
        <v>9417</v>
      </c>
      <c r="J39" s="114">
        <v>5478</v>
      </c>
      <c r="K39" s="114">
        <v>3939</v>
      </c>
      <c r="L39" s="423">
        <v>2381</v>
      </c>
      <c r="M39" s="424">
        <v>1984</v>
      </c>
    </row>
    <row r="40" spans="1:13" ht="11.1" customHeight="1" x14ac:dyDescent="0.2">
      <c r="A40" s="425" t="s">
        <v>388</v>
      </c>
      <c r="B40" s="115">
        <v>32871</v>
      </c>
      <c r="C40" s="114">
        <v>16763</v>
      </c>
      <c r="D40" s="114">
        <v>16108</v>
      </c>
      <c r="E40" s="114">
        <v>22854</v>
      </c>
      <c r="F40" s="114">
        <v>10017</v>
      </c>
      <c r="G40" s="114">
        <v>4144</v>
      </c>
      <c r="H40" s="114">
        <v>11010</v>
      </c>
      <c r="I40" s="115">
        <v>9350</v>
      </c>
      <c r="J40" s="114">
        <v>5332</v>
      </c>
      <c r="K40" s="114">
        <v>4018</v>
      </c>
      <c r="L40" s="423">
        <v>3526</v>
      </c>
      <c r="M40" s="424">
        <v>2990</v>
      </c>
    </row>
    <row r="41" spans="1:13" s="110" customFormat="1" ht="11.1" customHeight="1" x14ac:dyDescent="0.2">
      <c r="A41" s="422" t="s">
        <v>389</v>
      </c>
      <c r="B41" s="115">
        <v>32674</v>
      </c>
      <c r="C41" s="114">
        <v>16605</v>
      </c>
      <c r="D41" s="114">
        <v>16069</v>
      </c>
      <c r="E41" s="114">
        <v>22650</v>
      </c>
      <c r="F41" s="114">
        <v>10024</v>
      </c>
      <c r="G41" s="114">
        <v>4055</v>
      </c>
      <c r="H41" s="114">
        <v>11047</v>
      </c>
      <c r="I41" s="115">
        <v>9334</v>
      </c>
      <c r="J41" s="114">
        <v>5320</v>
      </c>
      <c r="K41" s="114">
        <v>4014</v>
      </c>
      <c r="L41" s="423">
        <v>2408</v>
      </c>
      <c r="M41" s="424">
        <v>2634</v>
      </c>
    </row>
    <row r="42" spans="1:13" ht="15" customHeight="1" x14ac:dyDescent="0.2">
      <c r="A42" s="422" t="s">
        <v>397</v>
      </c>
      <c r="B42" s="115">
        <v>33071</v>
      </c>
      <c r="C42" s="114">
        <v>16854</v>
      </c>
      <c r="D42" s="114">
        <v>16217</v>
      </c>
      <c r="E42" s="114">
        <v>22975</v>
      </c>
      <c r="F42" s="114">
        <v>10096</v>
      </c>
      <c r="G42" s="114">
        <v>4006</v>
      </c>
      <c r="H42" s="114">
        <v>11203</v>
      </c>
      <c r="I42" s="115">
        <v>9299</v>
      </c>
      <c r="J42" s="114">
        <v>5296</v>
      </c>
      <c r="K42" s="114">
        <v>4003</v>
      </c>
      <c r="L42" s="423">
        <v>2930</v>
      </c>
      <c r="M42" s="424">
        <v>2544</v>
      </c>
    </row>
    <row r="43" spans="1:13" ht="11.1" customHeight="1" x14ac:dyDescent="0.2">
      <c r="A43" s="422" t="s">
        <v>387</v>
      </c>
      <c r="B43" s="115">
        <v>33243</v>
      </c>
      <c r="C43" s="114">
        <v>16992</v>
      </c>
      <c r="D43" s="114">
        <v>16251</v>
      </c>
      <c r="E43" s="114">
        <v>23096</v>
      </c>
      <c r="F43" s="114">
        <v>10147</v>
      </c>
      <c r="G43" s="114">
        <v>3912</v>
      </c>
      <c r="H43" s="114">
        <v>11347</v>
      </c>
      <c r="I43" s="115">
        <v>9558</v>
      </c>
      <c r="J43" s="114">
        <v>5404</v>
      </c>
      <c r="K43" s="114">
        <v>4154</v>
      </c>
      <c r="L43" s="423">
        <v>2298</v>
      </c>
      <c r="M43" s="424">
        <v>2175</v>
      </c>
    </row>
    <row r="44" spans="1:13" ht="11.1" customHeight="1" x14ac:dyDescent="0.2">
      <c r="A44" s="422" t="s">
        <v>388</v>
      </c>
      <c r="B44" s="115">
        <v>33843</v>
      </c>
      <c r="C44" s="114">
        <v>17403</v>
      </c>
      <c r="D44" s="114">
        <v>16440</v>
      </c>
      <c r="E44" s="114">
        <v>23672</v>
      </c>
      <c r="F44" s="114">
        <v>10171</v>
      </c>
      <c r="G44" s="114">
        <v>4271</v>
      </c>
      <c r="H44" s="114">
        <v>11434</v>
      </c>
      <c r="I44" s="115">
        <v>9539</v>
      </c>
      <c r="J44" s="114">
        <v>5292</v>
      </c>
      <c r="K44" s="114">
        <v>4247</v>
      </c>
      <c r="L44" s="423">
        <v>3589</v>
      </c>
      <c r="M44" s="424">
        <v>3057</v>
      </c>
    </row>
    <row r="45" spans="1:13" s="110" customFormat="1" ht="11.1" customHeight="1" x14ac:dyDescent="0.2">
      <c r="A45" s="422" t="s">
        <v>389</v>
      </c>
      <c r="B45" s="115">
        <v>33816</v>
      </c>
      <c r="C45" s="114">
        <v>17331</v>
      </c>
      <c r="D45" s="114">
        <v>16485</v>
      </c>
      <c r="E45" s="114">
        <v>23541</v>
      </c>
      <c r="F45" s="114">
        <v>10275</v>
      </c>
      <c r="G45" s="114">
        <v>4142</v>
      </c>
      <c r="H45" s="114">
        <v>11505</v>
      </c>
      <c r="I45" s="115">
        <v>9464</v>
      </c>
      <c r="J45" s="114">
        <v>5188</v>
      </c>
      <c r="K45" s="114">
        <v>4276</v>
      </c>
      <c r="L45" s="423">
        <v>2107</v>
      </c>
      <c r="M45" s="424">
        <v>2197</v>
      </c>
    </row>
    <row r="46" spans="1:13" ht="15" customHeight="1" x14ac:dyDescent="0.2">
      <c r="A46" s="422" t="s">
        <v>398</v>
      </c>
      <c r="B46" s="115">
        <v>33929</v>
      </c>
      <c r="C46" s="114">
        <v>17391</v>
      </c>
      <c r="D46" s="114">
        <v>16538</v>
      </c>
      <c r="E46" s="114">
        <v>23620</v>
      </c>
      <c r="F46" s="114">
        <v>10309</v>
      </c>
      <c r="G46" s="114">
        <v>4094</v>
      </c>
      <c r="H46" s="114">
        <v>11561</v>
      </c>
      <c r="I46" s="115">
        <v>9458</v>
      </c>
      <c r="J46" s="114">
        <v>5167</v>
      </c>
      <c r="K46" s="114">
        <v>4291</v>
      </c>
      <c r="L46" s="423">
        <v>2528</v>
      </c>
      <c r="M46" s="424">
        <v>2488</v>
      </c>
    </row>
    <row r="47" spans="1:13" ht="11.1" customHeight="1" x14ac:dyDescent="0.2">
      <c r="A47" s="422" t="s">
        <v>387</v>
      </c>
      <c r="B47" s="115">
        <v>33965</v>
      </c>
      <c r="C47" s="114">
        <v>17402</v>
      </c>
      <c r="D47" s="114">
        <v>16563</v>
      </c>
      <c r="E47" s="114">
        <v>23534</v>
      </c>
      <c r="F47" s="114">
        <v>10431</v>
      </c>
      <c r="G47" s="114">
        <v>3963</v>
      </c>
      <c r="H47" s="114">
        <v>11703</v>
      </c>
      <c r="I47" s="115">
        <v>9682</v>
      </c>
      <c r="J47" s="114">
        <v>5269</v>
      </c>
      <c r="K47" s="114">
        <v>4413</v>
      </c>
      <c r="L47" s="423">
        <v>2170</v>
      </c>
      <c r="M47" s="424">
        <v>2100</v>
      </c>
    </row>
    <row r="48" spans="1:13" ht="11.1" customHeight="1" x14ac:dyDescent="0.2">
      <c r="A48" s="422" t="s">
        <v>388</v>
      </c>
      <c r="B48" s="115">
        <v>34288</v>
      </c>
      <c r="C48" s="114">
        <v>17604</v>
      </c>
      <c r="D48" s="114">
        <v>16684</v>
      </c>
      <c r="E48" s="114">
        <v>23702</v>
      </c>
      <c r="F48" s="114">
        <v>10586</v>
      </c>
      <c r="G48" s="114">
        <v>4220</v>
      </c>
      <c r="H48" s="114">
        <v>11787</v>
      </c>
      <c r="I48" s="115">
        <v>9646</v>
      </c>
      <c r="J48" s="114">
        <v>5160</v>
      </c>
      <c r="K48" s="114">
        <v>4486</v>
      </c>
      <c r="L48" s="423">
        <v>3324</v>
      </c>
      <c r="M48" s="424">
        <v>3050</v>
      </c>
    </row>
    <row r="49" spans="1:17" s="110" customFormat="1" ht="11.1" customHeight="1" x14ac:dyDescent="0.2">
      <c r="A49" s="422" t="s">
        <v>389</v>
      </c>
      <c r="B49" s="115">
        <v>34024</v>
      </c>
      <c r="C49" s="114">
        <v>17341</v>
      </c>
      <c r="D49" s="114">
        <v>16683</v>
      </c>
      <c r="E49" s="114">
        <v>23356</v>
      </c>
      <c r="F49" s="114">
        <v>10668</v>
      </c>
      <c r="G49" s="114">
        <v>4143</v>
      </c>
      <c r="H49" s="114">
        <v>11780</v>
      </c>
      <c r="I49" s="115">
        <v>9641</v>
      </c>
      <c r="J49" s="114">
        <v>5158</v>
      </c>
      <c r="K49" s="114">
        <v>4483</v>
      </c>
      <c r="L49" s="423">
        <v>2018</v>
      </c>
      <c r="M49" s="424">
        <v>2332</v>
      </c>
    </row>
    <row r="50" spans="1:17" ht="15" customHeight="1" x14ac:dyDescent="0.2">
      <c r="A50" s="422" t="s">
        <v>399</v>
      </c>
      <c r="B50" s="143">
        <v>34134</v>
      </c>
      <c r="C50" s="144">
        <v>17447</v>
      </c>
      <c r="D50" s="144">
        <v>16687</v>
      </c>
      <c r="E50" s="144">
        <v>23353</v>
      </c>
      <c r="F50" s="144">
        <v>10781</v>
      </c>
      <c r="G50" s="144">
        <v>4051</v>
      </c>
      <c r="H50" s="144">
        <v>11836</v>
      </c>
      <c r="I50" s="143">
        <v>9383</v>
      </c>
      <c r="J50" s="144">
        <v>5034</v>
      </c>
      <c r="K50" s="144">
        <v>4349</v>
      </c>
      <c r="L50" s="426">
        <v>2829</v>
      </c>
      <c r="M50" s="427">
        <v>2745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0.60420289427923013</v>
      </c>
      <c r="C6" s="480">
        <f>'Tabelle 3.3'!J11</f>
        <v>-0.79297948826390352</v>
      </c>
      <c r="D6" s="481">
        <f t="shared" ref="D6:E9" si="0">IF(OR(AND(B6&gt;=-50,B6&lt;=50),ISNUMBER(B6)=FALSE),B6,"")</f>
        <v>0.60420289427923013</v>
      </c>
      <c r="E6" s="481">
        <f t="shared" si="0"/>
        <v>-0.79297948826390352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0.60420289427923013</v>
      </c>
      <c r="C14" s="480">
        <f>'Tabelle 3.3'!J11</f>
        <v>-0.79297948826390352</v>
      </c>
      <c r="D14" s="481">
        <f>IF(OR(AND(B14&gt;=-50,B14&lt;=50),ISNUMBER(B14)=FALSE),B14,"")</f>
        <v>0.60420289427923013</v>
      </c>
      <c r="E14" s="481">
        <f>IF(OR(AND(C14&gt;=-50,C14&lt;=50),ISNUMBER(C14)=FALSE),C14,"")</f>
        <v>-0.79297948826390352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-1.7006802721088434</v>
      </c>
      <c r="C15" s="480">
        <f>'Tabelle 3.3'!J12</f>
        <v>3.103448275862069</v>
      </c>
      <c r="D15" s="481">
        <f t="shared" ref="D15:E45" si="3">IF(OR(AND(B15&gt;=-50,B15&lt;=50),ISNUMBER(B15)=FALSE),B15,"")</f>
        <v>-1.7006802721088434</v>
      </c>
      <c r="E15" s="481">
        <f t="shared" si="3"/>
        <v>3.103448275862069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0.39370078740157483</v>
      </c>
      <c r="C16" s="480">
        <f>'Tabelle 3.3'!J13</f>
        <v>7.5471698113207548</v>
      </c>
      <c r="D16" s="481">
        <f t="shared" si="3"/>
        <v>0.39370078740157483</v>
      </c>
      <c r="E16" s="481">
        <f t="shared" si="3"/>
        <v>7.5471698113207548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-0.80436941410129092</v>
      </c>
      <c r="C17" s="480">
        <f>'Tabelle 3.3'!J14</f>
        <v>-2.6951672862453533</v>
      </c>
      <c r="D17" s="481">
        <f t="shared" si="3"/>
        <v>-0.80436941410129092</v>
      </c>
      <c r="E17" s="481">
        <f t="shared" si="3"/>
        <v>-2.6951672862453533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-1.2297734627831716</v>
      </c>
      <c r="C18" s="480">
        <f>'Tabelle 3.3'!J15</f>
        <v>-0.21691973969631237</v>
      </c>
      <c r="D18" s="481">
        <f t="shared" si="3"/>
        <v>-1.2297734627831716</v>
      </c>
      <c r="E18" s="481">
        <f t="shared" si="3"/>
        <v>-0.21691973969631237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-3.7125488493269647</v>
      </c>
      <c r="C19" s="480">
        <f>'Tabelle 3.3'!J16</f>
        <v>-8.6021505376344081</v>
      </c>
      <c r="D19" s="481">
        <f t="shared" si="3"/>
        <v>-3.7125488493269647</v>
      </c>
      <c r="E19" s="481">
        <f t="shared" si="3"/>
        <v>-8.6021505376344081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5.3917438921651222</v>
      </c>
      <c r="C20" s="480">
        <f>'Tabelle 3.3'!J17</f>
        <v>1.6460905349794239</v>
      </c>
      <c r="D20" s="481">
        <f t="shared" si="3"/>
        <v>5.3917438921651222</v>
      </c>
      <c r="E20" s="481">
        <f t="shared" si="3"/>
        <v>1.6460905349794239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3.5949145111793075</v>
      </c>
      <c r="C21" s="480">
        <f>'Tabelle 3.3'!J18</f>
        <v>5.6768558951965069</v>
      </c>
      <c r="D21" s="481">
        <f t="shared" si="3"/>
        <v>3.5949145111793075</v>
      </c>
      <c r="E21" s="481">
        <f t="shared" si="3"/>
        <v>5.6768558951965069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2.1199273167777104</v>
      </c>
      <c r="C22" s="480">
        <f>'Tabelle 3.3'!J19</f>
        <v>3.2161555721765147</v>
      </c>
      <c r="D22" s="481">
        <f t="shared" si="3"/>
        <v>2.1199273167777104</v>
      </c>
      <c r="E22" s="481">
        <f t="shared" si="3"/>
        <v>3.2161555721765147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-5.1810237203495628</v>
      </c>
      <c r="C23" s="480">
        <f>'Tabelle 3.3'!J20</f>
        <v>4.4009779951100247</v>
      </c>
      <c r="D23" s="481">
        <f t="shared" si="3"/>
        <v>-5.1810237203495628</v>
      </c>
      <c r="E23" s="481">
        <f t="shared" si="3"/>
        <v>4.4009779951100247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-6.2850729517396182</v>
      </c>
      <c r="C24" s="480">
        <f>'Tabelle 3.3'!J21</f>
        <v>-6.9011280690112811</v>
      </c>
      <c r="D24" s="481">
        <f t="shared" si="3"/>
        <v>-6.2850729517396182</v>
      </c>
      <c r="E24" s="481">
        <f t="shared" si="3"/>
        <v>-6.9011280690112811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4.2904290429042904</v>
      </c>
      <c r="C25" s="480">
        <f>'Tabelle 3.3'!J22</f>
        <v>-5.3571428571428568</v>
      </c>
      <c r="D25" s="481">
        <f t="shared" si="3"/>
        <v>4.2904290429042904</v>
      </c>
      <c r="E25" s="481">
        <f t="shared" si="3"/>
        <v>-5.3571428571428568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4.756242568370987</v>
      </c>
      <c r="C26" s="480">
        <f>'Tabelle 3.3'!J23</f>
        <v>-7.4766355140186915</v>
      </c>
      <c r="D26" s="481">
        <f t="shared" si="3"/>
        <v>4.756242568370987</v>
      </c>
      <c r="E26" s="481">
        <f t="shared" si="3"/>
        <v>-7.4766355140186915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-1.2915129151291513</v>
      </c>
      <c r="C27" s="480">
        <f>'Tabelle 3.3'!J24</f>
        <v>-2.4793388429752068</v>
      </c>
      <c r="D27" s="481">
        <f t="shared" si="3"/>
        <v>-1.2915129151291513</v>
      </c>
      <c r="E27" s="481">
        <f t="shared" si="3"/>
        <v>-2.4793388429752068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2.3432552248258389</v>
      </c>
      <c r="C28" s="480">
        <f>'Tabelle 3.3'!J25</f>
        <v>7.6322636600173457</v>
      </c>
      <c r="D28" s="481">
        <f t="shared" si="3"/>
        <v>2.3432552248258389</v>
      </c>
      <c r="E28" s="481">
        <f t="shared" si="3"/>
        <v>7.6322636600173457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-2.7431421446384041</v>
      </c>
      <c r="C29" s="480">
        <f>'Tabelle 3.3'!J26</f>
        <v>-36</v>
      </c>
      <c r="D29" s="481">
        <f t="shared" si="3"/>
        <v>-2.7431421446384041</v>
      </c>
      <c r="E29" s="481">
        <f t="shared" si="3"/>
        <v>-36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2.925170068027211</v>
      </c>
      <c r="C30" s="480">
        <f>'Tabelle 3.3'!J27</f>
        <v>-14.531548757170173</v>
      </c>
      <c r="D30" s="481">
        <f t="shared" si="3"/>
        <v>2.925170068027211</v>
      </c>
      <c r="E30" s="481">
        <f t="shared" si="3"/>
        <v>-14.531548757170173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6.4171122994652405</v>
      </c>
      <c r="C31" s="480">
        <f>'Tabelle 3.3'!J28</f>
        <v>-3.0120481927710845</v>
      </c>
      <c r="D31" s="481">
        <f t="shared" si="3"/>
        <v>6.4171122994652405</v>
      </c>
      <c r="E31" s="481">
        <f t="shared" si="3"/>
        <v>-3.0120481927710845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2.7504911591355601</v>
      </c>
      <c r="C32" s="480">
        <f>'Tabelle 3.3'!J29</f>
        <v>-4.086021505376344</v>
      </c>
      <c r="D32" s="481">
        <f t="shared" si="3"/>
        <v>2.7504911591355601</v>
      </c>
      <c r="E32" s="481">
        <f t="shared" si="3"/>
        <v>-4.086021505376344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1.1650485436893203</v>
      </c>
      <c r="C33" s="480">
        <f>'Tabelle 3.3'!J30</f>
        <v>-0.86206896551724133</v>
      </c>
      <c r="D33" s="481">
        <f t="shared" si="3"/>
        <v>1.1650485436893203</v>
      </c>
      <c r="E33" s="481">
        <f t="shared" si="3"/>
        <v>-0.86206896551724133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-3.022974607013301</v>
      </c>
      <c r="C34" s="480">
        <f>'Tabelle 3.3'!J31</f>
        <v>0.60240963855421692</v>
      </c>
      <c r="D34" s="481">
        <f t="shared" si="3"/>
        <v>-3.022974607013301</v>
      </c>
      <c r="E34" s="481">
        <f t="shared" si="3"/>
        <v>0.60240963855421692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-1.7006802721088434</v>
      </c>
      <c r="C37" s="480">
        <f>'Tabelle 3.3'!J34</f>
        <v>3.103448275862069</v>
      </c>
      <c r="D37" s="481">
        <f t="shared" si="3"/>
        <v>-1.7006802721088434</v>
      </c>
      <c r="E37" s="481">
        <f t="shared" si="3"/>
        <v>3.103448275862069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1.5866719555731851E-2</v>
      </c>
      <c r="C38" s="480">
        <f>'Tabelle 3.3'!J35</f>
        <v>6.3011972274732195E-2</v>
      </c>
      <c r="D38" s="481">
        <f t="shared" si="3"/>
        <v>1.5866719555731851E-2</v>
      </c>
      <c r="E38" s="481">
        <f t="shared" si="3"/>
        <v>6.3011972274732195E-2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1.0320713768989631</v>
      </c>
      <c r="C39" s="480">
        <f>'Tabelle 3.3'!J36</f>
        <v>-1.1344149848304972</v>
      </c>
      <c r="D39" s="481">
        <f t="shared" si="3"/>
        <v>1.0320713768989631</v>
      </c>
      <c r="E39" s="481">
        <f t="shared" si="3"/>
        <v>-1.1344149848304972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1.0320713768989631</v>
      </c>
      <c r="C45" s="480">
        <f>'Tabelle 3.3'!J36</f>
        <v>-1.1344149848304972</v>
      </c>
      <c r="D45" s="481">
        <f t="shared" si="3"/>
        <v>1.0320713768989631</v>
      </c>
      <c r="E45" s="481">
        <f t="shared" si="3"/>
        <v>-1.1344149848304972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29620</v>
      </c>
      <c r="C51" s="487">
        <v>5661</v>
      </c>
      <c r="D51" s="487">
        <v>3376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29948</v>
      </c>
      <c r="C52" s="487">
        <v>5748</v>
      </c>
      <c r="D52" s="487">
        <v>3540</v>
      </c>
      <c r="E52" s="488">
        <f t="shared" ref="E52:G70" si="11">IF($A$51=37802,IF(COUNTBLANK(B$51:B$70)&gt;0,#N/A,B52/B$51*100),IF(COUNTBLANK(B$51:B$75)&gt;0,#N/A,B52/B$51*100))</f>
        <v>101.10735989196489</v>
      </c>
      <c r="F52" s="488">
        <f t="shared" si="11"/>
        <v>101.53683094859565</v>
      </c>
      <c r="G52" s="488">
        <f t="shared" si="11"/>
        <v>104.85781990521328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30272</v>
      </c>
      <c r="C53" s="487">
        <v>5636</v>
      </c>
      <c r="D53" s="487">
        <v>3608</v>
      </c>
      <c r="E53" s="488">
        <f t="shared" si="11"/>
        <v>102.20121539500337</v>
      </c>
      <c r="F53" s="488">
        <f t="shared" si="11"/>
        <v>99.558381911323096</v>
      </c>
      <c r="G53" s="488">
        <f t="shared" si="11"/>
        <v>106.87203791469196</v>
      </c>
      <c r="H53" s="489">
        <f>IF(ISERROR(L53)=TRUE,IF(MONTH(A53)=MONTH(MAX(A$51:A$75)),A53,""),"")</f>
        <v>41883</v>
      </c>
      <c r="I53" s="488">
        <f t="shared" si="12"/>
        <v>102.20121539500337</v>
      </c>
      <c r="J53" s="488">
        <f t="shared" si="10"/>
        <v>99.558381911323096</v>
      </c>
      <c r="K53" s="488">
        <f t="shared" si="10"/>
        <v>106.87203791469196</v>
      </c>
      <c r="L53" s="488" t="e">
        <f t="shared" si="13"/>
        <v>#N/A</v>
      </c>
    </row>
    <row r="54" spans="1:14" ht="15" customHeight="1" x14ac:dyDescent="0.2">
      <c r="A54" s="490" t="s">
        <v>462</v>
      </c>
      <c r="B54" s="487">
        <v>30023</v>
      </c>
      <c r="C54" s="487">
        <v>5602</v>
      </c>
      <c r="D54" s="487">
        <v>3481</v>
      </c>
      <c r="E54" s="488">
        <f t="shared" si="11"/>
        <v>101.36056718433491</v>
      </c>
      <c r="F54" s="488">
        <f t="shared" si="11"/>
        <v>98.957781310722496</v>
      </c>
      <c r="G54" s="488">
        <f t="shared" si="11"/>
        <v>103.11018957345972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30372</v>
      </c>
      <c r="C55" s="487">
        <v>5333</v>
      </c>
      <c r="D55" s="487">
        <v>3407</v>
      </c>
      <c r="E55" s="488">
        <f t="shared" si="11"/>
        <v>102.53882511816342</v>
      </c>
      <c r="F55" s="488">
        <f t="shared" si="11"/>
        <v>94.20597067655892</v>
      </c>
      <c r="G55" s="488">
        <f t="shared" si="11"/>
        <v>100.91824644549763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30791</v>
      </c>
      <c r="C56" s="487">
        <v>5383</v>
      </c>
      <c r="D56" s="487">
        <v>3598</v>
      </c>
      <c r="E56" s="488">
        <f t="shared" si="11"/>
        <v>103.95340985820391</v>
      </c>
      <c r="F56" s="488">
        <f t="shared" si="11"/>
        <v>95.089206853912728</v>
      </c>
      <c r="G56" s="488">
        <f t="shared" si="11"/>
        <v>106.57582938388626</v>
      </c>
      <c r="H56" s="489" t="str">
        <f t="shared" si="14"/>
        <v/>
      </c>
      <c r="I56" s="488" t="str">
        <f t="shared" si="12"/>
        <v/>
      </c>
      <c r="J56" s="488" t="str">
        <f t="shared" si="10"/>
        <v/>
      </c>
      <c r="K56" s="488" t="str">
        <f t="shared" si="10"/>
        <v/>
      </c>
      <c r="L56" s="488" t="e">
        <f t="shared" si="13"/>
        <v>#N/A</v>
      </c>
    </row>
    <row r="57" spans="1:14" ht="15" customHeight="1" x14ac:dyDescent="0.2">
      <c r="A57" s="490">
        <v>42248</v>
      </c>
      <c r="B57" s="487">
        <v>31396</v>
      </c>
      <c r="C57" s="487">
        <v>5282</v>
      </c>
      <c r="D57" s="487">
        <v>3680</v>
      </c>
      <c r="E57" s="488">
        <f t="shared" si="11"/>
        <v>105.99594868332207</v>
      </c>
      <c r="F57" s="488">
        <f t="shared" si="11"/>
        <v>93.305069775658012</v>
      </c>
      <c r="G57" s="488">
        <f t="shared" si="11"/>
        <v>109.00473933649289</v>
      </c>
      <c r="H57" s="489">
        <f t="shared" si="14"/>
        <v>42248</v>
      </c>
      <c r="I57" s="488">
        <f t="shared" si="12"/>
        <v>105.99594868332207</v>
      </c>
      <c r="J57" s="488">
        <f t="shared" si="10"/>
        <v>93.305069775658012</v>
      </c>
      <c r="K57" s="488">
        <f t="shared" si="10"/>
        <v>109.00473933649289</v>
      </c>
      <c r="L57" s="488" t="e">
        <f t="shared" si="13"/>
        <v>#N/A</v>
      </c>
    </row>
    <row r="58" spans="1:14" ht="15" customHeight="1" x14ac:dyDescent="0.2">
      <c r="A58" s="490" t="s">
        <v>465</v>
      </c>
      <c r="B58" s="487">
        <v>31101</v>
      </c>
      <c r="C58" s="487">
        <v>5258</v>
      </c>
      <c r="D58" s="487">
        <v>3679</v>
      </c>
      <c r="E58" s="488">
        <f t="shared" si="11"/>
        <v>105</v>
      </c>
      <c r="F58" s="488">
        <f t="shared" si="11"/>
        <v>92.881116410528179</v>
      </c>
      <c r="G58" s="488">
        <f t="shared" si="11"/>
        <v>108.97511848341233</v>
      </c>
      <c r="H58" s="489" t="str">
        <f t="shared" si="14"/>
        <v/>
      </c>
      <c r="I58" s="488" t="str">
        <f t="shared" si="12"/>
        <v/>
      </c>
      <c r="J58" s="488" t="str">
        <f t="shared" si="10"/>
        <v/>
      </c>
      <c r="K58" s="488" t="str">
        <f t="shared" si="10"/>
        <v/>
      </c>
      <c r="L58" s="488" t="e">
        <f t="shared" si="13"/>
        <v>#N/A</v>
      </c>
    </row>
    <row r="59" spans="1:14" ht="15" customHeight="1" x14ac:dyDescent="0.2">
      <c r="A59" s="490" t="s">
        <v>466</v>
      </c>
      <c r="B59" s="487">
        <v>31457</v>
      </c>
      <c r="C59" s="487">
        <v>5262</v>
      </c>
      <c r="D59" s="487">
        <v>3651</v>
      </c>
      <c r="E59" s="488">
        <f t="shared" si="11"/>
        <v>106.2018906144497</v>
      </c>
      <c r="F59" s="488">
        <f t="shared" si="11"/>
        <v>92.951775304716477</v>
      </c>
      <c r="G59" s="488">
        <f t="shared" si="11"/>
        <v>108.14573459715639</v>
      </c>
      <c r="H59" s="489" t="str">
        <f t="shared" si="14"/>
        <v/>
      </c>
      <c r="I59" s="488" t="str">
        <f t="shared" si="12"/>
        <v/>
      </c>
      <c r="J59" s="488" t="str">
        <f t="shared" si="10"/>
        <v/>
      </c>
      <c r="K59" s="488" t="str">
        <f t="shared" si="10"/>
        <v/>
      </c>
      <c r="L59" s="488" t="e">
        <f t="shared" si="13"/>
        <v>#N/A</v>
      </c>
    </row>
    <row r="60" spans="1:14" ht="15" customHeight="1" x14ac:dyDescent="0.2">
      <c r="A60" s="490" t="s">
        <v>467</v>
      </c>
      <c r="B60" s="487">
        <v>31705</v>
      </c>
      <c r="C60" s="487">
        <v>5353</v>
      </c>
      <c r="D60" s="487">
        <v>3808</v>
      </c>
      <c r="E60" s="488">
        <f t="shared" si="11"/>
        <v>107.03916272788656</v>
      </c>
      <c r="F60" s="488">
        <f t="shared" si="11"/>
        <v>94.55926514750044</v>
      </c>
      <c r="G60" s="488">
        <f t="shared" si="11"/>
        <v>112.7962085308057</v>
      </c>
      <c r="H60" s="489" t="str">
        <f t="shared" si="14"/>
        <v/>
      </c>
      <c r="I60" s="488" t="str">
        <f t="shared" si="12"/>
        <v/>
      </c>
      <c r="J60" s="488" t="str">
        <f t="shared" si="10"/>
        <v/>
      </c>
      <c r="K60" s="488" t="str">
        <f t="shared" si="10"/>
        <v/>
      </c>
      <c r="L60" s="488" t="e">
        <f t="shared" si="13"/>
        <v>#N/A</v>
      </c>
    </row>
    <row r="61" spans="1:14" ht="15" customHeight="1" x14ac:dyDescent="0.2">
      <c r="A61" s="490">
        <v>42614</v>
      </c>
      <c r="B61" s="487">
        <v>32241</v>
      </c>
      <c r="C61" s="487">
        <v>5330</v>
      </c>
      <c r="D61" s="487">
        <v>3874</v>
      </c>
      <c r="E61" s="488">
        <f t="shared" si="11"/>
        <v>108.84875084402429</v>
      </c>
      <c r="F61" s="488">
        <f t="shared" si="11"/>
        <v>94.152976505917678</v>
      </c>
      <c r="G61" s="488">
        <f t="shared" si="11"/>
        <v>114.75118483412324</v>
      </c>
      <c r="H61" s="489">
        <f t="shared" si="14"/>
        <v>42614</v>
      </c>
      <c r="I61" s="488">
        <f t="shared" si="12"/>
        <v>108.84875084402429</v>
      </c>
      <c r="J61" s="488">
        <f t="shared" si="10"/>
        <v>94.152976505917678</v>
      </c>
      <c r="K61" s="488">
        <f t="shared" si="10"/>
        <v>114.75118483412324</v>
      </c>
      <c r="L61" s="488" t="e">
        <f t="shared" si="13"/>
        <v>#N/A</v>
      </c>
    </row>
    <row r="62" spans="1:14" ht="15" customHeight="1" x14ac:dyDescent="0.2">
      <c r="A62" s="490" t="s">
        <v>468</v>
      </c>
      <c r="B62" s="487">
        <v>31884</v>
      </c>
      <c r="C62" s="487">
        <v>5328</v>
      </c>
      <c r="D62" s="487">
        <v>3855</v>
      </c>
      <c r="E62" s="488">
        <f t="shared" si="11"/>
        <v>107.64348413234302</v>
      </c>
      <c r="F62" s="488">
        <f t="shared" si="11"/>
        <v>94.117647058823522</v>
      </c>
      <c r="G62" s="488">
        <f t="shared" si="11"/>
        <v>114.18838862559242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32106</v>
      </c>
      <c r="C63" s="487">
        <v>5356</v>
      </c>
      <c r="D63" s="487">
        <v>3773</v>
      </c>
      <c r="E63" s="488">
        <f t="shared" si="11"/>
        <v>108.39297771775827</v>
      </c>
      <c r="F63" s="488">
        <f t="shared" si="11"/>
        <v>94.612259318141668</v>
      </c>
      <c r="G63" s="488">
        <f t="shared" si="11"/>
        <v>111.75947867298579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32502</v>
      </c>
      <c r="C64" s="487">
        <v>5478</v>
      </c>
      <c r="D64" s="487">
        <v>3939</v>
      </c>
      <c r="E64" s="488">
        <f t="shared" si="11"/>
        <v>109.72991222147198</v>
      </c>
      <c r="F64" s="488">
        <f t="shared" si="11"/>
        <v>96.767355590885003</v>
      </c>
      <c r="G64" s="488">
        <f t="shared" si="11"/>
        <v>116.67654028436019</v>
      </c>
      <c r="H64" s="489" t="str">
        <f t="shared" si="14"/>
        <v/>
      </c>
      <c r="I64" s="488" t="str">
        <f t="shared" si="12"/>
        <v/>
      </c>
      <c r="J64" s="488" t="str">
        <f t="shared" si="10"/>
        <v/>
      </c>
      <c r="K64" s="488" t="str">
        <f t="shared" si="10"/>
        <v/>
      </c>
      <c r="L64" s="488" t="e">
        <f t="shared" si="13"/>
        <v>#N/A</v>
      </c>
    </row>
    <row r="65" spans="1:12" ht="15" customHeight="1" x14ac:dyDescent="0.2">
      <c r="A65" s="490">
        <v>42979</v>
      </c>
      <c r="B65" s="487">
        <v>32871</v>
      </c>
      <c r="C65" s="487">
        <v>5332</v>
      </c>
      <c r="D65" s="487">
        <v>4018</v>
      </c>
      <c r="E65" s="488">
        <f t="shared" si="11"/>
        <v>110.97569209993247</v>
      </c>
      <c r="F65" s="488">
        <f t="shared" si="11"/>
        <v>94.188305953011835</v>
      </c>
      <c r="G65" s="488">
        <f t="shared" si="11"/>
        <v>119.01658767772511</v>
      </c>
      <c r="H65" s="489">
        <f t="shared" si="14"/>
        <v>42979</v>
      </c>
      <c r="I65" s="488">
        <f t="shared" si="12"/>
        <v>110.97569209993247</v>
      </c>
      <c r="J65" s="488">
        <f t="shared" si="10"/>
        <v>94.188305953011835</v>
      </c>
      <c r="K65" s="488">
        <f t="shared" si="10"/>
        <v>119.01658767772511</v>
      </c>
      <c r="L65" s="488" t="e">
        <f t="shared" si="13"/>
        <v>#N/A</v>
      </c>
    </row>
    <row r="66" spans="1:12" ht="15" customHeight="1" x14ac:dyDescent="0.2">
      <c r="A66" s="490" t="s">
        <v>471</v>
      </c>
      <c r="B66" s="487">
        <v>32674</v>
      </c>
      <c r="C66" s="487">
        <v>5320</v>
      </c>
      <c r="D66" s="487">
        <v>4014</v>
      </c>
      <c r="E66" s="488">
        <f t="shared" si="11"/>
        <v>110.31060094530723</v>
      </c>
      <c r="F66" s="488">
        <f t="shared" si="11"/>
        <v>93.976329270446911</v>
      </c>
      <c r="G66" s="488">
        <f t="shared" si="11"/>
        <v>118.89810426540284</v>
      </c>
      <c r="H66" s="489" t="str">
        <f t="shared" si="14"/>
        <v/>
      </c>
      <c r="I66" s="488" t="str">
        <f t="shared" si="12"/>
        <v/>
      </c>
      <c r="J66" s="488" t="str">
        <f t="shared" si="10"/>
        <v/>
      </c>
      <c r="K66" s="488" t="str">
        <f t="shared" si="10"/>
        <v/>
      </c>
      <c r="L66" s="488" t="e">
        <f t="shared" si="13"/>
        <v>#N/A</v>
      </c>
    </row>
    <row r="67" spans="1:12" ht="15" customHeight="1" x14ac:dyDescent="0.2">
      <c r="A67" s="490" t="s">
        <v>472</v>
      </c>
      <c r="B67" s="487">
        <v>33071</v>
      </c>
      <c r="C67" s="487">
        <v>5296</v>
      </c>
      <c r="D67" s="487">
        <v>4003</v>
      </c>
      <c r="E67" s="488">
        <f t="shared" si="11"/>
        <v>111.65091154625253</v>
      </c>
      <c r="F67" s="488">
        <f t="shared" si="11"/>
        <v>93.552375905317092</v>
      </c>
      <c r="G67" s="488">
        <f t="shared" si="11"/>
        <v>118.57227488151658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33243</v>
      </c>
      <c r="C68" s="487">
        <v>5404</v>
      </c>
      <c r="D68" s="487">
        <v>4154</v>
      </c>
      <c r="E68" s="488">
        <f t="shared" si="11"/>
        <v>112.23160027008778</v>
      </c>
      <c r="F68" s="488">
        <f t="shared" si="11"/>
        <v>95.460166048401334</v>
      </c>
      <c r="G68" s="488">
        <f t="shared" si="11"/>
        <v>123.04502369668246</v>
      </c>
      <c r="H68" s="489" t="str">
        <f t="shared" si="14"/>
        <v/>
      </c>
      <c r="I68" s="488" t="str">
        <f t="shared" si="12"/>
        <v/>
      </c>
      <c r="J68" s="488" t="str">
        <f t="shared" si="12"/>
        <v/>
      </c>
      <c r="K68" s="488" t="str">
        <f t="shared" si="12"/>
        <v/>
      </c>
      <c r="L68" s="488" t="e">
        <f t="shared" si="13"/>
        <v>#N/A</v>
      </c>
    </row>
    <row r="69" spans="1:12" ht="15" customHeight="1" x14ac:dyDescent="0.2">
      <c r="A69" s="490">
        <v>43344</v>
      </c>
      <c r="B69" s="487">
        <v>33843</v>
      </c>
      <c r="C69" s="487">
        <v>5292</v>
      </c>
      <c r="D69" s="487">
        <v>4247</v>
      </c>
      <c r="E69" s="488">
        <f t="shared" si="11"/>
        <v>114.25725860904794</v>
      </c>
      <c r="F69" s="488">
        <f t="shared" si="11"/>
        <v>93.481717011128779</v>
      </c>
      <c r="G69" s="488">
        <f t="shared" si="11"/>
        <v>125.79976303317535</v>
      </c>
      <c r="H69" s="489">
        <f t="shared" si="14"/>
        <v>43344</v>
      </c>
      <c r="I69" s="488">
        <f t="shared" si="12"/>
        <v>114.25725860904794</v>
      </c>
      <c r="J69" s="488">
        <f t="shared" si="12"/>
        <v>93.481717011128779</v>
      </c>
      <c r="K69" s="488">
        <f t="shared" si="12"/>
        <v>125.79976303317535</v>
      </c>
      <c r="L69" s="488" t="e">
        <f t="shared" si="13"/>
        <v>#N/A</v>
      </c>
    </row>
    <row r="70" spans="1:12" ht="15" customHeight="1" x14ac:dyDescent="0.2">
      <c r="A70" s="490" t="s">
        <v>474</v>
      </c>
      <c r="B70" s="487">
        <v>33816</v>
      </c>
      <c r="C70" s="487">
        <v>5188</v>
      </c>
      <c r="D70" s="487">
        <v>4276</v>
      </c>
      <c r="E70" s="488">
        <f t="shared" si="11"/>
        <v>114.16610398379474</v>
      </c>
      <c r="F70" s="488">
        <f t="shared" si="11"/>
        <v>91.644585762232822</v>
      </c>
      <c r="G70" s="488">
        <f t="shared" si="11"/>
        <v>126.65876777251184</v>
      </c>
      <c r="H70" s="489" t="str">
        <f t="shared" si="14"/>
        <v/>
      </c>
      <c r="I70" s="488" t="str">
        <f t="shared" si="12"/>
        <v/>
      </c>
      <c r="J70" s="488" t="str">
        <f t="shared" si="12"/>
        <v/>
      </c>
      <c r="K70" s="488" t="str">
        <f t="shared" si="12"/>
        <v/>
      </c>
      <c r="L70" s="488" t="e">
        <f t="shared" si="13"/>
        <v>#N/A</v>
      </c>
    </row>
    <row r="71" spans="1:12" ht="15" customHeight="1" x14ac:dyDescent="0.2">
      <c r="A71" s="490" t="s">
        <v>475</v>
      </c>
      <c r="B71" s="487">
        <v>33929</v>
      </c>
      <c r="C71" s="487">
        <v>5167</v>
      </c>
      <c r="D71" s="487">
        <v>4291</v>
      </c>
      <c r="E71" s="491">
        <f t="shared" ref="E71:G75" si="15">IF($A$51=37802,IF(COUNTBLANK(B$51:B$70)&gt;0,#N/A,IF(ISBLANK(B71)=FALSE,B71/B$51*100,#N/A)),IF(COUNTBLANK(B$51:B$75)&gt;0,#N/A,B71/B$51*100))</f>
        <v>114.54760297096556</v>
      </c>
      <c r="F71" s="491">
        <f t="shared" si="15"/>
        <v>91.273626567744216</v>
      </c>
      <c r="G71" s="491">
        <f t="shared" si="15"/>
        <v>127.10308056872037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33965</v>
      </c>
      <c r="C72" s="487">
        <v>5269</v>
      </c>
      <c r="D72" s="487">
        <v>4413</v>
      </c>
      <c r="E72" s="491">
        <f t="shared" si="15"/>
        <v>114.66914247130318</v>
      </c>
      <c r="F72" s="491">
        <f t="shared" si="15"/>
        <v>93.075428369546017</v>
      </c>
      <c r="G72" s="491">
        <f t="shared" si="15"/>
        <v>130.71682464454977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34288</v>
      </c>
      <c r="C73" s="487">
        <v>5160</v>
      </c>
      <c r="D73" s="487">
        <v>4486</v>
      </c>
      <c r="E73" s="491">
        <f t="shared" si="15"/>
        <v>115.75962187711006</v>
      </c>
      <c r="F73" s="491">
        <f t="shared" si="15"/>
        <v>91.149973502914676</v>
      </c>
      <c r="G73" s="491">
        <f t="shared" si="15"/>
        <v>132.87914691943129</v>
      </c>
      <c r="H73" s="492">
        <f>IF(A$51=37802,IF(ISERROR(L73)=TRUE,IF(ISBLANK(A73)=FALSE,IF(MONTH(A73)=MONTH(MAX(A$51:A$75)),A73,""),""),""),IF(ISERROR(L73)=TRUE,IF(MONTH(A73)=MONTH(MAX(A$51:A$75)),A73,""),""))</f>
        <v>43709</v>
      </c>
      <c r="I73" s="488">
        <f t="shared" si="12"/>
        <v>115.75962187711006</v>
      </c>
      <c r="J73" s="488">
        <f t="shared" si="12"/>
        <v>91.149973502914676</v>
      </c>
      <c r="K73" s="488">
        <f t="shared" si="12"/>
        <v>132.87914691943129</v>
      </c>
      <c r="L73" s="488" t="e">
        <f t="shared" si="13"/>
        <v>#N/A</v>
      </c>
    </row>
    <row r="74" spans="1:12" ht="15" customHeight="1" x14ac:dyDescent="0.2">
      <c r="A74" s="490" t="s">
        <v>477</v>
      </c>
      <c r="B74" s="487">
        <v>34024</v>
      </c>
      <c r="C74" s="487">
        <v>5158</v>
      </c>
      <c r="D74" s="487">
        <v>4483</v>
      </c>
      <c r="E74" s="491">
        <f t="shared" si="15"/>
        <v>114.8683322079676</v>
      </c>
      <c r="F74" s="491">
        <f t="shared" si="15"/>
        <v>91.11464405582052</v>
      </c>
      <c r="G74" s="491">
        <f t="shared" si="15"/>
        <v>132.79028436018959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34134</v>
      </c>
      <c r="C75" s="493">
        <v>5034</v>
      </c>
      <c r="D75" s="493">
        <v>4349</v>
      </c>
      <c r="E75" s="491">
        <f t="shared" si="15"/>
        <v>115.23970290344361</v>
      </c>
      <c r="F75" s="491">
        <f t="shared" si="15"/>
        <v>88.924218335983042</v>
      </c>
      <c r="G75" s="491">
        <f t="shared" si="15"/>
        <v>128.82109004739337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115.75962187711006</v>
      </c>
      <c r="J77" s="488">
        <f>IF(J75&lt;&gt;"",J75,IF(J74&lt;&gt;"",J74,IF(J73&lt;&gt;"",J73,IF(J72&lt;&gt;"",J72,IF(J71&lt;&gt;"",J71,IF(J70&lt;&gt;"",J70,""))))))</f>
        <v>91.149973502914676</v>
      </c>
      <c r="K77" s="488">
        <f>IF(K75&lt;&gt;"",K75,IF(K74&lt;&gt;"",K74,IF(K73&lt;&gt;"",K73,IF(K72&lt;&gt;"",K72,IF(K71&lt;&gt;"",K71,IF(K70&lt;&gt;"",K70,""))))))</f>
        <v>132.87914691943129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+15,8%</v>
      </c>
      <c r="J79" s="488" t="str">
        <f>"GeB - ausschließlich: "&amp;IF(J77&gt;100,"+","")&amp;TEXT(J77-100,"0,0")&amp;"%"</f>
        <v>GeB - ausschließlich: -8,9%</v>
      </c>
      <c r="K79" s="488" t="str">
        <f>"GeB - im Nebenjob: "&amp;IF(K77&gt;100,"+","")&amp;TEXT(K77-100,"0,0")&amp;"%"</f>
        <v>GeB - im Nebenjob: +32,9%</v>
      </c>
    </row>
    <row r="81" spans="9:9" ht="15" customHeight="1" x14ac:dyDescent="0.2">
      <c r="I81" s="488" t="str">
        <f>IF(ISERROR(HLOOKUP(1,I$78:K$79,2,FALSE)),"",HLOOKUP(1,I$78:K$79,2,FALSE))</f>
        <v>GeB - im Nebenjob: +32,9%</v>
      </c>
    </row>
    <row r="82" spans="9:9" ht="15" customHeight="1" x14ac:dyDescent="0.2">
      <c r="I82" s="488" t="str">
        <f>IF(ISERROR(HLOOKUP(2,I$78:K$79,2,FALSE)),"",HLOOKUP(2,I$78:K$79,2,FALSE))</f>
        <v>SvB: +15,8%</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34134</v>
      </c>
      <c r="E12" s="114">
        <v>34024</v>
      </c>
      <c r="F12" s="114">
        <v>34288</v>
      </c>
      <c r="G12" s="114">
        <v>33965</v>
      </c>
      <c r="H12" s="114">
        <v>33929</v>
      </c>
      <c r="I12" s="115">
        <v>205</v>
      </c>
      <c r="J12" s="116">
        <v>0.60420289427923013</v>
      </c>
      <c r="N12" s="117"/>
    </row>
    <row r="13" spans="1:15" s="110" customFormat="1" ht="13.5" customHeight="1" x14ac:dyDescent="0.2">
      <c r="A13" s="118" t="s">
        <v>105</v>
      </c>
      <c r="B13" s="119" t="s">
        <v>106</v>
      </c>
      <c r="C13" s="113">
        <v>51.113259506650259</v>
      </c>
      <c r="D13" s="114">
        <v>17447</v>
      </c>
      <c r="E13" s="114">
        <v>17341</v>
      </c>
      <c r="F13" s="114">
        <v>17604</v>
      </c>
      <c r="G13" s="114">
        <v>17402</v>
      </c>
      <c r="H13" s="114">
        <v>17391</v>
      </c>
      <c r="I13" s="115">
        <v>56</v>
      </c>
      <c r="J13" s="116">
        <v>0.32200563509861424</v>
      </c>
    </row>
    <row r="14" spans="1:15" s="110" customFormat="1" ht="13.5" customHeight="1" x14ac:dyDescent="0.2">
      <c r="A14" s="120"/>
      <c r="B14" s="119" t="s">
        <v>107</v>
      </c>
      <c r="C14" s="113">
        <v>48.886740493349741</v>
      </c>
      <c r="D14" s="114">
        <v>16687</v>
      </c>
      <c r="E14" s="114">
        <v>16683</v>
      </c>
      <c r="F14" s="114">
        <v>16684</v>
      </c>
      <c r="G14" s="114">
        <v>16563</v>
      </c>
      <c r="H14" s="114">
        <v>16538</v>
      </c>
      <c r="I14" s="115">
        <v>149</v>
      </c>
      <c r="J14" s="116">
        <v>0.90095537549885119</v>
      </c>
    </row>
    <row r="15" spans="1:15" s="110" customFormat="1" ht="13.5" customHeight="1" x14ac:dyDescent="0.2">
      <c r="A15" s="118" t="s">
        <v>105</v>
      </c>
      <c r="B15" s="121" t="s">
        <v>108</v>
      </c>
      <c r="C15" s="113">
        <v>11.867932266947911</v>
      </c>
      <c r="D15" s="114">
        <v>4051</v>
      </c>
      <c r="E15" s="114">
        <v>4143</v>
      </c>
      <c r="F15" s="114">
        <v>4220</v>
      </c>
      <c r="G15" s="114">
        <v>3963</v>
      </c>
      <c r="H15" s="114">
        <v>4094</v>
      </c>
      <c r="I15" s="115">
        <v>-43</v>
      </c>
      <c r="J15" s="116">
        <v>-1.0503175378602834</v>
      </c>
    </row>
    <row r="16" spans="1:15" s="110" customFormat="1" ht="13.5" customHeight="1" x14ac:dyDescent="0.2">
      <c r="A16" s="118"/>
      <c r="B16" s="121" t="s">
        <v>109</v>
      </c>
      <c r="C16" s="113">
        <v>65.664733110681425</v>
      </c>
      <c r="D16" s="114">
        <v>22414</v>
      </c>
      <c r="E16" s="114">
        <v>22305</v>
      </c>
      <c r="F16" s="114">
        <v>22505</v>
      </c>
      <c r="G16" s="114">
        <v>22564</v>
      </c>
      <c r="H16" s="114">
        <v>22527</v>
      </c>
      <c r="I16" s="115">
        <v>-113</v>
      </c>
      <c r="J16" s="116">
        <v>-0.50162027788875574</v>
      </c>
    </row>
    <row r="17" spans="1:10" s="110" customFormat="1" ht="13.5" customHeight="1" x14ac:dyDescent="0.2">
      <c r="A17" s="118"/>
      <c r="B17" s="121" t="s">
        <v>110</v>
      </c>
      <c r="C17" s="113">
        <v>21.348215855159079</v>
      </c>
      <c r="D17" s="114">
        <v>7287</v>
      </c>
      <c r="E17" s="114">
        <v>7199</v>
      </c>
      <c r="F17" s="114">
        <v>7190</v>
      </c>
      <c r="G17" s="114">
        <v>7081</v>
      </c>
      <c r="H17" s="114">
        <v>6952</v>
      </c>
      <c r="I17" s="115">
        <v>335</v>
      </c>
      <c r="J17" s="116">
        <v>4.8187571921749139</v>
      </c>
    </row>
    <row r="18" spans="1:10" s="110" customFormat="1" ht="13.5" customHeight="1" x14ac:dyDescent="0.2">
      <c r="A18" s="120"/>
      <c r="B18" s="121" t="s">
        <v>111</v>
      </c>
      <c r="C18" s="113">
        <v>1.1191187672115779</v>
      </c>
      <c r="D18" s="114">
        <v>382</v>
      </c>
      <c r="E18" s="114">
        <v>377</v>
      </c>
      <c r="F18" s="114">
        <v>373</v>
      </c>
      <c r="G18" s="114">
        <v>357</v>
      </c>
      <c r="H18" s="114">
        <v>356</v>
      </c>
      <c r="I18" s="115">
        <v>26</v>
      </c>
      <c r="J18" s="116">
        <v>7.3033707865168536</v>
      </c>
    </row>
    <row r="19" spans="1:10" s="110" customFormat="1" ht="13.5" customHeight="1" x14ac:dyDescent="0.2">
      <c r="A19" s="120"/>
      <c r="B19" s="121" t="s">
        <v>112</v>
      </c>
      <c r="C19" s="113">
        <v>0.29882228862717525</v>
      </c>
      <c r="D19" s="114">
        <v>102</v>
      </c>
      <c r="E19" s="114">
        <v>96</v>
      </c>
      <c r="F19" s="114">
        <v>98</v>
      </c>
      <c r="G19" s="114">
        <v>86</v>
      </c>
      <c r="H19" s="114">
        <v>89</v>
      </c>
      <c r="I19" s="115">
        <v>13</v>
      </c>
      <c r="J19" s="116">
        <v>14.606741573033707</v>
      </c>
    </row>
    <row r="20" spans="1:10" s="110" customFormat="1" ht="13.5" customHeight="1" x14ac:dyDescent="0.2">
      <c r="A20" s="118" t="s">
        <v>113</v>
      </c>
      <c r="B20" s="122" t="s">
        <v>114</v>
      </c>
      <c r="C20" s="113">
        <v>68.415655944219836</v>
      </c>
      <c r="D20" s="114">
        <v>23353</v>
      </c>
      <c r="E20" s="114">
        <v>23356</v>
      </c>
      <c r="F20" s="114">
        <v>23702</v>
      </c>
      <c r="G20" s="114">
        <v>23534</v>
      </c>
      <c r="H20" s="114">
        <v>23620</v>
      </c>
      <c r="I20" s="115">
        <v>-267</v>
      </c>
      <c r="J20" s="116">
        <v>-1.130397967823878</v>
      </c>
    </row>
    <row r="21" spans="1:10" s="110" customFormat="1" ht="13.5" customHeight="1" x14ac:dyDescent="0.2">
      <c r="A21" s="120"/>
      <c r="B21" s="122" t="s">
        <v>115</v>
      </c>
      <c r="C21" s="113">
        <v>31.584344055780161</v>
      </c>
      <c r="D21" s="114">
        <v>10781</v>
      </c>
      <c r="E21" s="114">
        <v>10668</v>
      </c>
      <c r="F21" s="114">
        <v>10586</v>
      </c>
      <c r="G21" s="114">
        <v>10431</v>
      </c>
      <c r="H21" s="114">
        <v>10309</v>
      </c>
      <c r="I21" s="115">
        <v>472</v>
      </c>
      <c r="J21" s="116">
        <v>4.5785236201377435</v>
      </c>
    </row>
    <row r="22" spans="1:10" s="110" customFormat="1" ht="13.5" customHeight="1" x14ac:dyDescent="0.2">
      <c r="A22" s="118" t="s">
        <v>113</v>
      </c>
      <c r="B22" s="122" t="s">
        <v>116</v>
      </c>
      <c r="C22" s="113">
        <v>88.404523349153337</v>
      </c>
      <c r="D22" s="114">
        <v>30176</v>
      </c>
      <c r="E22" s="114">
        <v>30287</v>
      </c>
      <c r="F22" s="114">
        <v>30409</v>
      </c>
      <c r="G22" s="114">
        <v>30172</v>
      </c>
      <c r="H22" s="114">
        <v>30101</v>
      </c>
      <c r="I22" s="115">
        <v>75</v>
      </c>
      <c r="J22" s="116">
        <v>0.24916115743663</v>
      </c>
    </row>
    <row r="23" spans="1:10" s="110" customFormat="1" ht="13.5" customHeight="1" x14ac:dyDescent="0.2">
      <c r="A23" s="123"/>
      <c r="B23" s="124" t="s">
        <v>117</v>
      </c>
      <c r="C23" s="125">
        <v>11.525165524110857</v>
      </c>
      <c r="D23" s="114">
        <v>3934</v>
      </c>
      <c r="E23" s="114">
        <v>3710</v>
      </c>
      <c r="F23" s="114">
        <v>3851</v>
      </c>
      <c r="G23" s="114">
        <v>3765</v>
      </c>
      <c r="H23" s="114">
        <v>3803</v>
      </c>
      <c r="I23" s="115">
        <v>131</v>
      </c>
      <c r="J23" s="116">
        <v>3.4446489613463056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9383</v>
      </c>
      <c r="E26" s="114">
        <v>9641</v>
      </c>
      <c r="F26" s="114">
        <v>9646</v>
      </c>
      <c r="G26" s="114">
        <v>9682</v>
      </c>
      <c r="H26" s="140">
        <v>9458</v>
      </c>
      <c r="I26" s="115">
        <v>-75</v>
      </c>
      <c r="J26" s="116">
        <v>-0.79297948826390352</v>
      </c>
    </row>
    <row r="27" spans="1:10" s="110" customFormat="1" ht="13.5" customHeight="1" x14ac:dyDescent="0.2">
      <c r="A27" s="118" t="s">
        <v>105</v>
      </c>
      <c r="B27" s="119" t="s">
        <v>106</v>
      </c>
      <c r="C27" s="113">
        <v>37.962272194394117</v>
      </c>
      <c r="D27" s="115">
        <v>3562</v>
      </c>
      <c r="E27" s="114">
        <v>3688</v>
      </c>
      <c r="F27" s="114">
        <v>3645</v>
      </c>
      <c r="G27" s="114">
        <v>3651</v>
      </c>
      <c r="H27" s="140">
        <v>3534</v>
      </c>
      <c r="I27" s="115">
        <v>28</v>
      </c>
      <c r="J27" s="116">
        <v>0.79230333899264294</v>
      </c>
    </row>
    <row r="28" spans="1:10" s="110" customFormat="1" ht="13.5" customHeight="1" x14ac:dyDescent="0.2">
      <c r="A28" s="120"/>
      <c r="B28" s="119" t="s">
        <v>107</v>
      </c>
      <c r="C28" s="113">
        <v>62.037727805605883</v>
      </c>
      <c r="D28" s="115">
        <v>5821</v>
      </c>
      <c r="E28" s="114">
        <v>5953</v>
      </c>
      <c r="F28" s="114">
        <v>6001</v>
      </c>
      <c r="G28" s="114">
        <v>6031</v>
      </c>
      <c r="H28" s="140">
        <v>5924</v>
      </c>
      <c r="I28" s="115">
        <v>-103</v>
      </c>
      <c r="J28" s="116">
        <v>-1.7386900742741391</v>
      </c>
    </row>
    <row r="29" spans="1:10" s="110" customFormat="1" ht="13.5" customHeight="1" x14ac:dyDescent="0.2">
      <c r="A29" s="118" t="s">
        <v>105</v>
      </c>
      <c r="B29" s="121" t="s">
        <v>108</v>
      </c>
      <c r="C29" s="113">
        <v>12.639880635191304</v>
      </c>
      <c r="D29" s="115">
        <v>1186</v>
      </c>
      <c r="E29" s="114">
        <v>1243</v>
      </c>
      <c r="F29" s="114">
        <v>1257</v>
      </c>
      <c r="G29" s="114">
        <v>1293</v>
      </c>
      <c r="H29" s="140">
        <v>1219</v>
      </c>
      <c r="I29" s="115">
        <v>-33</v>
      </c>
      <c r="J29" s="116">
        <v>-2.7071369975389663</v>
      </c>
    </row>
    <row r="30" spans="1:10" s="110" customFormat="1" ht="13.5" customHeight="1" x14ac:dyDescent="0.2">
      <c r="A30" s="118"/>
      <c r="B30" s="121" t="s">
        <v>109</v>
      </c>
      <c r="C30" s="113">
        <v>49.301929020569112</v>
      </c>
      <c r="D30" s="115">
        <v>4626</v>
      </c>
      <c r="E30" s="114">
        <v>4795</v>
      </c>
      <c r="F30" s="114">
        <v>4792</v>
      </c>
      <c r="G30" s="114">
        <v>4826</v>
      </c>
      <c r="H30" s="140">
        <v>4735</v>
      </c>
      <c r="I30" s="115">
        <v>-109</v>
      </c>
      <c r="J30" s="116">
        <v>-2.3020063357972544</v>
      </c>
    </row>
    <row r="31" spans="1:10" s="110" customFormat="1" ht="13.5" customHeight="1" x14ac:dyDescent="0.2">
      <c r="A31" s="118"/>
      <c r="B31" s="121" t="s">
        <v>110</v>
      </c>
      <c r="C31" s="113">
        <v>20.398593200468934</v>
      </c>
      <c r="D31" s="115">
        <v>1914</v>
      </c>
      <c r="E31" s="114">
        <v>1934</v>
      </c>
      <c r="F31" s="114">
        <v>1926</v>
      </c>
      <c r="G31" s="114">
        <v>1906</v>
      </c>
      <c r="H31" s="140">
        <v>1886</v>
      </c>
      <c r="I31" s="115">
        <v>28</v>
      </c>
      <c r="J31" s="116">
        <v>1.4846235418875928</v>
      </c>
    </row>
    <row r="32" spans="1:10" s="110" customFormat="1" ht="13.5" customHeight="1" x14ac:dyDescent="0.2">
      <c r="A32" s="120"/>
      <c r="B32" s="121" t="s">
        <v>111</v>
      </c>
      <c r="C32" s="113">
        <v>17.65959714377065</v>
      </c>
      <c r="D32" s="115">
        <v>1657</v>
      </c>
      <c r="E32" s="114">
        <v>1669</v>
      </c>
      <c r="F32" s="114">
        <v>1671</v>
      </c>
      <c r="G32" s="114">
        <v>1657</v>
      </c>
      <c r="H32" s="140">
        <v>1618</v>
      </c>
      <c r="I32" s="115">
        <v>39</v>
      </c>
      <c r="J32" s="116">
        <v>2.4103831891223733</v>
      </c>
    </row>
    <row r="33" spans="1:10" s="110" customFormat="1" ht="13.5" customHeight="1" x14ac:dyDescent="0.2">
      <c r="A33" s="120"/>
      <c r="B33" s="121" t="s">
        <v>112</v>
      </c>
      <c r="C33" s="113">
        <v>1.5986358307577533</v>
      </c>
      <c r="D33" s="115">
        <v>150</v>
      </c>
      <c r="E33" s="114">
        <v>148</v>
      </c>
      <c r="F33" s="114">
        <v>147</v>
      </c>
      <c r="G33" s="114">
        <v>146</v>
      </c>
      <c r="H33" s="140">
        <v>147</v>
      </c>
      <c r="I33" s="115">
        <v>3</v>
      </c>
      <c r="J33" s="116">
        <v>2.0408163265306123</v>
      </c>
    </row>
    <row r="34" spans="1:10" s="110" customFormat="1" ht="13.5" customHeight="1" x14ac:dyDescent="0.2">
      <c r="A34" s="118" t="s">
        <v>113</v>
      </c>
      <c r="B34" s="122" t="s">
        <v>116</v>
      </c>
      <c r="C34" s="113">
        <v>91.633805819034421</v>
      </c>
      <c r="D34" s="115">
        <v>8598</v>
      </c>
      <c r="E34" s="114">
        <v>8874</v>
      </c>
      <c r="F34" s="114">
        <v>8894</v>
      </c>
      <c r="G34" s="114">
        <v>8925</v>
      </c>
      <c r="H34" s="140">
        <v>8740</v>
      </c>
      <c r="I34" s="115">
        <v>-142</v>
      </c>
      <c r="J34" s="116">
        <v>-1.6247139588100687</v>
      </c>
    </row>
    <row r="35" spans="1:10" s="110" customFormat="1" ht="13.5" customHeight="1" x14ac:dyDescent="0.2">
      <c r="A35" s="118"/>
      <c r="B35" s="119" t="s">
        <v>117</v>
      </c>
      <c r="C35" s="113">
        <v>8.1743578812746449</v>
      </c>
      <c r="D35" s="115">
        <v>767</v>
      </c>
      <c r="E35" s="114">
        <v>752</v>
      </c>
      <c r="F35" s="114">
        <v>738</v>
      </c>
      <c r="G35" s="114">
        <v>744</v>
      </c>
      <c r="H35" s="140">
        <v>707</v>
      </c>
      <c r="I35" s="115">
        <v>60</v>
      </c>
      <c r="J35" s="116">
        <v>8.4865629420084865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5034</v>
      </c>
      <c r="E37" s="114">
        <v>5158</v>
      </c>
      <c r="F37" s="114">
        <v>5160</v>
      </c>
      <c r="G37" s="114">
        <v>5269</v>
      </c>
      <c r="H37" s="140">
        <v>5167</v>
      </c>
      <c r="I37" s="115">
        <v>-133</v>
      </c>
      <c r="J37" s="116">
        <v>-2.5740274820979292</v>
      </c>
    </row>
    <row r="38" spans="1:10" s="110" customFormat="1" ht="13.5" customHeight="1" x14ac:dyDescent="0.2">
      <c r="A38" s="118" t="s">
        <v>105</v>
      </c>
      <c r="B38" s="119" t="s">
        <v>106</v>
      </c>
      <c r="C38" s="113">
        <v>34.823202224870876</v>
      </c>
      <c r="D38" s="115">
        <v>1753</v>
      </c>
      <c r="E38" s="114">
        <v>1804</v>
      </c>
      <c r="F38" s="114">
        <v>1779</v>
      </c>
      <c r="G38" s="114">
        <v>1816</v>
      </c>
      <c r="H38" s="140">
        <v>1760</v>
      </c>
      <c r="I38" s="115">
        <v>-7</v>
      </c>
      <c r="J38" s="116">
        <v>-0.39772727272727271</v>
      </c>
    </row>
    <row r="39" spans="1:10" s="110" customFormat="1" ht="13.5" customHeight="1" x14ac:dyDescent="0.2">
      <c r="A39" s="120"/>
      <c r="B39" s="119" t="s">
        <v>107</v>
      </c>
      <c r="C39" s="113">
        <v>65.176797775129117</v>
      </c>
      <c r="D39" s="115">
        <v>3281</v>
      </c>
      <c r="E39" s="114">
        <v>3354</v>
      </c>
      <c r="F39" s="114">
        <v>3381</v>
      </c>
      <c r="G39" s="114">
        <v>3453</v>
      </c>
      <c r="H39" s="140">
        <v>3407</v>
      </c>
      <c r="I39" s="115">
        <v>-126</v>
      </c>
      <c r="J39" s="116">
        <v>-3.6982682712063397</v>
      </c>
    </row>
    <row r="40" spans="1:10" s="110" customFormat="1" ht="13.5" customHeight="1" x14ac:dyDescent="0.2">
      <c r="A40" s="118" t="s">
        <v>105</v>
      </c>
      <c r="B40" s="121" t="s">
        <v>108</v>
      </c>
      <c r="C40" s="113">
        <v>14.263011521652761</v>
      </c>
      <c r="D40" s="115">
        <v>718</v>
      </c>
      <c r="E40" s="114">
        <v>755</v>
      </c>
      <c r="F40" s="114">
        <v>746</v>
      </c>
      <c r="G40" s="114">
        <v>824</v>
      </c>
      <c r="H40" s="140">
        <v>764</v>
      </c>
      <c r="I40" s="115">
        <v>-46</v>
      </c>
      <c r="J40" s="116">
        <v>-6.0209424083769632</v>
      </c>
    </row>
    <row r="41" spans="1:10" s="110" customFormat="1" ht="13.5" customHeight="1" x14ac:dyDescent="0.2">
      <c r="A41" s="118"/>
      <c r="B41" s="121" t="s">
        <v>109</v>
      </c>
      <c r="C41" s="113">
        <v>30.790623758442589</v>
      </c>
      <c r="D41" s="115">
        <v>1550</v>
      </c>
      <c r="E41" s="114">
        <v>1611</v>
      </c>
      <c r="F41" s="114">
        <v>1620</v>
      </c>
      <c r="G41" s="114">
        <v>1664</v>
      </c>
      <c r="H41" s="140">
        <v>1663</v>
      </c>
      <c r="I41" s="115">
        <v>-113</v>
      </c>
      <c r="J41" s="116">
        <v>-6.7949488875526161</v>
      </c>
    </row>
    <row r="42" spans="1:10" s="110" customFormat="1" ht="13.5" customHeight="1" x14ac:dyDescent="0.2">
      <c r="A42" s="118"/>
      <c r="B42" s="121" t="s">
        <v>110</v>
      </c>
      <c r="C42" s="113">
        <v>22.785061581247518</v>
      </c>
      <c r="D42" s="115">
        <v>1147</v>
      </c>
      <c r="E42" s="114">
        <v>1163</v>
      </c>
      <c r="F42" s="114">
        <v>1160</v>
      </c>
      <c r="G42" s="114">
        <v>1163</v>
      </c>
      <c r="H42" s="140">
        <v>1157</v>
      </c>
      <c r="I42" s="115">
        <v>-10</v>
      </c>
      <c r="J42" s="116">
        <v>-0.86430423509075194</v>
      </c>
    </row>
    <row r="43" spans="1:10" s="110" customFormat="1" ht="13.5" customHeight="1" x14ac:dyDescent="0.2">
      <c r="A43" s="120"/>
      <c r="B43" s="121" t="s">
        <v>111</v>
      </c>
      <c r="C43" s="113">
        <v>32.161303138657132</v>
      </c>
      <c r="D43" s="115">
        <v>1619</v>
      </c>
      <c r="E43" s="114">
        <v>1629</v>
      </c>
      <c r="F43" s="114">
        <v>1634</v>
      </c>
      <c r="G43" s="114">
        <v>1618</v>
      </c>
      <c r="H43" s="140">
        <v>1583</v>
      </c>
      <c r="I43" s="115">
        <v>36</v>
      </c>
      <c r="J43" s="116">
        <v>2.2741629816803539</v>
      </c>
    </row>
    <row r="44" spans="1:10" s="110" customFormat="1" ht="13.5" customHeight="1" x14ac:dyDescent="0.2">
      <c r="A44" s="120"/>
      <c r="B44" s="121" t="s">
        <v>112</v>
      </c>
      <c r="C44" s="113">
        <v>2.8406833531982518</v>
      </c>
      <c r="D44" s="115">
        <v>143</v>
      </c>
      <c r="E44" s="114">
        <v>139</v>
      </c>
      <c r="F44" s="114">
        <v>134</v>
      </c>
      <c r="G44" s="114">
        <v>135</v>
      </c>
      <c r="H44" s="140">
        <v>139</v>
      </c>
      <c r="I44" s="115">
        <v>4</v>
      </c>
      <c r="J44" s="116">
        <v>2.8776978417266186</v>
      </c>
    </row>
    <row r="45" spans="1:10" s="110" customFormat="1" ht="13.5" customHeight="1" x14ac:dyDescent="0.2">
      <c r="A45" s="118" t="s">
        <v>113</v>
      </c>
      <c r="B45" s="122" t="s">
        <v>116</v>
      </c>
      <c r="C45" s="113">
        <v>92.88835915772745</v>
      </c>
      <c r="D45" s="115">
        <v>4676</v>
      </c>
      <c r="E45" s="114">
        <v>4802</v>
      </c>
      <c r="F45" s="114">
        <v>4813</v>
      </c>
      <c r="G45" s="114">
        <v>4913</v>
      </c>
      <c r="H45" s="140">
        <v>4826</v>
      </c>
      <c r="I45" s="115">
        <v>-150</v>
      </c>
      <c r="J45" s="116">
        <v>-3.1081641110650642</v>
      </c>
    </row>
    <row r="46" spans="1:10" s="110" customFormat="1" ht="13.5" customHeight="1" x14ac:dyDescent="0.2">
      <c r="A46" s="118"/>
      <c r="B46" s="119" t="s">
        <v>117</v>
      </c>
      <c r="C46" s="113">
        <v>6.7739372268573703</v>
      </c>
      <c r="D46" s="115">
        <v>341</v>
      </c>
      <c r="E46" s="114">
        <v>342</v>
      </c>
      <c r="F46" s="114">
        <v>335</v>
      </c>
      <c r="G46" s="114">
        <v>343</v>
      </c>
      <c r="H46" s="140">
        <v>330</v>
      </c>
      <c r="I46" s="115">
        <v>11</v>
      </c>
      <c r="J46" s="116">
        <v>3.3333333333333335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4349</v>
      </c>
      <c r="E48" s="114">
        <v>4483</v>
      </c>
      <c r="F48" s="114">
        <v>4486</v>
      </c>
      <c r="G48" s="114">
        <v>4413</v>
      </c>
      <c r="H48" s="140">
        <v>4291</v>
      </c>
      <c r="I48" s="115">
        <v>58</v>
      </c>
      <c r="J48" s="116">
        <v>1.3516662782568165</v>
      </c>
    </row>
    <row r="49" spans="1:12" s="110" customFormat="1" ht="13.5" customHeight="1" x14ac:dyDescent="0.2">
      <c r="A49" s="118" t="s">
        <v>105</v>
      </c>
      <c r="B49" s="119" t="s">
        <v>106</v>
      </c>
      <c r="C49" s="113">
        <v>41.595769142331569</v>
      </c>
      <c r="D49" s="115">
        <v>1809</v>
      </c>
      <c r="E49" s="114">
        <v>1884</v>
      </c>
      <c r="F49" s="114">
        <v>1866</v>
      </c>
      <c r="G49" s="114">
        <v>1835</v>
      </c>
      <c r="H49" s="140">
        <v>1774</v>
      </c>
      <c r="I49" s="115">
        <v>35</v>
      </c>
      <c r="J49" s="116">
        <v>1.9729425028184893</v>
      </c>
    </row>
    <row r="50" spans="1:12" s="110" customFormat="1" ht="13.5" customHeight="1" x14ac:dyDescent="0.2">
      <c r="A50" s="120"/>
      <c r="B50" s="119" t="s">
        <v>107</v>
      </c>
      <c r="C50" s="113">
        <v>58.404230857668431</v>
      </c>
      <c r="D50" s="115">
        <v>2540</v>
      </c>
      <c r="E50" s="114">
        <v>2599</v>
      </c>
      <c r="F50" s="114">
        <v>2620</v>
      </c>
      <c r="G50" s="114">
        <v>2578</v>
      </c>
      <c r="H50" s="140">
        <v>2517</v>
      </c>
      <c r="I50" s="115">
        <v>23</v>
      </c>
      <c r="J50" s="116">
        <v>0.91378625347636078</v>
      </c>
    </row>
    <row r="51" spans="1:12" s="110" customFormat="1" ht="13.5" customHeight="1" x14ac:dyDescent="0.2">
      <c r="A51" s="118" t="s">
        <v>105</v>
      </c>
      <c r="B51" s="121" t="s">
        <v>108</v>
      </c>
      <c r="C51" s="113">
        <v>10.76109450448379</v>
      </c>
      <c r="D51" s="115">
        <v>468</v>
      </c>
      <c r="E51" s="114">
        <v>488</v>
      </c>
      <c r="F51" s="114">
        <v>511</v>
      </c>
      <c r="G51" s="114">
        <v>469</v>
      </c>
      <c r="H51" s="140">
        <v>455</v>
      </c>
      <c r="I51" s="115">
        <v>13</v>
      </c>
      <c r="J51" s="116">
        <v>2.8571428571428572</v>
      </c>
    </row>
    <row r="52" spans="1:12" s="110" customFormat="1" ht="13.5" customHeight="1" x14ac:dyDescent="0.2">
      <c r="A52" s="118"/>
      <c r="B52" s="121" t="s">
        <v>109</v>
      </c>
      <c r="C52" s="113">
        <v>70.72890319613704</v>
      </c>
      <c r="D52" s="115">
        <v>3076</v>
      </c>
      <c r="E52" s="114">
        <v>3184</v>
      </c>
      <c r="F52" s="114">
        <v>3172</v>
      </c>
      <c r="G52" s="114">
        <v>3162</v>
      </c>
      <c r="H52" s="140">
        <v>3072</v>
      </c>
      <c r="I52" s="115">
        <v>4</v>
      </c>
      <c r="J52" s="116">
        <v>0.13020833333333334</v>
      </c>
    </row>
    <row r="53" spans="1:12" s="110" customFormat="1" ht="13.5" customHeight="1" x14ac:dyDescent="0.2">
      <c r="A53" s="118"/>
      <c r="B53" s="121" t="s">
        <v>110</v>
      </c>
      <c r="C53" s="113">
        <v>17.636238215681765</v>
      </c>
      <c r="D53" s="115">
        <v>767</v>
      </c>
      <c r="E53" s="114">
        <v>771</v>
      </c>
      <c r="F53" s="114">
        <v>766</v>
      </c>
      <c r="G53" s="114">
        <v>743</v>
      </c>
      <c r="H53" s="140">
        <v>729</v>
      </c>
      <c r="I53" s="115">
        <v>38</v>
      </c>
      <c r="J53" s="116">
        <v>5.2126200274348422</v>
      </c>
    </row>
    <row r="54" spans="1:12" s="110" customFormat="1" ht="13.5" customHeight="1" x14ac:dyDescent="0.2">
      <c r="A54" s="120"/>
      <c r="B54" s="121" t="s">
        <v>111</v>
      </c>
      <c r="C54" s="113">
        <v>0.87376408369740166</v>
      </c>
      <c r="D54" s="115">
        <v>38</v>
      </c>
      <c r="E54" s="114">
        <v>40</v>
      </c>
      <c r="F54" s="114">
        <v>37</v>
      </c>
      <c r="G54" s="114">
        <v>39</v>
      </c>
      <c r="H54" s="140">
        <v>35</v>
      </c>
      <c r="I54" s="115">
        <v>3</v>
      </c>
      <c r="J54" s="116">
        <v>8.5714285714285712</v>
      </c>
    </row>
    <row r="55" spans="1:12" s="110" customFormat="1" ht="13.5" customHeight="1" x14ac:dyDescent="0.2">
      <c r="A55" s="120"/>
      <c r="B55" s="121" t="s">
        <v>112</v>
      </c>
      <c r="C55" s="113">
        <v>0.16095654173373189</v>
      </c>
      <c r="D55" s="115">
        <v>7</v>
      </c>
      <c r="E55" s="114">
        <v>9</v>
      </c>
      <c r="F55" s="114">
        <v>13</v>
      </c>
      <c r="G55" s="114">
        <v>11</v>
      </c>
      <c r="H55" s="140">
        <v>8</v>
      </c>
      <c r="I55" s="115">
        <v>-1</v>
      </c>
      <c r="J55" s="116">
        <v>-12.5</v>
      </c>
    </row>
    <row r="56" spans="1:12" s="110" customFormat="1" ht="13.5" customHeight="1" x14ac:dyDescent="0.2">
      <c r="A56" s="118" t="s">
        <v>113</v>
      </c>
      <c r="B56" s="122" t="s">
        <v>116</v>
      </c>
      <c r="C56" s="113">
        <v>90.181650954242357</v>
      </c>
      <c r="D56" s="115">
        <v>3922</v>
      </c>
      <c r="E56" s="114">
        <v>4072</v>
      </c>
      <c r="F56" s="114">
        <v>4081</v>
      </c>
      <c r="G56" s="114">
        <v>4012</v>
      </c>
      <c r="H56" s="140">
        <v>3914</v>
      </c>
      <c r="I56" s="115">
        <v>8</v>
      </c>
      <c r="J56" s="116">
        <v>0.20439448134900357</v>
      </c>
    </row>
    <row r="57" spans="1:12" s="110" customFormat="1" ht="13.5" customHeight="1" x14ac:dyDescent="0.2">
      <c r="A57" s="142"/>
      <c r="B57" s="124" t="s">
        <v>117</v>
      </c>
      <c r="C57" s="125">
        <v>9.7953552540813984</v>
      </c>
      <c r="D57" s="143">
        <v>426</v>
      </c>
      <c r="E57" s="144">
        <v>410</v>
      </c>
      <c r="F57" s="144">
        <v>403</v>
      </c>
      <c r="G57" s="144">
        <v>401</v>
      </c>
      <c r="H57" s="145">
        <v>377</v>
      </c>
      <c r="I57" s="143">
        <v>49</v>
      </c>
      <c r="J57" s="146">
        <v>12.9973474801061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34134</v>
      </c>
      <c r="E12" s="236">
        <v>34024</v>
      </c>
      <c r="F12" s="114">
        <v>34288</v>
      </c>
      <c r="G12" s="114">
        <v>33965</v>
      </c>
      <c r="H12" s="140">
        <v>33929</v>
      </c>
      <c r="I12" s="115">
        <v>205</v>
      </c>
      <c r="J12" s="116">
        <v>0.60420289427923013</v>
      </c>
    </row>
    <row r="13" spans="1:15" s="110" customFormat="1" ht="12" customHeight="1" x14ac:dyDescent="0.2">
      <c r="A13" s="118" t="s">
        <v>105</v>
      </c>
      <c r="B13" s="119" t="s">
        <v>106</v>
      </c>
      <c r="C13" s="113">
        <v>51.113259506650259</v>
      </c>
      <c r="D13" s="115">
        <v>17447</v>
      </c>
      <c r="E13" s="114">
        <v>17341</v>
      </c>
      <c r="F13" s="114">
        <v>17604</v>
      </c>
      <c r="G13" s="114">
        <v>17402</v>
      </c>
      <c r="H13" s="140">
        <v>17391</v>
      </c>
      <c r="I13" s="115">
        <v>56</v>
      </c>
      <c r="J13" s="116">
        <v>0.32200563509861424</v>
      </c>
    </row>
    <row r="14" spans="1:15" s="110" customFormat="1" ht="12" customHeight="1" x14ac:dyDescent="0.2">
      <c r="A14" s="118"/>
      <c r="B14" s="119" t="s">
        <v>107</v>
      </c>
      <c r="C14" s="113">
        <v>48.886740493349741</v>
      </c>
      <c r="D14" s="115">
        <v>16687</v>
      </c>
      <c r="E14" s="114">
        <v>16683</v>
      </c>
      <c r="F14" s="114">
        <v>16684</v>
      </c>
      <c r="G14" s="114">
        <v>16563</v>
      </c>
      <c r="H14" s="140">
        <v>16538</v>
      </c>
      <c r="I14" s="115">
        <v>149</v>
      </c>
      <c r="J14" s="116">
        <v>0.90095537549885119</v>
      </c>
    </row>
    <row r="15" spans="1:15" s="110" customFormat="1" ht="12" customHeight="1" x14ac:dyDescent="0.2">
      <c r="A15" s="118" t="s">
        <v>105</v>
      </c>
      <c r="B15" s="121" t="s">
        <v>108</v>
      </c>
      <c r="C15" s="113">
        <v>11.867932266947911</v>
      </c>
      <c r="D15" s="115">
        <v>4051</v>
      </c>
      <c r="E15" s="114">
        <v>4143</v>
      </c>
      <c r="F15" s="114">
        <v>4220</v>
      </c>
      <c r="G15" s="114">
        <v>3963</v>
      </c>
      <c r="H15" s="140">
        <v>4094</v>
      </c>
      <c r="I15" s="115">
        <v>-43</v>
      </c>
      <c r="J15" s="116">
        <v>-1.0503175378602834</v>
      </c>
    </row>
    <row r="16" spans="1:15" s="110" customFormat="1" ht="12" customHeight="1" x14ac:dyDescent="0.2">
      <c r="A16" s="118"/>
      <c r="B16" s="121" t="s">
        <v>109</v>
      </c>
      <c r="C16" s="113">
        <v>65.664733110681425</v>
      </c>
      <c r="D16" s="115">
        <v>22414</v>
      </c>
      <c r="E16" s="114">
        <v>22305</v>
      </c>
      <c r="F16" s="114">
        <v>22505</v>
      </c>
      <c r="G16" s="114">
        <v>22564</v>
      </c>
      <c r="H16" s="140">
        <v>22527</v>
      </c>
      <c r="I16" s="115">
        <v>-113</v>
      </c>
      <c r="J16" s="116">
        <v>-0.50162027788875574</v>
      </c>
    </row>
    <row r="17" spans="1:10" s="110" customFormat="1" ht="12" customHeight="1" x14ac:dyDescent="0.2">
      <c r="A17" s="118"/>
      <c r="B17" s="121" t="s">
        <v>110</v>
      </c>
      <c r="C17" s="113">
        <v>21.348215855159079</v>
      </c>
      <c r="D17" s="115">
        <v>7287</v>
      </c>
      <c r="E17" s="114">
        <v>7199</v>
      </c>
      <c r="F17" s="114">
        <v>7190</v>
      </c>
      <c r="G17" s="114">
        <v>7081</v>
      </c>
      <c r="H17" s="140">
        <v>6952</v>
      </c>
      <c r="I17" s="115">
        <v>335</v>
      </c>
      <c r="J17" s="116">
        <v>4.8187571921749139</v>
      </c>
    </row>
    <row r="18" spans="1:10" s="110" customFormat="1" ht="12" customHeight="1" x14ac:dyDescent="0.2">
      <c r="A18" s="120"/>
      <c r="B18" s="121" t="s">
        <v>111</v>
      </c>
      <c r="C18" s="113">
        <v>1.1191187672115779</v>
      </c>
      <c r="D18" s="115">
        <v>382</v>
      </c>
      <c r="E18" s="114">
        <v>377</v>
      </c>
      <c r="F18" s="114">
        <v>373</v>
      </c>
      <c r="G18" s="114">
        <v>357</v>
      </c>
      <c r="H18" s="140">
        <v>356</v>
      </c>
      <c r="I18" s="115">
        <v>26</v>
      </c>
      <c r="J18" s="116">
        <v>7.3033707865168536</v>
      </c>
    </row>
    <row r="19" spans="1:10" s="110" customFormat="1" ht="12" customHeight="1" x14ac:dyDescent="0.2">
      <c r="A19" s="120"/>
      <c r="B19" s="121" t="s">
        <v>112</v>
      </c>
      <c r="C19" s="113">
        <v>0.29882228862717525</v>
      </c>
      <c r="D19" s="115">
        <v>102</v>
      </c>
      <c r="E19" s="114">
        <v>96</v>
      </c>
      <c r="F19" s="114">
        <v>98</v>
      </c>
      <c r="G19" s="114">
        <v>86</v>
      </c>
      <c r="H19" s="140">
        <v>89</v>
      </c>
      <c r="I19" s="115">
        <v>13</v>
      </c>
      <c r="J19" s="116">
        <v>14.606741573033707</v>
      </c>
    </row>
    <row r="20" spans="1:10" s="110" customFormat="1" ht="12" customHeight="1" x14ac:dyDescent="0.2">
      <c r="A20" s="118" t="s">
        <v>113</v>
      </c>
      <c r="B20" s="119" t="s">
        <v>181</v>
      </c>
      <c r="C20" s="113">
        <v>68.415655944219836</v>
      </c>
      <c r="D20" s="115">
        <v>23353</v>
      </c>
      <c r="E20" s="114">
        <v>23356</v>
      </c>
      <c r="F20" s="114">
        <v>23702</v>
      </c>
      <c r="G20" s="114">
        <v>23534</v>
      </c>
      <c r="H20" s="140">
        <v>23620</v>
      </c>
      <c r="I20" s="115">
        <v>-267</v>
      </c>
      <c r="J20" s="116">
        <v>-1.130397967823878</v>
      </c>
    </row>
    <row r="21" spans="1:10" s="110" customFormat="1" ht="12" customHeight="1" x14ac:dyDescent="0.2">
      <c r="A21" s="118"/>
      <c r="B21" s="119" t="s">
        <v>182</v>
      </c>
      <c r="C21" s="113">
        <v>31.584344055780161</v>
      </c>
      <c r="D21" s="115">
        <v>10781</v>
      </c>
      <c r="E21" s="114">
        <v>10668</v>
      </c>
      <c r="F21" s="114">
        <v>10586</v>
      </c>
      <c r="G21" s="114">
        <v>10431</v>
      </c>
      <c r="H21" s="140">
        <v>10309</v>
      </c>
      <c r="I21" s="115">
        <v>472</v>
      </c>
      <c r="J21" s="116">
        <v>4.5785236201377435</v>
      </c>
    </row>
    <row r="22" spans="1:10" s="110" customFormat="1" ht="12" customHeight="1" x14ac:dyDescent="0.2">
      <c r="A22" s="118" t="s">
        <v>113</v>
      </c>
      <c r="B22" s="119" t="s">
        <v>116</v>
      </c>
      <c r="C22" s="113">
        <v>88.404523349153337</v>
      </c>
      <c r="D22" s="115">
        <v>30176</v>
      </c>
      <c r="E22" s="114">
        <v>30287</v>
      </c>
      <c r="F22" s="114">
        <v>30409</v>
      </c>
      <c r="G22" s="114">
        <v>30172</v>
      </c>
      <c r="H22" s="140">
        <v>30101</v>
      </c>
      <c r="I22" s="115">
        <v>75</v>
      </c>
      <c r="J22" s="116">
        <v>0.24916115743663</v>
      </c>
    </row>
    <row r="23" spans="1:10" s="110" customFormat="1" ht="12" customHeight="1" x14ac:dyDescent="0.2">
      <c r="A23" s="118"/>
      <c r="B23" s="119" t="s">
        <v>117</v>
      </c>
      <c r="C23" s="113">
        <v>11.525165524110857</v>
      </c>
      <c r="D23" s="115">
        <v>3934</v>
      </c>
      <c r="E23" s="114">
        <v>3710</v>
      </c>
      <c r="F23" s="114">
        <v>3851</v>
      </c>
      <c r="G23" s="114">
        <v>3765</v>
      </c>
      <c r="H23" s="140">
        <v>3803</v>
      </c>
      <c r="I23" s="115">
        <v>131</v>
      </c>
      <c r="J23" s="116">
        <v>3.4446489613463056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44310</v>
      </c>
      <c r="E64" s="236">
        <v>44211</v>
      </c>
      <c r="F64" s="236">
        <v>44573</v>
      </c>
      <c r="G64" s="236">
        <v>43825</v>
      </c>
      <c r="H64" s="140">
        <v>43695</v>
      </c>
      <c r="I64" s="115">
        <v>615</v>
      </c>
      <c r="J64" s="116">
        <v>1.4074836937864745</v>
      </c>
    </row>
    <row r="65" spans="1:12" s="110" customFormat="1" ht="12" customHeight="1" x14ac:dyDescent="0.2">
      <c r="A65" s="118" t="s">
        <v>105</v>
      </c>
      <c r="B65" s="119" t="s">
        <v>106</v>
      </c>
      <c r="C65" s="113">
        <v>53.8975400586775</v>
      </c>
      <c r="D65" s="235">
        <v>23882</v>
      </c>
      <c r="E65" s="236">
        <v>23774</v>
      </c>
      <c r="F65" s="236">
        <v>24147</v>
      </c>
      <c r="G65" s="236">
        <v>23662</v>
      </c>
      <c r="H65" s="140">
        <v>23568</v>
      </c>
      <c r="I65" s="115">
        <v>314</v>
      </c>
      <c r="J65" s="116">
        <v>1.3323150033944331</v>
      </c>
    </row>
    <row r="66" spans="1:12" s="110" customFormat="1" ht="12" customHeight="1" x14ac:dyDescent="0.2">
      <c r="A66" s="118"/>
      <c r="B66" s="119" t="s">
        <v>107</v>
      </c>
      <c r="C66" s="113">
        <v>46.1024599413225</v>
      </c>
      <c r="D66" s="235">
        <v>20428</v>
      </c>
      <c r="E66" s="236">
        <v>20437</v>
      </c>
      <c r="F66" s="236">
        <v>20426</v>
      </c>
      <c r="G66" s="236">
        <v>20163</v>
      </c>
      <c r="H66" s="140">
        <v>20127</v>
      </c>
      <c r="I66" s="115">
        <v>301</v>
      </c>
      <c r="J66" s="116">
        <v>1.4955035524419933</v>
      </c>
    </row>
    <row r="67" spans="1:12" s="110" customFormat="1" ht="12" customHeight="1" x14ac:dyDescent="0.2">
      <c r="A67" s="118" t="s">
        <v>105</v>
      </c>
      <c r="B67" s="121" t="s">
        <v>108</v>
      </c>
      <c r="C67" s="113">
        <v>11.983750846310087</v>
      </c>
      <c r="D67" s="235">
        <v>5310</v>
      </c>
      <c r="E67" s="236">
        <v>5443</v>
      </c>
      <c r="F67" s="236">
        <v>5582</v>
      </c>
      <c r="G67" s="236">
        <v>5171</v>
      </c>
      <c r="H67" s="140">
        <v>5330</v>
      </c>
      <c r="I67" s="115">
        <v>-20</v>
      </c>
      <c r="J67" s="116">
        <v>-0.37523452157598497</v>
      </c>
    </row>
    <row r="68" spans="1:12" s="110" customFormat="1" ht="12" customHeight="1" x14ac:dyDescent="0.2">
      <c r="A68" s="118"/>
      <c r="B68" s="121" t="s">
        <v>109</v>
      </c>
      <c r="C68" s="113">
        <v>65.797788309636644</v>
      </c>
      <c r="D68" s="235">
        <v>29155</v>
      </c>
      <c r="E68" s="236">
        <v>29030</v>
      </c>
      <c r="F68" s="236">
        <v>29324</v>
      </c>
      <c r="G68" s="236">
        <v>29140</v>
      </c>
      <c r="H68" s="140">
        <v>29008</v>
      </c>
      <c r="I68" s="115">
        <v>147</v>
      </c>
      <c r="J68" s="116">
        <v>0.5067567567567568</v>
      </c>
    </row>
    <row r="69" spans="1:12" s="110" customFormat="1" ht="12" customHeight="1" x14ac:dyDescent="0.2">
      <c r="A69" s="118"/>
      <c r="B69" s="121" t="s">
        <v>110</v>
      </c>
      <c r="C69" s="113">
        <v>21.175806815617243</v>
      </c>
      <c r="D69" s="235">
        <v>9383</v>
      </c>
      <c r="E69" s="236">
        <v>9286</v>
      </c>
      <c r="F69" s="236">
        <v>9222</v>
      </c>
      <c r="G69" s="236">
        <v>9079</v>
      </c>
      <c r="H69" s="140">
        <v>8932</v>
      </c>
      <c r="I69" s="115">
        <v>451</v>
      </c>
      <c r="J69" s="116">
        <v>5.0492610837438425</v>
      </c>
    </row>
    <row r="70" spans="1:12" s="110" customFormat="1" ht="12" customHeight="1" x14ac:dyDescent="0.2">
      <c r="A70" s="120"/>
      <c r="B70" s="121" t="s">
        <v>111</v>
      </c>
      <c r="C70" s="113">
        <v>1.0426540284360191</v>
      </c>
      <c r="D70" s="235">
        <v>462</v>
      </c>
      <c r="E70" s="236">
        <v>452</v>
      </c>
      <c r="F70" s="236">
        <v>445</v>
      </c>
      <c r="G70" s="236">
        <v>435</v>
      </c>
      <c r="H70" s="140">
        <v>425</v>
      </c>
      <c r="I70" s="115">
        <v>37</v>
      </c>
      <c r="J70" s="116">
        <v>8.7058823529411757</v>
      </c>
    </row>
    <row r="71" spans="1:12" s="110" customFormat="1" ht="12" customHeight="1" x14ac:dyDescent="0.2">
      <c r="A71" s="120"/>
      <c r="B71" s="121" t="s">
        <v>112</v>
      </c>
      <c r="C71" s="113">
        <v>0.28887384337621302</v>
      </c>
      <c r="D71" s="235">
        <v>128</v>
      </c>
      <c r="E71" s="236">
        <v>118</v>
      </c>
      <c r="F71" s="236">
        <v>116</v>
      </c>
      <c r="G71" s="236">
        <v>108</v>
      </c>
      <c r="H71" s="140">
        <v>104</v>
      </c>
      <c r="I71" s="115">
        <v>24</v>
      </c>
      <c r="J71" s="116">
        <v>23.076923076923077</v>
      </c>
    </row>
    <row r="72" spans="1:12" s="110" customFormat="1" ht="12" customHeight="1" x14ac:dyDescent="0.2">
      <c r="A72" s="118" t="s">
        <v>113</v>
      </c>
      <c r="B72" s="119" t="s">
        <v>181</v>
      </c>
      <c r="C72" s="113">
        <v>71.383434890543896</v>
      </c>
      <c r="D72" s="235">
        <v>31630</v>
      </c>
      <c r="E72" s="236">
        <v>31632</v>
      </c>
      <c r="F72" s="236">
        <v>32100</v>
      </c>
      <c r="G72" s="236">
        <v>31556</v>
      </c>
      <c r="H72" s="140">
        <v>31495</v>
      </c>
      <c r="I72" s="115">
        <v>135</v>
      </c>
      <c r="J72" s="116">
        <v>0.42863946658199714</v>
      </c>
    </row>
    <row r="73" spans="1:12" s="110" customFormat="1" ht="12" customHeight="1" x14ac:dyDescent="0.2">
      <c r="A73" s="118"/>
      <c r="B73" s="119" t="s">
        <v>182</v>
      </c>
      <c r="C73" s="113">
        <v>28.616565109456104</v>
      </c>
      <c r="D73" s="115">
        <v>12680</v>
      </c>
      <c r="E73" s="114">
        <v>12579</v>
      </c>
      <c r="F73" s="114">
        <v>12473</v>
      </c>
      <c r="G73" s="114">
        <v>12269</v>
      </c>
      <c r="H73" s="140">
        <v>12200</v>
      </c>
      <c r="I73" s="115">
        <v>480</v>
      </c>
      <c r="J73" s="116">
        <v>3.9344262295081966</v>
      </c>
    </row>
    <row r="74" spans="1:12" s="110" customFormat="1" ht="12" customHeight="1" x14ac:dyDescent="0.2">
      <c r="A74" s="118" t="s">
        <v>113</v>
      </c>
      <c r="B74" s="119" t="s">
        <v>116</v>
      </c>
      <c r="C74" s="113">
        <v>90.756037011961183</v>
      </c>
      <c r="D74" s="115">
        <v>40214</v>
      </c>
      <c r="E74" s="114">
        <v>40381</v>
      </c>
      <c r="F74" s="114">
        <v>40495</v>
      </c>
      <c r="G74" s="114">
        <v>39928</v>
      </c>
      <c r="H74" s="140">
        <v>39898</v>
      </c>
      <c r="I74" s="115">
        <v>316</v>
      </c>
      <c r="J74" s="116">
        <v>0.79201965010777486</v>
      </c>
    </row>
    <row r="75" spans="1:12" s="110" customFormat="1" ht="12" customHeight="1" x14ac:dyDescent="0.2">
      <c r="A75" s="142"/>
      <c r="B75" s="124" t="s">
        <v>117</v>
      </c>
      <c r="C75" s="125">
        <v>9.1988264500112837</v>
      </c>
      <c r="D75" s="143">
        <v>4076</v>
      </c>
      <c r="E75" s="144">
        <v>3808</v>
      </c>
      <c r="F75" s="144">
        <v>4054</v>
      </c>
      <c r="G75" s="144">
        <v>3873</v>
      </c>
      <c r="H75" s="145">
        <v>3776</v>
      </c>
      <c r="I75" s="143">
        <v>300</v>
      </c>
      <c r="J75" s="146">
        <v>7.9449152542372881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34134</v>
      </c>
      <c r="G11" s="114">
        <v>34024</v>
      </c>
      <c r="H11" s="114">
        <v>34288</v>
      </c>
      <c r="I11" s="114">
        <v>33965</v>
      </c>
      <c r="J11" s="140">
        <v>33929</v>
      </c>
      <c r="K11" s="114">
        <v>205</v>
      </c>
      <c r="L11" s="116">
        <v>0.60420289427923013</v>
      </c>
    </row>
    <row r="12" spans="1:17" s="110" customFormat="1" ht="24.95" customHeight="1" x14ac:dyDescent="0.2">
      <c r="A12" s="604" t="s">
        <v>185</v>
      </c>
      <c r="B12" s="605"/>
      <c r="C12" s="605"/>
      <c r="D12" s="606"/>
      <c r="E12" s="113">
        <v>51.113259506650259</v>
      </c>
      <c r="F12" s="115">
        <v>17447</v>
      </c>
      <c r="G12" s="114">
        <v>17341</v>
      </c>
      <c r="H12" s="114">
        <v>17604</v>
      </c>
      <c r="I12" s="114">
        <v>17402</v>
      </c>
      <c r="J12" s="140">
        <v>17391</v>
      </c>
      <c r="K12" s="114">
        <v>56</v>
      </c>
      <c r="L12" s="116">
        <v>0.32200563509861424</v>
      </c>
    </row>
    <row r="13" spans="1:17" s="110" customFormat="1" ht="15" customHeight="1" x14ac:dyDescent="0.2">
      <c r="A13" s="120"/>
      <c r="B13" s="612" t="s">
        <v>107</v>
      </c>
      <c r="C13" s="612"/>
      <c r="E13" s="113">
        <v>48.886740493349741</v>
      </c>
      <c r="F13" s="115">
        <v>16687</v>
      </c>
      <c r="G13" s="114">
        <v>16683</v>
      </c>
      <c r="H13" s="114">
        <v>16684</v>
      </c>
      <c r="I13" s="114">
        <v>16563</v>
      </c>
      <c r="J13" s="140">
        <v>16538</v>
      </c>
      <c r="K13" s="114">
        <v>149</v>
      </c>
      <c r="L13" s="116">
        <v>0.90095537549885119</v>
      </c>
    </row>
    <row r="14" spans="1:17" s="110" customFormat="1" ht="24.95" customHeight="1" x14ac:dyDescent="0.2">
      <c r="A14" s="604" t="s">
        <v>186</v>
      </c>
      <c r="B14" s="605"/>
      <c r="C14" s="605"/>
      <c r="D14" s="606"/>
      <c r="E14" s="113">
        <v>11.867932266947911</v>
      </c>
      <c r="F14" s="115">
        <v>4051</v>
      </c>
      <c r="G14" s="114">
        <v>4143</v>
      </c>
      <c r="H14" s="114">
        <v>4220</v>
      </c>
      <c r="I14" s="114">
        <v>3963</v>
      </c>
      <c r="J14" s="140">
        <v>4094</v>
      </c>
      <c r="K14" s="114">
        <v>-43</v>
      </c>
      <c r="L14" s="116">
        <v>-1.0503175378602834</v>
      </c>
    </row>
    <row r="15" spans="1:17" s="110" customFormat="1" ht="15" customHeight="1" x14ac:dyDescent="0.2">
      <c r="A15" s="120"/>
      <c r="B15" s="119"/>
      <c r="C15" s="258" t="s">
        <v>106</v>
      </c>
      <c r="E15" s="113">
        <v>58.948407800543073</v>
      </c>
      <c r="F15" s="115">
        <v>2388</v>
      </c>
      <c r="G15" s="114">
        <v>2432</v>
      </c>
      <c r="H15" s="114">
        <v>2519</v>
      </c>
      <c r="I15" s="114">
        <v>2327</v>
      </c>
      <c r="J15" s="140">
        <v>2399</v>
      </c>
      <c r="K15" s="114">
        <v>-11</v>
      </c>
      <c r="L15" s="116">
        <v>-0.45852438516048355</v>
      </c>
    </row>
    <row r="16" spans="1:17" s="110" customFormat="1" ht="15" customHeight="1" x14ac:dyDescent="0.2">
      <c r="A16" s="120"/>
      <c r="B16" s="119"/>
      <c r="C16" s="258" t="s">
        <v>107</v>
      </c>
      <c r="E16" s="113">
        <v>41.051592199456927</v>
      </c>
      <c r="F16" s="115">
        <v>1663</v>
      </c>
      <c r="G16" s="114">
        <v>1711</v>
      </c>
      <c r="H16" s="114">
        <v>1701</v>
      </c>
      <c r="I16" s="114">
        <v>1636</v>
      </c>
      <c r="J16" s="140">
        <v>1695</v>
      </c>
      <c r="K16" s="114">
        <v>-32</v>
      </c>
      <c r="L16" s="116">
        <v>-1.887905604719764</v>
      </c>
    </row>
    <row r="17" spans="1:12" s="110" customFormat="1" ht="15" customHeight="1" x14ac:dyDescent="0.2">
      <c r="A17" s="120"/>
      <c r="B17" s="121" t="s">
        <v>109</v>
      </c>
      <c r="C17" s="258"/>
      <c r="E17" s="113">
        <v>65.664733110681425</v>
      </c>
      <c r="F17" s="115">
        <v>22414</v>
      </c>
      <c r="G17" s="114">
        <v>22305</v>
      </c>
      <c r="H17" s="114">
        <v>22505</v>
      </c>
      <c r="I17" s="114">
        <v>22564</v>
      </c>
      <c r="J17" s="140">
        <v>22527</v>
      </c>
      <c r="K17" s="114">
        <v>-113</v>
      </c>
      <c r="L17" s="116">
        <v>-0.50162027788875574</v>
      </c>
    </row>
    <row r="18" spans="1:12" s="110" customFormat="1" ht="15" customHeight="1" x14ac:dyDescent="0.2">
      <c r="A18" s="120"/>
      <c r="B18" s="119"/>
      <c r="C18" s="258" t="s">
        <v>106</v>
      </c>
      <c r="E18" s="113">
        <v>50.825376996520035</v>
      </c>
      <c r="F18" s="115">
        <v>11392</v>
      </c>
      <c r="G18" s="114">
        <v>11290</v>
      </c>
      <c r="H18" s="114">
        <v>11454</v>
      </c>
      <c r="I18" s="114">
        <v>11490</v>
      </c>
      <c r="J18" s="140">
        <v>11448</v>
      </c>
      <c r="K18" s="114">
        <v>-56</v>
      </c>
      <c r="L18" s="116">
        <v>-0.4891684136967156</v>
      </c>
    </row>
    <row r="19" spans="1:12" s="110" customFormat="1" ht="15" customHeight="1" x14ac:dyDescent="0.2">
      <c r="A19" s="120"/>
      <c r="B19" s="119"/>
      <c r="C19" s="258" t="s">
        <v>107</v>
      </c>
      <c r="E19" s="113">
        <v>49.174623003479965</v>
      </c>
      <c r="F19" s="115">
        <v>11022</v>
      </c>
      <c r="G19" s="114">
        <v>11015</v>
      </c>
      <c r="H19" s="114">
        <v>11051</v>
      </c>
      <c r="I19" s="114">
        <v>11074</v>
      </c>
      <c r="J19" s="140">
        <v>11079</v>
      </c>
      <c r="K19" s="114">
        <v>-57</v>
      </c>
      <c r="L19" s="116">
        <v>-0.5144868670457623</v>
      </c>
    </row>
    <row r="20" spans="1:12" s="110" customFormat="1" ht="15" customHeight="1" x14ac:dyDescent="0.2">
      <c r="A20" s="120"/>
      <c r="B20" s="121" t="s">
        <v>110</v>
      </c>
      <c r="C20" s="258"/>
      <c r="E20" s="113">
        <v>21.348215855159079</v>
      </c>
      <c r="F20" s="115">
        <v>7287</v>
      </c>
      <c r="G20" s="114">
        <v>7199</v>
      </c>
      <c r="H20" s="114">
        <v>7190</v>
      </c>
      <c r="I20" s="114">
        <v>7081</v>
      </c>
      <c r="J20" s="140">
        <v>6952</v>
      </c>
      <c r="K20" s="114">
        <v>335</v>
      </c>
      <c r="L20" s="116">
        <v>4.8187571921749139</v>
      </c>
    </row>
    <row r="21" spans="1:12" s="110" customFormat="1" ht="15" customHeight="1" x14ac:dyDescent="0.2">
      <c r="A21" s="120"/>
      <c r="B21" s="119"/>
      <c r="C21" s="258" t="s">
        <v>106</v>
      </c>
      <c r="E21" s="113">
        <v>47.385755454919718</v>
      </c>
      <c r="F21" s="115">
        <v>3453</v>
      </c>
      <c r="G21" s="114">
        <v>3413</v>
      </c>
      <c r="H21" s="114">
        <v>3428</v>
      </c>
      <c r="I21" s="114">
        <v>3386</v>
      </c>
      <c r="J21" s="140">
        <v>3337</v>
      </c>
      <c r="K21" s="114">
        <v>116</v>
      </c>
      <c r="L21" s="116">
        <v>3.4761762061732093</v>
      </c>
    </row>
    <row r="22" spans="1:12" s="110" customFormat="1" ht="15" customHeight="1" x14ac:dyDescent="0.2">
      <c r="A22" s="120"/>
      <c r="B22" s="119"/>
      <c r="C22" s="258" t="s">
        <v>107</v>
      </c>
      <c r="E22" s="113">
        <v>52.614244545080282</v>
      </c>
      <c r="F22" s="115">
        <v>3834</v>
      </c>
      <c r="G22" s="114">
        <v>3786</v>
      </c>
      <c r="H22" s="114">
        <v>3762</v>
      </c>
      <c r="I22" s="114">
        <v>3695</v>
      </c>
      <c r="J22" s="140">
        <v>3615</v>
      </c>
      <c r="K22" s="114">
        <v>219</v>
      </c>
      <c r="L22" s="116">
        <v>6.0580912863070537</v>
      </c>
    </row>
    <row r="23" spans="1:12" s="110" customFormat="1" ht="15" customHeight="1" x14ac:dyDescent="0.2">
      <c r="A23" s="120"/>
      <c r="B23" s="121" t="s">
        <v>111</v>
      </c>
      <c r="C23" s="258"/>
      <c r="E23" s="113">
        <v>1.1191187672115779</v>
      </c>
      <c r="F23" s="115">
        <v>382</v>
      </c>
      <c r="G23" s="114">
        <v>377</v>
      </c>
      <c r="H23" s="114">
        <v>373</v>
      </c>
      <c r="I23" s="114">
        <v>357</v>
      </c>
      <c r="J23" s="140">
        <v>356</v>
      </c>
      <c r="K23" s="114">
        <v>26</v>
      </c>
      <c r="L23" s="116">
        <v>7.3033707865168536</v>
      </c>
    </row>
    <row r="24" spans="1:12" s="110" customFormat="1" ht="15" customHeight="1" x14ac:dyDescent="0.2">
      <c r="A24" s="120"/>
      <c r="B24" s="119"/>
      <c r="C24" s="258" t="s">
        <v>106</v>
      </c>
      <c r="E24" s="113">
        <v>56.02094240837696</v>
      </c>
      <c r="F24" s="115">
        <v>214</v>
      </c>
      <c r="G24" s="114">
        <v>206</v>
      </c>
      <c r="H24" s="114">
        <v>203</v>
      </c>
      <c r="I24" s="114">
        <v>199</v>
      </c>
      <c r="J24" s="140">
        <v>207</v>
      </c>
      <c r="K24" s="114">
        <v>7</v>
      </c>
      <c r="L24" s="116">
        <v>3.3816425120772946</v>
      </c>
    </row>
    <row r="25" spans="1:12" s="110" customFormat="1" ht="15" customHeight="1" x14ac:dyDescent="0.2">
      <c r="A25" s="120"/>
      <c r="B25" s="119"/>
      <c r="C25" s="258" t="s">
        <v>107</v>
      </c>
      <c r="E25" s="113">
        <v>43.97905759162304</v>
      </c>
      <c r="F25" s="115">
        <v>168</v>
      </c>
      <c r="G25" s="114">
        <v>171</v>
      </c>
      <c r="H25" s="114">
        <v>170</v>
      </c>
      <c r="I25" s="114">
        <v>158</v>
      </c>
      <c r="J25" s="140">
        <v>149</v>
      </c>
      <c r="K25" s="114">
        <v>19</v>
      </c>
      <c r="L25" s="116">
        <v>12.751677852348994</v>
      </c>
    </row>
    <row r="26" spans="1:12" s="110" customFormat="1" ht="15" customHeight="1" x14ac:dyDescent="0.2">
      <c r="A26" s="120"/>
      <c r="C26" s="121" t="s">
        <v>187</v>
      </c>
      <c r="D26" s="110" t="s">
        <v>188</v>
      </c>
      <c r="E26" s="113">
        <v>0.29882228862717525</v>
      </c>
      <c r="F26" s="115">
        <v>102</v>
      </c>
      <c r="G26" s="114">
        <v>96</v>
      </c>
      <c r="H26" s="114">
        <v>98</v>
      </c>
      <c r="I26" s="114">
        <v>86</v>
      </c>
      <c r="J26" s="140">
        <v>89</v>
      </c>
      <c r="K26" s="114">
        <v>13</v>
      </c>
      <c r="L26" s="116">
        <v>14.606741573033707</v>
      </c>
    </row>
    <row r="27" spans="1:12" s="110" customFormat="1" ht="15" customHeight="1" x14ac:dyDescent="0.2">
      <c r="A27" s="120"/>
      <c r="B27" s="119"/>
      <c r="D27" s="259" t="s">
        <v>106</v>
      </c>
      <c r="E27" s="113">
        <v>50</v>
      </c>
      <c r="F27" s="115">
        <v>51</v>
      </c>
      <c r="G27" s="114">
        <v>38</v>
      </c>
      <c r="H27" s="114">
        <v>37</v>
      </c>
      <c r="I27" s="114">
        <v>32</v>
      </c>
      <c r="J27" s="140">
        <v>39</v>
      </c>
      <c r="K27" s="114">
        <v>12</v>
      </c>
      <c r="L27" s="116">
        <v>30.76923076923077</v>
      </c>
    </row>
    <row r="28" spans="1:12" s="110" customFormat="1" ht="15" customHeight="1" x14ac:dyDescent="0.2">
      <c r="A28" s="120"/>
      <c r="B28" s="119"/>
      <c r="D28" s="259" t="s">
        <v>107</v>
      </c>
      <c r="E28" s="113">
        <v>50</v>
      </c>
      <c r="F28" s="115">
        <v>51</v>
      </c>
      <c r="G28" s="114">
        <v>58</v>
      </c>
      <c r="H28" s="114">
        <v>61</v>
      </c>
      <c r="I28" s="114">
        <v>54</v>
      </c>
      <c r="J28" s="140">
        <v>50</v>
      </c>
      <c r="K28" s="114">
        <v>1</v>
      </c>
      <c r="L28" s="116">
        <v>2</v>
      </c>
    </row>
    <row r="29" spans="1:12" s="110" customFormat="1" ht="24.95" customHeight="1" x14ac:dyDescent="0.2">
      <c r="A29" s="604" t="s">
        <v>189</v>
      </c>
      <c r="B29" s="605"/>
      <c r="C29" s="605"/>
      <c r="D29" s="606"/>
      <c r="E29" s="113">
        <v>88.404523349153337</v>
      </c>
      <c r="F29" s="115">
        <v>30176</v>
      </c>
      <c r="G29" s="114">
        <v>30287</v>
      </c>
      <c r="H29" s="114">
        <v>30409</v>
      </c>
      <c r="I29" s="114">
        <v>30172</v>
      </c>
      <c r="J29" s="140">
        <v>30101</v>
      </c>
      <c r="K29" s="114">
        <v>75</v>
      </c>
      <c r="L29" s="116">
        <v>0.24916115743663</v>
      </c>
    </row>
    <row r="30" spans="1:12" s="110" customFormat="1" ht="15" customHeight="1" x14ac:dyDescent="0.2">
      <c r="A30" s="120"/>
      <c r="B30" s="119"/>
      <c r="C30" s="258" t="s">
        <v>106</v>
      </c>
      <c r="E30" s="113">
        <v>49.655355249204668</v>
      </c>
      <c r="F30" s="115">
        <v>14984</v>
      </c>
      <c r="G30" s="114">
        <v>15021</v>
      </c>
      <c r="H30" s="114">
        <v>15170</v>
      </c>
      <c r="I30" s="114">
        <v>15029</v>
      </c>
      <c r="J30" s="140">
        <v>15020</v>
      </c>
      <c r="K30" s="114">
        <v>-36</v>
      </c>
      <c r="L30" s="116">
        <v>-0.23968042609853529</v>
      </c>
    </row>
    <row r="31" spans="1:12" s="110" customFormat="1" ht="15" customHeight="1" x14ac:dyDescent="0.2">
      <c r="A31" s="120"/>
      <c r="B31" s="119"/>
      <c r="C31" s="258" t="s">
        <v>107</v>
      </c>
      <c r="E31" s="113">
        <v>50.344644750795332</v>
      </c>
      <c r="F31" s="115">
        <v>15192</v>
      </c>
      <c r="G31" s="114">
        <v>15266</v>
      </c>
      <c r="H31" s="114">
        <v>15239</v>
      </c>
      <c r="I31" s="114">
        <v>15143</v>
      </c>
      <c r="J31" s="140">
        <v>15081</v>
      </c>
      <c r="K31" s="114">
        <v>111</v>
      </c>
      <c r="L31" s="116">
        <v>0.73602546250248657</v>
      </c>
    </row>
    <row r="32" spans="1:12" s="110" customFormat="1" ht="15" customHeight="1" x14ac:dyDescent="0.2">
      <c r="A32" s="120"/>
      <c r="B32" s="119" t="s">
        <v>117</v>
      </c>
      <c r="C32" s="258"/>
      <c r="E32" s="113">
        <v>11.525165524110857</v>
      </c>
      <c r="F32" s="115">
        <v>3934</v>
      </c>
      <c r="G32" s="114">
        <v>3710</v>
      </c>
      <c r="H32" s="114">
        <v>3851</v>
      </c>
      <c r="I32" s="114">
        <v>3765</v>
      </c>
      <c r="J32" s="140">
        <v>3803</v>
      </c>
      <c r="K32" s="114">
        <v>131</v>
      </c>
      <c r="L32" s="116">
        <v>3.4446489613463056</v>
      </c>
    </row>
    <row r="33" spans="1:12" s="110" customFormat="1" ht="15" customHeight="1" x14ac:dyDescent="0.2">
      <c r="A33" s="120"/>
      <c r="B33" s="119"/>
      <c r="C33" s="258" t="s">
        <v>106</v>
      </c>
      <c r="E33" s="113">
        <v>62.277580071174377</v>
      </c>
      <c r="F33" s="115">
        <v>2450</v>
      </c>
      <c r="G33" s="114">
        <v>2304</v>
      </c>
      <c r="H33" s="114">
        <v>2417</v>
      </c>
      <c r="I33" s="114">
        <v>2360</v>
      </c>
      <c r="J33" s="140">
        <v>2359</v>
      </c>
      <c r="K33" s="114">
        <v>91</v>
      </c>
      <c r="L33" s="116">
        <v>3.857566765578635</v>
      </c>
    </row>
    <row r="34" spans="1:12" s="110" customFormat="1" ht="15" customHeight="1" x14ac:dyDescent="0.2">
      <c r="A34" s="120"/>
      <c r="B34" s="119"/>
      <c r="C34" s="258" t="s">
        <v>107</v>
      </c>
      <c r="E34" s="113">
        <v>37.722419928825623</v>
      </c>
      <c r="F34" s="115">
        <v>1484</v>
      </c>
      <c r="G34" s="114">
        <v>1406</v>
      </c>
      <c r="H34" s="114">
        <v>1434</v>
      </c>
      <c r="I34" s="114">
        <v>1405</v>
      </c>
      <c r="J34" s="140">
        <v>1444</v>
      </c>
      <c r="K34" s="114">
        <v>40</v>
      </c>
      <c r="L34" s="116">
        <v>2.770083102493075</v>
      </c>
    </row>
    <row r="35" spans="1:12" s="110" customFormat="1" ht="24.95" customHeight="1" x14ac:dyDescent="0.2">
      <c r="A35" s="604" t="s">
        <v>190</v>
      </c>
      <c r="B35" s="605"/>
      <c r="C35" s="605"/>
      <c r="D35" s="606"/>
      <c r="E35" s="113">
        <v>68.415655944219836</v>
      </c>
      <c r="F35" s="115">
        <v>23353</v>
      </c>
      <c r="G35" s="114">
        <v>23356</v>
      </c>
      <c r="H35" s="114">
        <v>23702</v>
      </c>
      <c r="I35" s="114">
        <v>23534</v>
      </c>
      <c r="J35" s="140">
        <v>23620</v>
      </c>
      <c r="K35" s="114">
        <v>-267</v>
      </c>
      <c r="L35" s="116">
        <v>-1.130397967823878</v>
      </c>
    </row>
    <row r="36" spans="1:12" s="110" customFormat="1" ht="15" customHeight="1" x14ac:dyDescent="0.2">
      <c r="A36" s="120"/>
      <c r="B36" s="119"/>
      <c r="C36" s="258" t="s">
        <v>106</v>
      </c>
      <c r="E36" s="113">
        <v>68.565066586734034</v>
      </c>
      <c r="F36" s="115">
        <v>16012</v>
      </c>
      <c r="G36" s="114">
        <v>15961</v>
      </c>
      <c r="H36" s="114">
        <v>16239</v>
      </c>
      <c r="I36" s="114">
        <v>16062</v>
      </c>
      <c r="J36" s="140">
        <v>16097</v>
      </c>
      <c r="K36" s="114">
        <v>-85</v>
      </c>
      <c r="L36" s="116">
        <v>-0.52804870472758902</v>
      </c>
    </row>
    <row r="37" spans="1:12" s="110" customFormat="1" ht="15" customHeight="1" x14ac:dyDescent="0.2">
      <c r="A37" s="120"/>
      <c r="B37" s="119"/>
      <c r="C37" s="258" t="s">
        <v>107</v>
      </c>
      <c r="E37" s="113">
        <v>31.434933413265963</v>
      </c>
      <c r="F37" s="115">
        <v>7341</v>
      </c>
      <c r="G37" s="114">
        <v>7395</v>
      </c>
      <c r="H37" s="114">
        <v>7463</v>
      </c>
      <c r="I37" s="114">
        <v>7472</v>
      </c>
      <c r="J37" s="140">
        <v>7523</v>
      </c>
      <c r="K37" s="114">
        <v>-182</v>
      </c>
      <c r="L37" s="116">
        <v>-2.4192476405689218</v>
      </c>
    </row>
    <row r="38" spans="1:12" s="110" customFormat="1" ht="15" customHeight="1" x14ac:dyDescent="0.2">
      <c r="A38" s="120"/>
      <c r="B38" s="119" t="s">
        <v>182</v>
      </c>
      <c r="C38" s="258"/>
      <c r="E38" s="113">
        <v>31.584344055780161</v>
      </c>
      <c r="F38" s="115">
        <v>10781</v>
      </c>
      <c r="G38" s="114">
        <v>10668</v>
      </c>
      <c r="H38" s="114">
        <v>10586</v>
      </c>
      <c r="I38" s="114">
        <v>10431</v>
      </c>
      <c r="J38" s="140">
        <v>10309</v>
      </c>
      <c r="K38" s="114">
        <v>472</v>
      </c>
      <c r="L38" s="116">
        <v>4.5785236201377435</v>
      </c>
    </row>
    <row r="39" spans="1:12" s="110" customFormat="1" ht="15" customHeight="1" x14ac:dyDescent="0.2">
      <c r="A39" s="120"/>
      <c r="B39" s="119"/>
      <c r="C39" s="258" t="s">
        <v>106</v>
      </c>
      <c r="E39" s="113">
        <v>13.310453575735089</v>
      </c>
      <c r="F39" s="115">
        <v>1435</v>
      </c>
      <c r="G39" s="114">
        <v>1380</v>
      </c>
      <c r="H39" s="114">
        <v>1365</v>
      </c>
      <c r="I39" s="114">
        <v>1340</v>
      </c>
      <c r="J39" s="140">
        <v>1294</v>
      </c>
      <c r="K39" s="114">
        <v>141</v>
      </c>
      <c r="L39" s="116">
        <v>10.896445131375579</v>
      </c>
    </row>
    <row r="40" spans="1:12" s="110" customFormat="1" ht="15" customHeight="1" x14ac:dyDescent="0.2">
      <c r="A40" s="120"/>
      <c r="B40" s="119"/>
      <c r="C40" s="258" t="s">
        <v>107</v>
      </c>
      <c r="E40" s="113">
        <v>86.689546424264904</v>
      </c>
      <c r="F40" s="115">
        <v>9346</v>
      </c>
      <c r="G40" s="114">
        <v>9288</v>
      </c>
      <c r="H40" s="114">
        <v>9221</v>
      </c>
      <c r="I40" s="114">
        <v>9091</v>
      </c>
      <c r="J40" s="140">
        <v>9015</v>
      </c>
      <c r="K40" s="114">
        <v>331</v>
      </c>
      <c r="L40" s="116">
        <v>3.6716583471991124</v>
      </c>
    </row>
    <row r="41" spans="1:12" s="110" customFormat="1" ht="24.75" customHeight="1" x14ac:dyDescent="0.2">
      <c r="A41" s="604" t="s">
        <v>517</v>
      </c>
      <c r="B41" s="605"/>
      <c r="C41" s="605"/>
      <c r="D41" s="606"/>
      <c r="E41" s="113">
        <v>4.4764750688463115</v>
      </c>
      <c r="F41" s="115">
        <v>1528</v>
      </c>
      <c r="G41" s="114">
        <v>1716</v>
      </c>
      <c r="H41" s="114">
        <v>1712</v>
      </c>
      <c r="I41" s="114">
        <v>1523</v>
      </c>
      <c r="J41" s="140">
        <v>1576</v>
      </c>
      <c r="K41" s="114">
        <v>-48</v>
      </c>
      <c r="L41" s="116">
        <v>-3.0456852791878171</v>
      </c>
    </row>
    <row r="42" spans="1:12" s="110" customFormat="1" ht="15" customHeight="1" x14ac:dyDescent="0.2">
      <c r="A42" s="120"/>
      <c r="B42" s="119"/>
      <c r="C42" s="258" t="s">
        <v>106</v>
      </c>
      <c r="E42" s="113">
        <v>63.612565445026178</v>
      </c>
      <c r="F42" s="115">
        <v>972</v>
      </c>
      <c r="G42" s="114">
        <v>1101</v>
      </c>
      <c r="H42" s="114">
        <v>1108</v>
      </c>
      <c r="I42" s="114">
        <v>942</v>
      </c>
      <c r="J42" s="140">
        <v>978</v>
      </c>
      <c r="K42" s="114">
        <v>-6</v>
      </c>
      <c r="L42" s="116">
        <v>-0.61349693251533743</v>
      </c>
    </row>
    <row r="43" spans="1:12" s="110" customFormat="1" ht="15" customHeight="1" x14ac:dyDescent="0.2">
      <c r="A43" s="123"/>
      <c r="B43" s="124"/>
      <c r="C43" s="260" t="s">
        <v>107</v>
      </c>
      <c r="D43" s="261"/>
      <c r="E43" s="125">
        <v>36.387434554973822</v>
      </c>
      <c r="F43" s="143">
        <v>556</v>
      </c>
      <c r="G43" s="144">
        <v>615</v>
      </c>
      <c r="H43" s="144">
        <v>604</v>
      </c>
      <c r="I43" s="144">
        <v>581</v>
      </c>
      <c r="J43" s="145">
        <v>598</v>
      </c>
      <c r="K43" s="144">
        <v>-42</v>
      </c>
      <c r="L43" s="146">
        <v>-7.023411371237458</v>
      </c>
    </row>
    <row r="44" spans="1:12" s="110" customFormat="1" ht="45.75" customHeight="1" x14ac:dyDescent="0.2">
      <c r="A44" s="604" t="s">
        <v>191</v>
      </c>
      <c r="B44" s="605"/>
      <c r="C44" s="605"/>
      <c r="D44" s="606"/>
      <c r="E44" s="113">
        <v>0.89060760532020855</v>
      </c>
      <c r="F44" s="115">
        <v>304</v>
      </c>
      <c r="G44" s="114">
        <v>304</v>
      </c>
      <c r="H44" s="114">
        <v>300</v>
      </c>
      <c r="I44" s="114">
        <v>301</v>
      </c>
      <c r="J44" s="140">
        <v>298</v>
      </c>
      <c r="K44" s="114">
        <v>6</v>
      </c>
      <c r="L44" s="116">
        <v>2.0134228187919465</v>
      </c>
    </row>
    <row r="45" spans="1:12" s="110" customFormat="1" ht="15" customHeight="1" x14ac:dyDescent="0.2">
      <c r="A45" s="120"/>
      <c r="B45" s="119"/>
      <c r="C45" s="258" t="s">
        <v>106</v>
      </c>
      <c r="E45" s="113">
        <v>54.934210526315788</v>
      </c>
      <c r="F45" s="115">
        <v>167</v>
      </c>
      <c r="G45" s="114">
        <v>165</v>
      </c>
      <c r="H45" s="114">
        <v>165</v>
      </c>
      <c r="I45" s="114">
        <v>163</v>
      </c>
      <c r="J45" s="140">
        <v>163</v>
      </c>
      <c r="K45" s="114">
        <v>4</v>
      </c>
      <c r="L45" s="116">
        <v>2.4539877300613497</v>
      </c>
    </row>
    <row r="46" spans="1:12" s="110" customFormat="1" ht="15" customHeight="1" x14ac:dyDescent="0.2">
      <c r="A46" s="123"/>
      <c r="B46" s="124"/>
      <c r="C46" s="260" t="s">
        <v>107</v>
      </c>
      <c r="D46" s="261"/>
      <c r="E46" s="125">
        <v>45.065789473684212</v>
      </c>
      <c r="F46" s="143">
        <v>137</v>
      </c>
      <c r="G46" s="144">
        <v>139</v>
      </c>
      <c r="H46" s="144">
        <v>135</v>
      </c>
      <c r="I46" s="144">
        <v>138</v>
      </c>
      <c r="J46" s="145">
        <v>135</v>
      </c>
      <c r="K46" s="144">
        <v>2</v>
      </c>
      <c r="L46" s="146">
        <v>1.4814814814814814</v>
      </c>
    </row>
    <row r="47" spans="1:12" s="110" customFormat="1" ht="39" customHeight="1" x14ac:dyDescent="0.2">
      <c r="A47" s="604" t="s">
        <v>518</v>
      </c>
      <c r="B47" s="607"/>
      <c r="C47" s="607"/>
      <c r="D47" s="608"/>
      <c r="E47" s="113">
        <v>0.10253705982305034</v>
      </c>
      <c r="F47" s="115">
        <v>35</v>
      </c>
      <c r="G47" s="114">
        <v>32</v>
      </c>
      <c r="H47" s="114">
        <v>33</v>
      </c>
      <c r="I47" s="114">
        <v>37</v>
      </c>
      <c r="J47" s="140">
        <v>37</v>
      </c>
      <c r="K47" s="114">
        <v>-2</v>
      </c>
      <c r="L47" s="116">
        <v>-5.4054054054054053</v>
      </c>
    </row>
    <row r="48" spans="1:12" s="110" customFormat="1" ht="15" customHeight="1" x14ac:dyDescent="0.2">
      <c r="A48" s="120"/>
      <c r="B48" s="119"/>
      <c r="C48" s="258" t="s">
        <v>106</v>
      </c>
      <c r="E48" s="113">
        <v>20</v>
      </c>
      <c r="F48" s="115">
        <v>7</v>
      </c>
      <c r="G48" s="114">
        <v>6</v>
      </c>
      <c r="H48" s="114">
        <v>4</v>
      </c>
      <c r="I48" s="114">
        <v>13</v>
      </c>
      <c r="J48" s="140">
        <v>13</v>
      </c>
      <c r="K48" s="114">
        <v>-6</v>
      </c>
      <c r="L48" s="116">
        <v>-46.153846153846153</v>
      </c>
    </row>
    <row r="49" spans="1:12" s="110" customFormat="1" ht="15" customHeight="1" x14ac:dyDescent="0.2">
      <c r="A49" s="123"/>
      <c r="B49" s="124"/>
      <c r="C49" s="260" t="s">
        <v>107</v>
      </c>
      <c r="D49" s="261"/>
      <c r="E49" s="125">
        <v>80</v>
      </c>
      <c r="F49" s="143">
        <v>28</v>
      </c>
      <c r="G49" s="144">
        <v>26</v>
      </c>
      <c r="H49" s="144">
        <v>29</v>
      </c>
      <c r="I49" s="144">
        <v>24</v>
      </c>
      <c r="J49" s="145">
        <v>24</v>
      </c>
      <c r="K49" s="144">
        <v>4</v>
      </c>
      <c r="L49" s="146">
        <v>16.666666666666668</v>
      </c>
    </row>
    <row r="50" spans="1:12" s="110" customFormat="1" ht="24.95" customHeight="1" x14ac:dyDescent="0.2">
      <c r="A50" s="609" t="s">
        <v>192</v>
      </c>
      <c r="B50" s="610"/>
      <c r="C50" s="610"/>
      <c r="D50" s="611"/>
      <c r="E50" s="262">
        <v>13.408917794574325</v>
      </c>
      <c r="F50" s="263">
        <v>4577</v>
      </c>
      <c r="G50" s="264">
        <v>4670</v>
      </c>
      <c r="H50" s="264">
        <v>4739</v>
      </c>
      <c r="I50" s="264">
        <v>4507</v>
      </c>
      <c r="J50" s="265">
        <v>4541</v>
      </c>
      <c r="K50" s="263">
        <v>36</v>
      </c>
      <c r="L50" s="266">
        <v>0.7927769213829553</v>
      </c>
    </row>
    <row r="51" spans="1:12" s="110" customFormat="1" ht="15" customHeight="1" x14ac:dyDescent="0.2">
      <c r="A51" s="120"/>
      <c r="B51" s="119"/>
      <c r="C51" s="258" t="s">
        <v>106</v>
      </c>
      <c r="E51" s="113">
        <v>55.582259121695436</v>
      </c>
      <c r="F51" s="115">
        <v>2544</v>
      </c>
      <c r="G51" s="114">
        <v>2585</v>
      </c>
      <c r="H51" s="114">
        <v>2669</v>
      </c>
      <c r="I51" s="114">
        <v>2481</v>
      </c>
      <c r="J51" s="140">
        <v>2505</v>
      </c>
      <c r="K51" s="114">
        <v>39</v>
      </c>
      <c r="L51" s="116">
        <v>1.5568862275449102</v>
      </c>
    </row>
    <row r="52" spans="1:12" s="110" customFormat="1" ht="15" customHeight="1" x14ac:dyDescent="0.2">
      <c r="A52" s="120"/>
      <c r="B52" s="119"/>
      <c r="C52" s="258" t="s">
        <v>107</v>
      </c>
      <c r="E52" s="113">
        <v>44.417740878304564</v>
      </c>
      <c r="F52" s="115">
        <v>2033</v>
      </c>
      <c r="G52" s="114">
        <v>2085</v>
      </c>
      <c r="H52" s="114">
        <v>2070</v>
      </c>
      <c r="I52" s="114">
        <v>2026</v>
      </c>
      <c r="J52" s="140">
        <v>2036</v>
      </c>
      <c r="K52" s="114">
        <v>-3</v>
      </c>
      <c r="L52" s="116">
        <v>-0.14734774066797643</v>
      </c>
    </row>
    <row r="53" spans="1:12" s="110" customFormat="1" ht="15" customHeight="1" x14ac:dyDescent="0.2">
      <c r="A53" s="120"/>
      <c r="B53" s="119"/>
      <c r="C53" s="258" t="s">
        <v>187</v>
      </c>
      <c r="D53" s="110" t="s">
        <v>193</v>
      </c>
      <c r="E53" s="113">
        <v>24.360935110334282</v>
      </c>
      <c r="F53" s="115">
        <v>1115</v>
      </c>
      <c r="G53" s="114">
        <v>1295</v>
      </c>
      <c r="H53" s="114">
        <v>1318</v>
      </c>
      <c r="I53" s="114">
        <v>1016</v>
      </c>
      <c r="J53" s="140">
        <v>1103</v>
      </c>
      <c r="K53" s="114">
        <v>12</v>
      </c>
      <c r="L53" s="116">
        <v>1.0879419764279239</v>
      </c>
    </row>
    <row r="54" spans="1:12" s="110" customFormat="1" ht="15" customHeight="1" x14ac:dyDescent="0.2">
      <c r="A54" s="120"/>
      <c r="B54" s="119"/>
      <c r="D54" s="267" t="s">
        <v>194</v>
      </c>
      <c r="E54" s="113">
        <v>66.816143497757849</v>
      </c>
      <c r="F54" s="115">
        <v>745</v>
      </c>
      <c r="G54" s="114">
        <v>855</v>
      </c>
      <c r="H54" s="114">
        <v>900</v>
      </c>
      <c r="I54" s="114">
        <v>666</v>
      </c>
      <c r="J54" s="140">
        <v>723</v>
      </c>
      <c r="K54" s="114">
        <v>22</v>
      </c>
      <c r="L54" s="116">
        <v>3.0428769017980635</v>
      </c>
    </row>
    <row r="55" spans="1:12" s="110" customFormat="1" ht="15" customHeight="1" x14ac:dyDescent="0.2">
      <c r="A55" s="120"/>
      <c r="B55" s="119"/>
      <c r="D55" s="267" t="s">
        <v>195</v>
      </c>
      <c r="E55" s="113">
        <v>33.183856502242151</v>
      </c>
      <c r="F55" s="115">
        <v>370</v>
      </c>
      <c r="G55" s="114">
        <v>440</v>
      </c>
      <c r="H55" s="114">
        <v>418</v>
      </c>
      <c r="I55" s="114">
        <v>350</v>
      </c>
      <c r="J55" s="140">
        <v>380</v>
      </c>
      <c r="K55" s="114">
        <v>-10</v>
      </c>
      <c r="L55" s="116">
        <v>-2.6315789473684212</v>
      </c>
    </row>
    <row r="56" spans="1:12" s="110" customFormat="1" ht="15" customHeight="1" x14ac:dyDescent="0.2">
      <c r="A56" s="120"/>
      <c r="B56" s="119" t="s">
        <v>196</v>
      </c>
      <c r="C56" s="258"/>
      <c r="E56" s="113">
        <v>70.595300873029828</v>
      </c>
      <c r="F56" s="115">
        <v>24097</v>
      </c>
      <c r="G56" s="114">
        <v>23994</v>
      </c>
      <c r="H56" s="114">
        <v>24062</v>
      </c>
      <c r="I56" s="114">
        <v>24041</v>
      </c>
      <c r="J56" s="140">
        <v>23946</v>
      </c>
      <c r="K56" s="114">
        <v>151</v>
      </c>
      <c r="L56" s="116">
        <v>0.63058548400567949</v>
      </c>
    </row>
    <row r="57" spans="1:12" s="110" customFormat="1" ht="15" customHeight="1" x14ac:dyDescent="0.2">
      <c r="A57" s="120"/>
      <c r="B57" s="119"/>
      <c r="C57" s="258" t="s">
        <v>106</v>
      </c>
      <c r="E57" s="113">
        <v>49.885877910113294</v>
      </c>
      <c r="F57" s="115">
        <v>12021</v>
      </c>
      <c r="G57" s="114">
        <v>11952</v>
      </c>
      <c r="H57" s="114">
        <v>12019</v>
      </c>
      <c r="I57" s="114">
        <v>12036</v>
      </c>
      <c r="J57" s="140">
        <v>12014</v>
      </c>
      <c r="K57" s="114">
        <v>7</v>
      </c>
      <c r="L57" s="116">
        <v>5.8265357083402698E-2</v>
      </c>
    </row>
    <row r="58" spans="1:12" s="110" customFormat="1" ht="15" customHeight="1" x14ac:dyDescent="0.2">
      <c r="A58" s="120"/>
      <c r="B58" s="119"/>
      <c r="C58" s="258" t="s">
        <v>107</v>
      </c>
      <c r="E58" s="113">
        <v>50.114122089886706</v>
      </c>
      <c r="F58" s="115">
        <v>12076</v>
      </c>
      <c r="G58" s="114">
        <v>12042</v>
      </c>
      <c r="H58" s="114">
        <v>12043</v>
      </c>
      <c r="I58" s="114">
        <v>12005</v>
      </c>
      <c r="J58" s="140">
        <v>11932</v>
      </c>
      <c r="K58" s="114">
        <v>144</v>
      </c>
      <c r="L58" s="116">
        <v>1.2068387529332887</v>
      </c>
    </row>
    <row r="59" spans="1:12" s="110" customFormat="1" ht="15" customHeight="1" x14ac:dyDescent="0.2">
      <c r="A59" s="120"/>
      <c r="B59" s="119"/>
      <c r="C59" s="258" t="s">
        <v>105</v>
      </c>
      <c r="D59" s="110" t="s">
        <v>197</v>
      </c>
      <c r="E59" s="113">
        <v>90.633688840934553</v>
      </c>
      <c r="F59" s="115">
        <v>21840</v>
      </c>
      <c r="G59" s="114">
        <v>21746</v>
      </c>
      <c r="H59" s="114">
        <v>21826</v>
      </c>
      <c r="I59" s="114">
        <v>21819</v>
      </c>
      <c r="J59" s="140">
        <v>21742</v>
      </c>
      <c r="K59" s="114">
        <v>98</v>
      </c>
      <c r="L59" s="116">
        <v>0.45074050225370249</v>
      </c>
    </row>
    <row r="60" spans="1:12" s="110" customFormat="1" ht="15" customHeight="1" x14ac:dyDescent="0.2">
      <c r="A60" s="120"/>
      <c r="B60" s="119"/>
      <c r="C60" s="258"/>
      <c r="D60" s="267" t="s">
        <v>198</v>
      </c>
      <c r="E60" s="113">
        <v>47.889194139194139</v>
      </c>
      <c r="F60" s="115">
        <v>10459</v>
      </c>
      <c r="G60" s="114">
        <v>10397</v>
      </c>
      <c r="H60" s="114">
        <v>10466</v>
      </c>
      <c r="I60" s="114">
        <v>10493</v>
      </c>
      <c r="J60" s="140">
        <v>10478</v>
      </c>
      <c r="K60" s="114">
        <v>-19</v>
      </c>
      <c r="L60" s="116">
        <v>-0.18133231532735256</v>
      </c>
    </row>
    <row r="61" spans="1:12" s="110" customFormat="1" ht="15" customHeight="1" x14ac:dyDescent="0.2">
      <c r="A61" s="120"/>
      <c r="B61" s="119"/>
      <c r="C61" s="258"/>
      <c r="D61" s="267" t="s">
        <v>199</v>
      </c>
      <c r="E61" s="113">
        <v>52.110805860805861</v>
      </c>
      <c r="F61" s="115">
        <v>11381</v>
      </c>
      <c r="G61" s="114">
        <v>11349</v>
      </c>
      <c r="H61" s="114">
        <v>11360</v>
      </c>
      <c r="I61" s="114">
        <v>11326</v>
      </c>
      <c r="J61" s="140">
        <v>11264</v>
      </c>
      <c r="K61" s="114">
        <v>117</v>
      </c>
      <c r="L61" s="116">
        <v>1.0387073863636365</v>
      </c>
    </row>
    <row r="62" spans="1:12" s="110" customFormat="1" ht="15" customHeight="1" x14ac:dyDescent="0.2">
      <c r="A62" s="120"/>
      <c r="B62" s="119"/>
      <c r="C62" s="258"/>
      <c r="D62" s="258" t="s">
        <v>200</v>
      </c>
      <c r="E62" s="113">
        <v>9.3663111590654431</v>
      </c>
      <c r="F62" s="115">
        <v>2257</v>
      </c>
      <c r="G62" s="114">
        <v>2248</v>
      </c>
      <c r="H62" s="114">
        <v>2236</v>
      </c>
      <c r="I62" s="114">
        <v>2222</v>
      </c>
      <c r="J62" s="140">
        <v>2204</v>
      </c>
      <c r="K62" s="114">
        <v>53</v>
      </c>
      <c r="L62" s="116">
        <v>2.4047186932849365</v>
      </c>
    </row>
    <row r="63" spans="1:12" s="110" customFormat="1" ht="15" customHeight="1" x14ac:dyDescent="0.2">
      <c r="A63" s="120"/>
      <c r="B63" s="119"/>
      <c r="C63" s="258"/>
      <c r="D63" s="267" t="s">
        <v>198</v>
      </c>
      <c r="E63" s="113">
        <v>69.206911829862648</v>
      </c>
      <c r="F63" s="115">
        <v>1562</v>
      </c>
      <c r="G63" s="114">
        <v>1555</v>
      </c>
      <c r="H63" s="114">
        <v>1553</v>
      </c>
      <c r="I63" s="114">
        <v>1543</v>
      </c>
      <c r="J63" s="140">
        <v>1536</v>
      </c>
      <c r="K63" s="114">
        <v>26</v>
      </c>
      <c r="L63" s="116">
        <v>1.6927083333333333</v>
      </c>
    </row>
    <row r="64" spans="1:12" s="110" customFormat="1" ht="15" customHeight="1" x14ac:dyDescent="0.2">
      <c r="A64" s="120"/>
      <c r="B64" s="119"/>
      <c r="C64" s="258"/>
      <c r="D64" s="267" t="s">
        <v>199</v>
      </c>
      <c r="E64" s="113">
        <v>30.793088170137352</v>
      </c>
      <c r="F64" s="115">
        <v>695</v>
      </c>
      <c r="G64" s="114">
        <v>693</v>
      </c>
      <c r="H64" s="114">
        <v>683</v>
      </c>
      <c r="I64" s="114">
        <v>679</v>
      </c>
      <c r="J64" s="140">
        <v>668</v>
      </c>
      <c r="K64" s="114">
        <v>27</v>
      </c>
      <c r="L64" s="116">
        <v>4.0419161676646711</v>
      </c>
    </row>
    <row r="65" spans="1:12" s="110" customFormat="1" ht="15" customHeight="1" x14ac:dyDescent="0.2">
      <c r="A65" s="120"/>
      <c r="B65" s="119" t="s">
        <v>201</v>
      </c>
      <c r="C65" s="258"/>
      <c r="E65" s="113">
        <v>7.1570867756489127</v>
      </c>
      <c r="F65" s="115">
        <v>2443</v>
      </c>
      <c r="G65" s="114">
        <v>2400</v>
      </c>
      <c r="H65" s="114">
        <v>2351</v>
      </c>
      <c r="I65" s="114">
        <v>2348</v>
      </c>
      <c r="J65" s="140">
        <v>2281</v>
      </c>
      <c r="K65" s="114">
        <v>162</v>
      </c>
      <c r="L65" s="116">
        <v>7.1021481806225344</v>
      </c>
    </row>
    <row r="66" spans="1:12" s="110" customFormat="1" ht="15" customHeight="1" x14ac:dyDescent="0.2">
      <c r="A66" s="120"/>
      <c r="B66" s="119"/>
      <c r="C66" s="258" t="s">
        <v>106</v>
      </c>
      <c r="E66" s="113">
        <v>46.541137945149408</v>
      </c>
      <c r="F66" s="115">
        <v>1137</v>
      </c>
      <c r="G66" s="114">
        <v>1109</v>
      </c>
      <c r="H66" s="114">
        <v>1092</v>
      </c>
      <c r="I66" s="114">
        <v>1100</v>
      </c>
      <c r="J66" s="140">
        <v>1070</v>
      </c>
      <c r="K66" s="114">
        <v>67</v>
      </c>
      <c r="L66" s="116">
        <v>6.2616822429906538</v>
      </c>
    </row>
    <row r="67" spans="1:12" s="110" customFormat="1" ht="15" customHeight="1" x14ac:dyDescent="0.2">
      <c r="A67" s="120"/>
      <c r="B67" s="119"/>
      <c r="C67" s="258" t="s">
        <v>107</v>
      </c>
      <c r="E67" s="113">
        <v>53.458862054850592</v>
      </c>
      <c r="F67" s="115">
        <v>1306</v>
      </c>
      <c r="G67" s="114">
        <v>1291</v>
      </c>
      <c r="H67" s="114">
        <v>1259</v>
      </c>
      <c r="I67" s="114">
        <v>1248</v>
      </c>
      <c r="J67" s="140">
        <v>1211</v>
      </c>
      <c r="K67" s="114">
        <v>95</v>
      </c>
      <c r="L67" s="116">
        <v>7.8447563996696941</v>
      </c>
    </row>
    <row r="68" spans="1:12" s="110" customFormat="1" ht="15" customHeight="1" x14ac:dyDescent="0.2">
      <c r="A68" s="120"/>
      <c r="B68" s="119"/>
      <c r="C68" s="258" t="s">
        <v>105</v>
      </c>
      <c r="D68" s="110" t="s">
        <v>202</v>
      </c>
      <c r="E68" s="113">
        <v>21.776504297994268</v>
      </c>
      <c r="F68" s="115">
        <v>532</v>
      </c>
      <c r="G68" s="114">
        <v>535</v>
      </c>
      <c r="H68" s="114">
        <v>525</v>
      </c>
      <c r="I68" s="114">
        <v>510</v>
      </c>
      <c r="J68" s="140">
        <v>468</v>
      </c>
      <c r="K68" s="114">
        <v>64</v>
      </c>
      <c r="L68" s="116">
        <v>13.675213675213675</v>
      </c>
    </row>
    <row r="69" spans="1:12" s="110" customFormat="1" ht="15" customHeight="1" x14ac:dyDescent="0.2">
      <c r="A69" s="120"/>
      <c r="B69" s="119"/>
      <c r="C69" s="258"/>
      <c r="D69" s="267" t="s">
        <v>198</v>
      </c>
      <c r="E69" s="113">
        <v>46.804511278195491</v>
      </c>
      <c r="F69" s="115">
        <v>249</v>
      </c>
      <c r="G69" s="114">
        <v>251</v>
      </c>
      <c r="H69" s="114">
        <v>247</v>
      </c>
      <c r="I69" s="114">
        <v>245</v>
      </c>
      <c r="J69" s="140">
        <v>226</v>
      </c>
      <c r="K69" s="114">
        <v>23</v>
      </c>
      <c r="L69" s="116">
        <v>10.176991150442477</v>
      </c>
    </row>
    <row r="70" spans="1:12" s="110" customFormat="1" ht="15" customHeight="1" x14ac:dyDescent="0.2">
      <c r="A70" s="120"/>
      <c r="B70" s="119"/>
      <c r="C70" s="258"/>
      <c r="D70" s="267" t="s">
        <v>199</v>
      </c>
      <c r="E70" s="113">
        <v>53.195488721804509</v>
      </c>
      <c r="F70" s="115">
        <v>283</v>
      </c>
      <c r="G70" s="114">
        <v>284</v>
      </c>
      <c r="H70" s="114">
        <v>278</v>
      </c>
      <c r="I70" s="114">
        <v>265</v>
      </c>
      <c r="J70" s="140">
        <v>242</v>
      </c>
      <c r="K70" s="114">
        <v>41</v>
      </c>
      <c r="L70" s="116">
        <v>16.942148760330578</v>
      </c>
    </row>
    <row r="71" spans="1:12" s="110" customFormat="1" ht="15" customHeight="1" x14ac:dyDescent="0.2">
      <c r="A71" s="120"/>
      <c r="B71" s="119"/>
      <c r="C71" s="258"/>
      <c r="D71" s="110" t="s">
        <v>203</v>
      </c>
      <c r="E71" s="113">
        <v>71.264838313548921</v>
      </c>
      <c r="F71" s="115">
        <v>1741</v>
      </c>
      <c r="G71" s="114">
        <v>1697</v>
      </c>
      <c r="H71" s="114">
        <v>1664</v>
      </c>
      <c r="I71" s="114">
        <v>1679</v>
      </c>
      <c r="J71" s="140">
        <v>1654</v>
      </c>
      <c r="K71" s="114">
        <v>87</v>
      </c>
      <c r="L71" s="116">
        <v>5.259975816203144</v>
      </c>
    </row>
    <row r="72" spans="1:12" s="110" customFormat="1" ht="15" customHeight="1" x14ac:dyDescent="0.2">
      <c r="A72" s="120"/>
      <c r="B72" s="119"/>
      <c r="C72" s="258"/>
      <c r="D72" s="267" t="s">
        <v>198</v>
      </c>
      <c r="E72" s="113">
        <v>45.376220562894886</v>
      </c>
      <c r="F72" s="115">
        <v>790</v>
      </c>
      <c r="G72" s="114">
        <v>761</v>
      </c>
      <c r="H72" s="114">
        <v>747</v>
      </c>
      <c r="I72" s="114">
        <v>759</v>
      </c>
      <c r="J72" s="140">
        <v>747</v>
      </c>
      <c r="K72" s="114">
        <v>43</v>
      </c>
      <c r="L72" s="116">
        <v>5.7563587684069608</v>
      </c>
    </row>
    <row r="73" spans="1:12" s="110" customFormat="1" ht="15" customHeight="1" x14ac:dyDescent="0.2">
      <c r="A73" s="120"/>
      <c r="B73" s="119"/>
      <c r="C73" s="258"/>
      <c r="D73" s="267" t="s">
        <v>199</v>
      </c>
      <c r="E73" s="113">
        <v>54.623779437105114</v>
      </c>
      <c r="F73" s="115">
        <v>951</v>
      </c>
      <c r="G73" s="114">
        <v>936</v>
      </c>
      <c r="H73" s="114">
        <v>917</v>
      </c>
      <c r="I73" s="114">
        <v>920</v>
      </c>
      <c r="J73" s="140">
        <v>907</v>
      </c>
      <c r="K73" s="114">
        <v>44</v>
      </c>
      <c r="L73" s="116">
        <v>4.8511576626240354</v>
      </c>
    </row>
    <row r="74" spans="1:12" s="110" customFormat="1" ht="15" customHeight="1" x14ac:dyDescent="0.2">
      <c r="A74" s="120"/>
      <c r="B74" s="119"/>
      <c r="C74" s="258"/>
      <c r="D74" s="110" t="s">
        <v>204</v>
      </c>
      <c r="E74" s="113">
        <v>6.9586573884568157</v>
      </c>
      <c r="F74" s="115">
        <v>170</v>
      </c>
      <c r="G74" s="114">
        <v>168</v>
      </c>
      <c r="H74" s="114">
        <v>162</v>
      </c>
      <c r="I74" s="114">
        <v>159</v>
      </c>
      <c r="J74" s="140">
        <v>159</v>
      </c>
      <c r="K74" s="114">
        <v>11</v>
      </c>
      <c r="L74" s="116">
        <v>6.9182389937106921</v>
      </c>
    </row>
    <row r="75" spans="1:12" s="110" customFormat="1" ht="15" customHeight="1" x14ac:dyDescent="0.2">
      <c r="A75" s="120"/>
      <c r="B75" s="119"/>
      <c r="C75" s="258"/>
      <c r="D75" s="267" t="s">
        <v>198</v>
      </c>
      <c r="E75" s="113">
        <v>57.647058823529413</v>
      </c>
      <c r="F75" s="115">
        <v>98</v>
      </c>
      <c r="G75" s="114">
        <v>97</v>
      </c>
      <c r="H75" s="114">
        <v>98</v>
      </c>
      <c r="I75" s="114">
        <v>96</v>
      </c>
      <c r="J75" s="140">
        <v>97</v>
      </c>
      <c r="K75" s="114">
        <v>1</v>
      </c>
      <c r="L75" s="116">
        <v>1.0309278350515463</v>
      </c>
    </row>
    <row r="76" spans="1:12" s="110" customFormat="1" ht="15" customHeight="1" x14ac:dyDescent="0.2">
      <c r="A76" s="120"/>
      <c r="B76" s="119"/>
      <c r="C76" s="258"/>
      <c r="D76" s="267" t="s">
        <v>199</v>
      </c>
      <c r="E76" s="113">
        <v>42.352941176470587</v>
      </c>
      <c r="F76" s="115">
        <v>72</v>
      </c>
      <c r="G76" s="114">
        <v>71</v>
      </c>
      <c r="H76" s="114">
        <v>64</v>
      </c>
      <c r="I76" s="114">
        <v>63</v>
      </c>
      <c r="J76" s="140">
        <v>62</v>
      </c>
      <c r="K76" s="114">
        <v>10</v>
      </c>
      <c r="L76" s="116">
        <v>16.129032258064516</v>
      </c>
    </row>
    <row r="77" spans="1:12" s="110" customFormat="1" ht="15" customHeight="1" x14ac:dyDescent="0.2">
      <c r="A77" s="534"/>
      <c r="B77" s="119" t="s">
        <v>205</v>
      </c>
      <c r="C77" s="268"/>
      <c r="D77" s="182"/>
      <c r="E77" s="113">
        <v>8.8386945567469386</v>
      </c>
      <c r="F77" s="115">
        <v>3017</v>
      </c>
      <c r="G77" s="114">
        <v>2960</v>
      </c>
      <c r="H77" s="114">
        <v>3136</v>
      </c>
      <c r="I77" s="114">
        <v>3069</v>
      </c>
      <c r="J77" s="140">
        <v>3161</v>
      </c>
      <c r="K77" s="114">
        <v>-144</v>
      </c>
      <c r="L77" s="116">
        <v>-4.5555204049351472</v>
      </c>
    </row>
    <row r="78" spans="1:12" s="110" customFormat="1" ht="15" customHeight="1" x14ac:dyDescent="0.2">
      <c r="A78" s="120"/>
      <c r="B78" s="119"/>
      <c r="C78" s="268" t="s">
        <v>106</v>
      </c>
      <c r="D78" s="182"/>
      <c r="E78" s="113">
        <v>57.838912827311901</v>
      </c>
      <c r="F78" s="115">
        <v>1745</v>
      </c>
      <c r="G78" s="114">
        <v>1695</v>
      </c>
      <c r="H78" s="114">
        <v>1824</v>
      </c>
      <c r="I78" s="114">
        <v>1785</v>
      </c>
      <c r="J78" s="140">
        <v>1802</v>
      </c>
      <c r="K78" s="114">
        <v>-57</v>
      </c>
      <c r="L78" s="116">
        <v>-3.16315205327414</v>
      </c>
    </row>
    <row r="79" spans="1:12" s="110" customFormat="1" ht="15" customHeight="1" x14ac:dyDescent="0.2">
      <c r="A79" s="123"/>
      <c r="B79" s="124"/>
      <c r="C79" s="260" t="s">
        <v>107</v>
      </c>
      <c r="D79" s="261"/>
      <c r="E79" s="125">
        <v>42.161087172688099</v>
      </c>
      <c r="F79" s="143">
        <v>1272</v>
      </c>
      <c r="G79" s="144">
        <v>1265</v>
      </c>
      <c r="H79" s="144">
        <v>1312</v>
      </c>
      <c r="I79" s="144">
        <v>1284</v>
      </c>
      <c r="J79" s="145">
        <v>1359</v>
      </c>
      <c r="K79" s="144">
        <v>-87</v>
      </c>
      <c r="L79" s="146">
        <v>-6.4017660044150109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34134</v>
      </c>
      <c r="E11" s="114">
        <v>34024</v>
      </c>
      <c r="F11" s="114">
        <v>34288</v>
      </c>
      <c r="G11" s="114">
        <v>33965</v>
      </c>
      <c r="H11" s="140">
        <v>33929</v>
      </c>
      <c r="I11" s="115">
        <v>205</v>
      </c>
      <c r="J11" s="116">
        <v>0.60420289427923013</v>
      </c>
    </row>
    <row r="12" spans="1:15" s="110" customFormat="1" ht="24.95" customHeight="1" x14ac:dyDescent="0.2">
      <c r="A12" s="193" t="s">
        <v>132</v>
      </c>
      <c r="B12" s="194" t="s">
        <v>133</v>
      </c>
      <c r="C12" s="113">
        <v>1.6933263022206597</v>
      </c>
      <c r="D12" s="115">
        <v>578</v>
      </c>
      <c r="E12" s="114">
        <v>517</v>
      </c>
      <c r="F12" s="114">
        <v>606</v>
      </c>
      <c r="G12" s="114">
        <v>598</v>
      </c>
      <c r="H12" s="140">
        <v>588</v>
      </c>
      <c r="I12" s="115">
        <v>-10</v>
      </c>
      <c r="J12" s="116">
        <v>-1.7006802721088434</v>
      </c>
    </row>
    <row r="13" spans="1:15" s="110" customFormat="1" ht="24.95" customHeight="1" x14ac:dyDescent="0.2">
      <c r="A13" s="193" t="s">
        <v>134</v>
      </c>
      <c r="B13" s="199" t="s">
        <v>214</v>
      </c>
      <c r="C13" s="113">
        <v>0.74705572156793809</v>
      </c>
      <c r="D13" s="115">
        <v>255</v>
      </c>
      <c r="E13" s="114">
        <v>257</v>
      </c>
      <c r="F13" s="114">
        <v>256</v>
      </c>
      <c r="G13" s="114">
        <v>250</v>
      </c>
      <c r="H13" s="140">
        <v>254</v>
      </c>
      <c r="I13" s="115">
        <v>1</v>
      </c>
      <c r="J13" s="116">
        <v>0.39370078740157483</v>
      </c>
    </row>
    <row r="14" spans="1:15" s="287" customFormat="1" ht="24" customHeight="1" x14ac:dyDescent="0.2">
      <c r="A14" s="193" t="s">
        <v>215</v>
      </c>
      <c r="B14" s="199" t="s">
        <v>137</v>
      </c>
      <c r="C14" s="113">
        <v>29.264076873498563</v>
      </c>
      <c r="D14" s="115">
        <v>9989</v>
      </c>
      <c r="E14" s="114">
        <v>10034</v>
      </c>
      <c r="F14" s="114">
        <v>10092</v>
      </c>
      <c r="G14" s="114">
        <v>10030</v>
      </c>
      <c r="H14" s="140">
        <v>10070</v>
      </c>
      <c r="I14" s="115">
        <v>-81</v>
      </c>
      <c r="J14" s="116">
        <v>-0.80436941410129092</v>
      </c>
      <c r="K14" s="110"/>
      <c r="L14" s="110"/>
      <c r="M14" s="110"/>
      <c r="N14" s="110"/>
      <c r="O14" s="110"/>
    </row>
    <row r="15" spans="1:15" s="110" customFormat="1" ht="24.75" customHeight="1" x14ac:dyDescent="0.2">
      <c r="A15" s="193" t="s">
        <v>216</v>
      </c>
      <c r="B15" s="199" t="s">
        <v>217</v>
      </c>
      <c r="C15" s="113">
        <v>8.9412316165699881</v>
      </c>
      <c r="D15" s="115">
        <v>3052</v>
      </c>
      <c r="E15" s="114">
        <v>3064</v>
      </c>
      <c r="F15" s="114">
        <v>3068</v>
      </c>
      <c r="G15" s="114">
        <v>3073</v>
      </c>
      <c r="H15" s="140">
        <v>3090</v>
      </c>
      <c r="I15" s="115">
        <v>-38</v>
      </c>
      <c r="J15" s="116">
        <v>-1.2297734627831716</v>
      </c>
    </row>
    <row r="16" spans="1:15" s="287" customFormat="1" ht="24.95" customHeight="1" x14ac:dyDescent="0.2">
      <c r="A16" s="193" t="s">
        <v>218</v>
      </c>
      <c r="B16" s="199" t="s">
        <v>141</v>
      </c>
      <c r="C16" s="113">
        <v>12.992910294720806</v>
      </c>
      <c r="D16" s="115">
        <v>4435</v>
      </c>
      <c r="E16" s="114">
        <v>4501</v>
      </c>
      <c r="F16" s="114">
        <v>4584</v>
      </c>
      <c r="G16" s="114">
        <v>4565</v>
      </c>
      <c r="H16" s="140">
        <v>4606</v>
      </c>
      <c r="I16" s="115">
        <v>-171</v>
      </c>
      <c r="J16" s="116">
        <v>-3.7125488493269647</v>
      </c>
      <c r="K16" s="110"/>
      <c r="L16" s="110"/>
      <c r="M16" s="110"/>
      <c r="N16" s="110"/>
      <c r="O16" s="110"/>
    </row>
    <row r="17" spans="1:15" s="110" customFormat="1" ht="24.95" customHeight="1" x14ac:dyDescent="0.2">
      <c r="A17" s="193" t="s">
        <v>219</v>
      </c>
      <c r="B17" s="199" t="s">
        <v>220</v>
      </c>
      <c r="C17" s="113">
        <v>7.3299349622077692</v>
      </c>
      <c r="D17" s="115">
        <v>2502</v>
      </c>
      <c r="E17" s="114">
        <v>2469</v>
      </c>
      <c r="F17" s="114">
        <v>2440</v>
      </c>
      <c r="G17" s="114">
        <v>2392</v>
      </c>
      <c r="H17" s="140">
        <v>2374</v>
      </c>
      <c r="I17" s="115">
        <v>128</v>
      </c>
      <c r="J17" s="116">
        <v>5.3917438921651222</v>
      </c>
    </row>
    <row r="18" spans="1:15" s="287" customFormat="1" ht="24.95" customHeight="1" x14ac:dyDescent="0.2">
      <c r="A18" s="201" t="s">
        <v>144</v>
      </c>
      <c r="B18" s="202" t="s">
        <v>145</v>
      </c>
      <c r="C18" s="113">
        <v>6.9227163531962264</v>
      </c>
      <c r="D18" s="115">
        <v>2363</v>
      </c>
      <c r="E18" s="114">
        <v>2312</v>
      </c>
      <c r="F18" s="114">
        <v>2403</v>
      </c>
      <c r="G18" s="114">
        <v>2316</v>
      </c>
      <c r="H18" s="140">
        <v>2281</v>
      </c>
      <c r="I18" s="115">
        <v>82</v>
      </c>
      <c r="J18" s="116">
        <v>3.5949145111793075</v>
      </c>
      <c r="K18" s="110"/>
      <c r="L18" s="110"/>
      <c r="M18" s="110"/>
      <c r="N18" s="110"/>
      <c r="O18" s="110"/>
    </row>
    <row r="19" spans="1:15" s="110" customFormat="1" ht="24.95" customHeight="1" x14ac:dyDescent="0.2">
      <c r="A19" s="193" t="s">
        <v>146</v>
      </c>
      <c r="B19" s="199" t="s">
        <v>147</v>
      </c>
      <c r="C19" s="113">
        <v>14.818069959571103</v>
      </c>
      <c r="D19" s="115">
        <v>5058</v>
      </c>
      <c r="E19" s="114">
        <v>5035</v>
      </c>
      <c r="F19" s="114">
        <v>5069</v>
      </c>
      <c r="G19" s="114">
        <v>4982</v>
      </c>
      <c r="H19" s="140">
        <v>4953</v>
      </c>
      <c r="I19" s="115">
        <v>105</v>
      </c>
      <c r="J19" s="116">
        <v>2.1199273167777104</v>
      </c>
    </row>
    <row r="20" spans="1:15" s="287" customFormat="1" ht="24.95" customHeight="1" x14ac:dyDescent="0.2">
      <c r="A20" s="193" t="s">
        <v>148</v>
      </c>
      <c r="B20" s="199" t="s">
        <v>149</v>
      </c>
      <c r="C20" s="113">
        <v>4.4501083963203847</v>
      </c>
      <c r="D20" s="115">
        <v>1519</v>
      </c>
      <c r="E20" s="114">
        <v>1554</v>
      </c>
      <c r="F20" s="114">
        <v>1545</v>
      </c>
      <c r="G20" s="114">
        <v>1565</v>
      </c>
      <c r="H20" s="140">
        <v>1602</v>
      </c>
      <c r="I20" s="115">
        <v>-83</v>
      </c>
      <c r="J20" s="116">
        <v>-5.1810237203495628</v>
      </c>
      <c r="K20" s="110"/>
      <c r="L20" s="110"/>
      <c r="M20" s="110"/>
      <c r="N20" s="110"/>
      <c r="O20" s="110"/>
    </row>
    <row r="21" spans="1:15" s="110" customFormat="1" ht="24.95" customHeight="1" x14ac:dyDescent="0.2">
      <c r="A21" s="201" t="s">
        <v>150</v>
      </c>
      <c r="B21" s="202" t="s">
        <v>151</v>
      </c>
      <c r="C21" s="113">
        <v>2.4462412843499148</v>
      </c>
      <c r="D21" s="115">
        <v>835</v>
      </c>
      <c r="E21" s="114">
        <v>874</v>
      </c>
      <c r="F21" s="114">
        <v>877</v>
      </c>
      <c r="G21" s="114">
        <v>909</v>
      </c>
      <c r="H21" s="140">
        <v>891</v>
      </c>
      <c r="I21" s="115">
        <v>-56</v>
      </c>
      <c r="J21" s="116">
        <v>-6.2850729517396182</v>
      </c>
    </row>
    <row r="22" spans="1:15" s="110" customFormat="1" ht="24.95" customHeight="1" x14ac:dyDescent="0.2">
      <c r="A22" s="201" t="s">
        <v>152</v>
      </c>
      <c r="B22" s="199" t="s">
        <v>153</v>
      </c>
      <c r="C22" s="113">
        <v>0.92576316868811159</v>
      </c>
      <c r="D22" s="115">
        <v>316</v>
      </c>
      <c r="E22" s="114">
        <v>311</v>
      </c>
      <c r="F22" s="114">
        <v>319</v>
      </c>
      <c r="G22" s="114">
        <v>315</v>
      </c>
      <c r="H22" s="140">
        <v>303</v>
      </c>
      <c r="I22" s="115">
        <v>13</v>
      </c>
      <c r="J22" s="116">
        <v>4.2904290429042904</v>
      </c>
    </row>
    <row r="23" spans="1:15" s="110" customFormat="1" ht="24.95" customHeight="1" x14ac:dyDescent="0.2">
      <c r="A23" s="193" t="s">
        <v>154</v>
      </c>
      <c r="B23" s="199" t="s">
        <v>155</v>
      </c>
      <c r="C23" s="113">
        <v>2.58100427726021</v>
      </c>
      <c r="D23" s="115">
        <v>881</v>
      </c>
      <c r="E23" s="114">
        <v>909</v>
      </c>
      <c r="F23" s="114">
        <v>921</v>
      </c>
      <c r="G23" s="114">
        <v>911</v>
      </c>
      <c r="H23" s="140">
        <v>841</v>
      </c>
      <c r="I23" s="115">
        <v>40</v>
      </c>
      <c r="J23" s="116">
        <v>4.756242568370987</v>
      </c>
    </row>
    <row r="24" spans="1:15" s="110" customFormat="1" ht="24.95" customHeight="1" x14ac:dyDescent="0.2">
      <c r="A24" s="193" t="s">
        <v>156</v>
      </c>
      <c r="B24" s="199" t="s">
        <v>221</v>
      </c>
      <c r="C24" s="113">
        <v>4.7020566004570226</v>
      </c>
      <c r="D24" s="115">
        <v>1605</v>
      </c>
      <c r="E24" s="114">
        <v>1617</v>
      </c>
      <c r="F24" s="114">
        <v>1601</v>
      </c>
      <c r="G24" s="114">
        <v>1589</v>
      </c>
      <c r="H24" s="140">
        <v>1626</v>
      </c>
      <c r="I24" s="115">
        <v>-21</v>
      </c>
      <c r="J24" s="116">
        <v>-1.2915129151291513</v>
      </c>
    </row>
    <row r="25" spans="1:15" s="110" customFormat="1" ht="24.95" customHeight="1" x14ac:dyDescent="0.2">
      <c r="A25" s="193" t="s">
        <v>222</v>
      </c>
      <c r="B25" s="204" t="s">
        <v>159</v>
      </c>
      <c r="C25" s="113">
        <v>4.7342825335442669</v>
      </c>
      <c r="D25" s="115">
        <v>1616</v>
      </c>
      <c r="E25" s="114">
        <v>1551</v>
      </c>
      <c r="F25" s="114">
        <v>1589</v>
      </c>
      <c r="G25" s="114">
        <v>1583</v>
      </c>
      <c r="H25" s="140">
        <v>1579</v>
      </c>
      <c r="I25" s="115">
        <v>37</v>
      </c>
      <c r="J25" s="116">
        <v>2.3432552248258389</v>
      </c>
    </row>
    <row r="26" spans="1:15" s="110" customFormat="1" ht="24.95" customHeight="1" x14ac:dyDescent="0.2">
      <c r="A26" s="201">
        <v>782.78300000000002</v>
      </c>
      <c r="B26" s="203" t="s">
        <v>160</v>
      </c>
      <c r="C26" s="113">
        <v>1.1425558094568466</v>
      </c>
      <c r="D26" s="115">
        <v>390</v>
      </c>
      <c r="E26" s="114">
        <v>378</v>
      </c>
      <c r="F26" s="114">
        <v>419</v>
      </c>
      <c r="G26" s="114">
        <v>413</v>
      </c>
      <c r="H26" s="140">
        <v>401</v>
      </c>
      <c r="I26" s="115">
        <v>-11</v>
      </c>
      <c r="J26" s="116">
        <v>-2.7431421446384041</v>
      </c>
    </row>
    <row r="27" spans="1:15" s="110" customFormat="1" ht="24.95" customHeight="1" x14ac:dyDescent="0.2">
      <c r="A27" s="193" t="s">
        <v>161</v>
      </c>
      <c r="B27" s="199" t="s">
        <v>223</v>
      </c>
      <c r="C27" s="113">
        <v>4.4325306146364332</v>
      </c>
      <c r="D27" s="115">
        <v>1513</v>
      </c>
      <c r="E27" s="114">
        <v>1508</v>
      </c>
      <c r="F27" s="114">
        <v>1498</v>
      </c>
      <c r="G27" s="114">
        <v>1473</v>
      </c>
      <c r="H27" s="140">
        <v>1470</v>
      </c>
      <c r="I27" s="115">
        <v>43</v>
      </c>
      <c r="J27" s="116">
        <v>2.925170068027211</v>
      </c>
    </row>
    <row r="28" spans="1:15" s="110" customFormat="1" ht="24.95" customHeight="1" x14ac:dyDescent="0.2">
      <c r="A28" s="193" t="s">
        <v>163</v>
      </c>
      <c r="B28" s="199" t="s">
        <v>164</v>
      </c>
      <c r="C28" s="113">
        <v>3.4979785551063456</v>
      </c>
      <c r="D28" s="115">
        <v>1194</v>
      </c>
      <c r="E28" s="114">
        <v>1173</v>
      </c>
      <c r="F28" s="114">
        <v>1151</v>
      </c>
      <c r="G28" s="114">
        <v>1127</v>
      </c>
      <c r="H28" s="140">
        <v>1122</v>
      </c>
      <c r="I28" s="115">
        <v>72</v>
      </c>
      <c r="J28" s="116">
        <v>6.4171122994652405</v>
      </c>
    </row>
    <row r="29" spans="1:15" s="110" customFormat="1" ht="24.95" customHeight="1" x14ac:dyDescent="0.2">
      <c r="A29" s="193">
        <v>86</v>
      </c>
      <c r="B29" s="199" t="s">
        <v>165</v>
      </c>
      <c r="C29" s="113">
        <v>7.6609831839221894</v>
      </c>
      <c r="D29" s="115">
        <v>2615</v>
      </c>
      <c r="E29" s="114">
        <v>2620</v>
      </c>
      <c r="F29" s="114">
        <v>2581</v>
      </c>
      <c r="G29" s="114">
        <v>2557</v>
      </c>
      <c r="H29" s="140">
        <v>2545</v>
      </c>
      <c r="I29" s="115">
        <v>70</v>
      </c>
      <c r="J29" s="116">
        <v>2.7504911591355601</v>
      </c>
    </row>
    <row r="30" spans="1:15" s="110" customFormat="1" ht="24.95" customHeight="1" x14ac:dyDescent="0.2">
      <c r="A30" s="193">
        <v>87.88</v>
      </c>
      <c r="B30" s="204" t="s">
        <v>166</v>
      </c>
      <c r="C30" s="113">
        <v>7.6316868811156029</v>
      </c>
      <c r="D30" s="115">
        <v>2605</v>
      </c>
      <c r="E30" s="114">
        <v>2567</v>
      </c>
      <c r="F30" s="114">
        <v>2530</v>
      </c>
      <c r="G30" s="114">
        <v>2508</v>
      </c>
      <c r="H30" s="140">
        <v>2575</v>
      </c>
      <c r="I30" s="115">
        <v>30</v>
      </c>
      <c r="J30" s="116">
        <v>1.1650485436893203</v>
      </c>
    </row>
    <row r="31" spans="1:15" s="110" customFormat="1" ht="24.95" customHeight="1" x14ac:dyDescent="0.2">
      <c r="A31" s="193" t="s">
        <v>167</v>
      </c>
      <c r="B31" s="199" t="s">
        <v>168</v>
      </c>
      <c r="C31" s="113">
        <v>2.3495634850881819</v>
      </c>
      <c r="D31" s="115">
        <v>802</v>
      </c>
      <c r="E31" s="114">
        <v>807</v>
      </c>
      <c r="F31" s="114">
        <v>831</v>
      </c>
      <c r="G31" s="114">
        <v>839</v>
      </c>
      <c r="H31" s="140">
        <v>827</v>
      </c>
      <c r="I31" s="115">
        <v>-25</v>
      </c>
      <c r="J31" s="116">
        <v>-3.022974607013301</v>
      </c>
    </row>
    <row r="32" spans="1:15" s="110" customFormat="1" ht="24.95" customHeight="1" x14ac:dyDescent="0.2">
      <c r="A32" s="193"/>
      <c r="B32" s="288" t="s">
        <v>224</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1.6933263022206597</v>
      </c>
      <c r="D34" s="115">
        <v>578</v>
      </c>
      <c r="E34" s="114">
        <v>517</v>
      </c>
      <c r="F34" s="114">
        <v>606</v>
      </c>
      <c r="G34" s="114">
        <v>598</v>
      </c>
      <c r="H34" s="140">
        <v>588</v>
      </c>
      <c r="I34" s="115">
        <v>-10</v>
      </c>
      <c r="J34" s="116">
        <v>-1.7006802721088434</v>
      </c>
    </row>
    <row r="35" spans="1:10" s="110" customFormat="1" ht="24.95" customHeight="1" x14ac:dyDescent="0.2">
      <c r="A35" s="292" t="s">
        <v>171</v>
      </c>
      <c r="B35" s="293" t="s">
        <v>172</v>
      </c>
      <c r="C35" s="113">
        <v>36.933848948262728</v>
      </c>
      <c r="D35" s="115">
        <v>12607</v>
      </c>
      <c r="E35" s="114">
        <v>12603</v>
      </c>
      <c r="F35" s="114">
        <v>12751</v>
      </c>
      <c r="G35" s="114">
        <v>12596</v>
      </c>
      <c r="H35" s="140">
        <v>12605</v>
      </c>
      <c r="I35" s="115">
        <v>2</v>
      </c>
      <c r="J35" s="116">
        <v>1.5866719555731851E-2</v>
      </c>
    </row>
    <row r="36" spans="1:10" s="110" customFormat="1" ht="24.95" customHeight="1" x14ac:dyDescent="0.2">
      <c r="A36" s="294" t="s">
        <v>173</v>
      </c>
      <c r="B36" s="295" t="s">
        <v>174</v>
      </c>
      <c r="C36" s="125">
        <v>61.37282474951661</v>
      </c>
      <c r="D36" s="143">
        <v>20949</v>
      </c>
      <c r="E36" s="144">
        <v>20904</v>
      </c>
      <c r="F36" s="144">
        <v>20931</v>
      </c>
      <c r="G36" s="144">
        <v>20771</v>
      </c>
      <c r="H36" s="145">
        <v>20735</v>
      </c>
      <c r="I36" s="143">
        <v>214</v>
      </c>
      <c r="J36" s="146">
        <v>1.0320713768989631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2020-09-25T11:49:45Z</dcterms:created>
  <dcterms:modified xsi:type="dcterms:W3CDTF">2020-09-28T08:11:52Z</dcterms:modified>
</cp:coreProperties>
</file>