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C37" i="24"/>
  <c r="C35" i="24"/>
  <c r="C34" i="24"/>
  <c r="C33" i="24"/>
  <c r="C32" i="24"/>
  <c r="L32" i="24" s="1"/>
  <c r="C31" i="24"/>
  <c r="C30" i="24"/>
  <c r="C29" i="24"/>
  <c r="C28" i="24"/>
  <c r="C27" i="24"/>
  <c r="C26" i="24"/>
  <c r="C25" i="24"/>
  <c r="C24" i="24"/>
  <c r="L24" i="24" s="1"/>
  <c r="C23" i="24"/>
  <c r="C22" i="24"/>
  <c r="C21" i="24"/>
  <c r="C20" i="24"/>
  <c r="C19" i="24"/>
  <c r="C18" i="24"/>
  <c r="C17" i="24"/>
  <c r="C16" i="24"/>
  <c r="L16" i="24" s="1"/>
  <c r="C15" i="24"/>
  <c r="C9" i="24"/>
  <c r="C8" i="24"/>
  <c r="G8" i="24" s="1"/>
  <c r="C7" i="24"/>
  <c r="B39" i="24"/>
  <c r="B38" i="24"/>
  <c r="B37" i="24"/>
  <c r="B35" i="24"/>
  <c r="H35" i="24" s="1"/>
  <c r="B34" i="24"/>
  <c r="B33" i="24"/>
  <c r="B32" i="24"/>
  <c r="B31" i="24"/>
  <c r="B30" i="24"/>
  <c r="D30" i="24" s="1"/>
  <c r="B29" i="24"/>
  <c r="B28" i="24"/>
  <c r="B27" i="24"/>
  <c r="B26" i="24"/>
  <c r="B25" i="24"/>
  <c r="B24" i="24"/>
  <c r="B23" i="24"/>
  <c r="B22" i="24"/>
  <c r="B21" i="24"/>
  <c r="B20" i="24"/>
  <c r="B19" i="24"/>
  <c r="B18" i="24"/>
  <c r="B17" i="24"/>
  <c r="B16" i="24"/>
  <c r="B15" i="24"/>
  <c r="B9" i="24"/>
  <c r="B8" i="24"/>
  <c r="B7" i="24"/>
  <c r="F7" i="24" l="1"/>
  <c r="D7" i="24"/>
  <c r="J7" i="24"/>
  <c r="K7" i="24"/>
  <c r="H7" i="24"/>
  <c r="F21" i="24"/>
  <c r="D21" i="24"/>
  <c r="J21" i="24"/>
  <c r="K21" i="24"/>
  <c r="H21" i="24"/>
  <c r="K24" i="24"/>
  <c r="J24" i="24"/>
  <c r="H24" i="24"/>
  <c r="F24" i="24"/>
  <c r="D24" i="24"/>
  <c r="D38" i="24"/>
  <c r="K38" i="24"/>
  <c r="J38" i="24"/>
  <c r="H38" i="24"/>
  <c r="G15" i="24"/>
  <c r="M15" i="24"/>
  <c r="E15" i="24"/>
  <c r="L15" i="24"/>
  <c r="I15" i="24"/>
  <c r="G31" i="24"/>
  <c r="M31" i="24"/>
  <c r="E31" i="24"/>
  <c r="L31" i="24"/>
  <c r="I31" i="24"/>
  <c r="K30" i="24"/>
  <c r="J30" i="24"/>
  <c r="H30" i="24"/>
  <c r="F30" i="24"/>
  <c r="K8" i="24"/>
  <c r="J8" i="24"/>
  <c r="H8" i="24"/>
  <c r="F8" i="24"/>
  <c r="D8" i="24"/>
  <c r="F15" i="24"/>
  <c r="D15" i="24"/>
  <c r="J15" i="24"/>
  <c r="K15" i="24"/>
  <c r="H15" i="24"/>
  <c r="K18" i="24"/>
  <c r="J18" i="24"/>
  <c r="H18" i="24"/>
  <c r="F18" i="24"/>
  <c r="D18" i="24"/>
  <c r="K34" i="24"/>
  <c r="J34" i="24"/>
  <c r="H34" i="24"/>
  <c r="F34" i="24"/>
  <c r="D34" i="24"/>
  <c r="G25" i="24"/>
  <c r="M25" i="24"/>
  <c r="E25" i="24"/>
  <c r="L25" i="24"/>
  <c r="I25" i="24"/>
  <c r="I28" i="24"/>
  <c r="M28" i="24"/>
  <c r="E28" i="24"/>
  <c r="L28" i="24"/>
  <c r="G28" i="24"/>
  <c r="B14" i="24"/>
  <c r="B6" i="24"/>
  <c r="F31" i="24"/>
  <c r="D31" i="24"/>
  <c r="J31" i="24"/>
  <c r="K31" i="24"/>
  <c r="H31" i="24"/>
  <c r="F25" i="24"/>
  <c r="D25" i="24"/>
  <c r="J25" i="24"/>
  <c r="K25" i="24"/>
  <c r="H25" i="24"/>
  <c r="K28" i="24"/>
  <c r="J28" i="24"/>
  <c r="H28" i="24"/>
  <c r="F28" i="24"/>
  <c r="D28" i="24"/>
  <c r="G19" i="24"/>
  <c r="M19" i="24"/>
  <c r="E19" i="24"/>
  <c r="L19" i="24"/>
  <c r="I19" i="24"/>
  <c r="I22" i="24"/>
  <c r="M22" i="24"/>
  <c r="E22" i="24"/>
  <c r="L22" i="24"/>
  <c r="G22" i="24"/>
  <c r="G35" i="24"/>
  <c r="M35" i="24"/>
  <c r="E35" i="24"/>
  <c r="L35" i="24"/>
  <c r="I35" i="24"/>
  <c r="C45" i="24"/>
  <c r="C39" i="24"/>
  <c r="K69" i="24"/>
  <c r="J69" i="24"/>
  <c r="I69" i="24"/>
  <c r="F27" i="24"/>
  <c r="D27" i="24"/>
  <c r="J27" i="24"/>
  <c r="K27" i="24"/>
  <c r="F19" i="24"/>
  <c r="D19" i="24"/>
  <c r="J19" i="24"/>
  <c r="K19" i="24"/>
  <c r="K22" i="24"/>
  <c r="J22" i="24"/>
  <c r="H22" i="24"/>
  <c r="F22" i="24"/>
  <c r="F35" i="24"/>
  <c r="D35" i="24"/>
  <c r="J35" i="24"/>
  <c r="K35" i="24"/>
  <c r="H39" i="24"/>
  <c r="F39" i="24"/>
  <c r="D39" i="24"/>
  <c r="K39" i="24"/>
  <c r="J39" i="24"/>
  <c r="G29" i="24"/>
  <c r="M29" i="24"/>
  <c r="E29" i="24"/>
  <c r="L29" i="24"/>
  <c r="I29" i="24"/>
  <c r="H19" i="24"/>
  <c r="K53" i="24"/>
  <c r="J53" i="24"/>
  <c r="I53" i="24"/>
  <c r="F9" i="24"/>
  <c r="D9" i="24"/>
  <c r="J9" i="24"/>
  <c r="K9" i="24"/>
  <c r="H9" i="24"/>
  <c r="K16" i="24"/>
  <c r="J16" i="24"/>
  <c r="H16" i="24"/>
  <c r="F16" i="24"/>
  <c r="D16" i="24"/>
  <c r="F29" i="24"/>
  <c r="D29" i="24"/>
  <c r="J29" i="24"/>
  <c r="K29" i="24"/>
  <c r="H29" i="24"/>
  <c r="K32" i="24"/>
  <c r="J32" i="24"/>
  <c r="H32" i="24"/>
  <c r="F32" i="24"/>
  <c r="D32" i="24"/>
  <c r="G23" i="24"/>
  <c r="M23" i="24"/>
  <c r="E23" i="24"/>
  <c r="L23" i="24"/>
  <c r="I23" i="24"/>
  <c r="D22" i="24"/>
  <c r="F38" i="24"/>
  <c r="G21" i="24"/>
  <c r="M21" i="24"/>
  <c r="E21" i="24"/>
  <c r="L21" i="24"/>
  <c r="I21" i="24"/>
  <c r="F23" i="24"/>
  <c r="D23" i="24"/>
  <c r="J23" i="24"/>
  <c r="K23" i="24"/>
  <c r="H23" i="24"/>
  <c r="K26" i="24"/>
  <c r="J26" i="24"/>
  <c r="H26" i="24"/>
  <c r="F26" i="24"/>
  <c r="D26"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M38" i="24"/>
  <c r="E38" i="24"/>
  <c r="L38" i="24"/>
  <c r="G38" i="24"/>
  <c r="I38" i="24"/>
  <c r="F17" i="24"/>
  <c r="D17" i="24"/>
  <c r="J17" i="24"/>
  <c r="K17" i="24"/>
  <c r="H17" i="24"/>
  <c r="K20" i="24"/>
  <c r="J20" i="24"/>
  <c r="H20" i="24"/>
  <c r="F20" i="24"/>
  <c r="D20" i="24"/>
  <c r="F33" i="24"/>
  <c r="D33" i="24"/>
  <c r="J33" i="24"/>
  <c r="K33" i="24"/>
  <c r="H33" i="24"/>
  <c r="H37" i="24"/>
  <c r="F37" i="24"/>
  <c r="D37" i="24"/>
  <c r="K37" i="24"/>
  <c r="J37" i="24"/>
  <c r="C14" i="24"/>
  <c r="C6" i="24"/>
  <c r="G27" i="24"/>
  <c r="M27" i="24"/>
  <c r="E27" i="24"/>
  <c r="L27" i="24"/>
  <c r="I27" i="24"/>
  <c r="I30" i="24"/>
  <c r="M30" i="24"/>
  <c r="E30" i="24"/>
  <c r="L30" i="24"/>
  <c r="G30" i="24"/>
  <c r="H27" i="24"/>
  <c r="B45" i="24"/>
  <c r="K61" i="24"/>
  <c r="J61" i="24"/>
  <c r="I61" i="24"/>
  <c r="I77" i="24"/>
  <c r="K58" i="24"/>
  <c r="J58" i="24"/>
  <c r="K66" i="24"/>
  <c r="J66" i="24"/>
  <c r="K74" i="24"/>
  <c r="J74" i="24"/>
  <c r="K55" i="24"/>
  <c r="J55" i="24"/>
  <c r="K63" i="24"/>
  <c r="J63" i="24"/>
  <c r="K71" i="24"/>
  <c r="J71" i="24"/>
  <c r="H41" i="24"/>
  <c r="F41" i="24"/>
  <c r="D41" i="24"/>
  <c r="K41" i="24"/>
  <c r="K52" i="24"/>
  <c r="J52" i="24"/>
  <c r="K60" i="24"/>
  <c r="J60" i="24"/>
  <c r="K68" i="24"/>
  <c r="J68" i="24"/>
  <c r="I8" i="24"/>
  <c r="M8" i="24"/>
  <c r="E8" i="24"/>
  <c r="I18" i="24"/>
  <c r="M18" i="24"/>
  <c r="E18" i="24"/>
  <c r="I26" i="24"/>
  <c r="M26" i="24"/>
  <c r="E26" i="24"/>
  <c r="I34" i="24"/>
  <c r="M34" i="24"/>
  <c r="E34" i="24"/>
  <c r="L8" i="24"/>
  <c r="K57" i="24"/>
  <c r="J57" i="24"/>
  <c r="K65" i="24"/>
  <c r="J65" i="24"/>
  <c r="K73" i="24"/>
  <c r="J73" i="24"/>
  <c r="G18" i="24"/>
  <c r="G26" i="24"/>
  <c r="G34" i="24"/>
  <c r="K54" i="24"/>
  <c r="J54" i="24"/>
  <c r="K62" i="24"/>
  <c r="J62" i="24"/>
  <c r="K70" i="24"/>
  <c r="J70" i="24"/>
  <c r="I16" i="24"/>
  <c r="M16" i="24"/>
  <c r="E16" i="24"/>
  <c r="I24" i="24"/>
  <c r="M24" i="24"/>
  <c r="E24" i="24"/>
  <c r="I32" i="24"/>
  <c r="M32" i="24"/>
  <c r="E32" i="24"/>
  <c r="L18" i="24"/>
  <c r="L26" i="24"/>
  <c r="L34" i="24"/>
  <c r="H43" i="24"/>
  <c r="F43" i="24"/>
  <c r="D43" i="24"/>
  <c r="K43" i="24"/>
  <c r="K51" i="24"/>
  <c r="J51" i="24"/>
  <c r="K59" i="24"/>
  <c r="J59" i="24"/>
  <c r="K67" i="24"/>
  <c r="J67" i="24"/>
  <c r="K75" i="24"/>
  <c r="K77" i="24" s="1"/>
  <c r="J75" i="24"/>
  <c r="J77" i="24" s="1"/>
  <c r="G16" i="24"/>
  <c r="G24" i="24"/>
  <c r="G32" i="24"/>
  <c r="K56" i="24"/>
  <c r="J56" i="24"/>
  <c r="K64" i="24"/>
  <c r="J64" i="24"/>
  <c r="K72" i="24"/>
  <c r="J72" i="24"/>
  <c r="G40" i="24"/>
  <c r="G42" i="24"/>
  <c r="G44" i="24"/>
  <c r="H40" i="24"/>
  <c r="L41" i="24"/>
  <c r="H42" i="24"/>
  <c r="L43" i="24"/>
  <c r="H44" i="24"/>
  <c r="J40" i="24"/>
  <c r="J42" i="24"/>
  <c r="J44" i="24"/>
  <c r="K44" i="24"/>
  <c r="L40" i="24"/>
  <c r="L42" i="24"/>
  <c r="L44" i="24"/>
  <c r="E40" i="24"/>
  <c r="E42" i="24"/>
  <c r="E44" i="24"/>
  <c r="J79" i="24" l="1"/>
  <c r="J78" i="24"/>
  <c r="K79" i="24"/>
  <c r="K78" i="24"/>
  <c r="I78" i="24"/>
  <c r="I79" i="24"/>
  <c r="I6" i="24"/>
  <c r="M6" i="24"/>
  <c r="E6" i="24"/>
  <c r="L6" i="24"/>
  <c r="G6" i="24"/>
  <c r="I45" i="24"/>
  <c r="G45" i="24"/>
  <c r="M45" i="24"/>
  <c r="E45" i="24"/>
  <c r="L45" i="24"/>
  <c r="I14" i="24"/>
  <c r="M14" i="24"/>
  <c r="E14" i="24"/>
  <c r="L14" i="24"/>
  <c r="G14" i="24"/>
  <c r="K14" i="24"/>
  <c r="J14" i="24"/>
  <c r="H14" i="24"/>
  <c r="F14" i="24"/>
  <c r="D14" i="24"/>
  <c r="H45" i="24"/>
  <c r="F45" i="24"/>
  <c r="D45" i="24"/>
  <c r="K45" i="24"/>
  <c r="J45" i="24"/>
  <c r="I39" i="24"/>
  <c r="G39" i="24"/>
  <c r="L39" i="24"/>
  <c r="M39" i="24"/>
  <c r="E39" i="24"/>
  <c r="K6" i="24"/>
  <c r="J6" i="24"/>
  <c r="H6" i="24"/>
  <c r="F6" i="24"/>
  <c r="D6" i="24"/>
  <c r="I83" i="24" l="1"/>
  <c r="I82" i="24"/>
  <c r="I81" i="24"/>
</calcChain>
</file>

<file path=xl/sharedStrings.xml><?xml version="1.0" encoding="utf-8"?>
<sst xmlns="http://schemas.openxmlformats.org/spreadsheetml/2006/main" count="1688" uniqueCount="521">
  <si>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</si>
  <si>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</si>
  <si>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</si>
  <si>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</si>
  <si>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</si>
  <si>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</si>
  <si>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</si>
  <si>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</si>
  <si>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</si>
  <si>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</si>
  <si>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</si>
  <si>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</si>
  <si>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</si>
  <si>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Roth (09576)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</si>
  <si>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</si>
  <si>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</si>
  <si>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</si>
  <si>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</si>
  <si>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</si>
  <si>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</si>
  <si>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</si>
  <si>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</si>
  <si>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</si>
  <si>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</si>
  <si>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</si>
  <si>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</si>
  <si>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</si>
  <si>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</si>
  <si>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</si>
  <si>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</si>
  <si>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</si>
  <si>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</si>
  <si>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</si>
  <si>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</si>
  <si>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</si>
  <si>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</si>
  <si>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</si>
  <si>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</si>
  <si>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</si>
  <si>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</si>
  <si>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</si>
  <si>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</si>
  <si>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</si>
  <si>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</si>
  <si>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</si>
  <si>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</si>
  <si>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</si>
  <si>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</si>
  <si>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</si>
  <si>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</si>
  <si>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</si>
  <si>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</si>
  <si>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</si>
  <si>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</si>
  <si>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</si>
  <si>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</si>
  <si>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</si>
  <si>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</si>
  <si>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</si>
  <si>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</si>
  <si>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</si>
  <si>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</si>
  <si>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</si>
  <si>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</si>
  <si>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</si>
  <si>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</si>
  <si>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</si>
  <si>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</si>
  <si>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</si>
  <si>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</si>
  <si>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</si>
  <si>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</si>
  <si>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</si>
  <si>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</si>
  <si>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</si>
  <si>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</si>
  <si>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</si>
  <si>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</si>
  <si>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</si>
  <si>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</si>
  <si>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</si>
  <si>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</si>
  <si>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</si>
  <si>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</si>
  <si>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</si>
  <si>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</si>
  <si>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</si>
  <si>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</si>
  <si>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</si>
  <si>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</si>
  <si>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</si>
  <si>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</si>
  <si>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Roth (09576);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</si>
  <si>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</si>
  <si>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</si>
  <si>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</si>
  <si>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</si>
  <si>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</si>
  <si>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</si>
  <si>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</si>
  <si>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</si>
  <si>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</si>
  <si>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</si>
  <si>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</si>
  <si>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</si>
  <si>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</si>
  <si>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</si>
  <si>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</si>
  <si>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</si>
  <si>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</si>
  <si>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</si>
  <si>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</si>
  <si>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</si>
  <si>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</si>
  <si>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</si>
  <si>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</si>
  <si>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</si>
  <si>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</si>
  <si>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</si>
  <si>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</si>
  <si>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</si>
  <si>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</si>
  <si>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</si>
  <si>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</si>
  <si>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</si>
  <si>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</si>
  <si>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</si>
  <si>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</si>
  <si>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</si>
  <si>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</si>
  <si>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</si>
  <si>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</si>
  <si>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</si>
  <si>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</si>
  <si>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</si>
  <si>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</si>
  <si>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</si>
  <si>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</si>
  <si>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</si>
  <si>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</si>
  <si>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</si>
  <si>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</si>
  <si>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</si>
  <si>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</si>
  <si>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</si>
  <si>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</si>
  <si>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</si>
  <si>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</si>
  <si>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</si>
  <si>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</si>
  <si>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</si>
  <si>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</si>
  <si>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</si>
  <si>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</si>
  <si>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</si>
  <si>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</si>
  <si>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</si>
  <si>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</si>
  <si>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</si>
  <si>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</si>
  <si>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</si>
  <si>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</si>
  <si>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</si>
  <si>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</si>
  <si>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</si>
  <si>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</si>
  <si>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</si>
  <si>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</si>
  <si>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</si>
  <si>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</si>
  <si>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</si>
  <si>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</si>
  <si>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</si>
  <si>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</si>
  <si>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</si>
  <si>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</si>
  <si>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</si>
  <si>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</si>
  <si>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</si>
  <si>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</si>
  <si>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</si>
  <si>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</si>
  <si>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</si>
  <si>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Roth (09576)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</si>
  <si>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</si>
  <si>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</si>
  <si>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</si>
  <si>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</si>
  <si>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</si>
  <si>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</si>
  <si>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</si>
  <si>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</si>
  <si>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</si>
  <si>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</si>
  <si>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</si>
  <si>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</si>
  <si>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</si>
  <si>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</si>
  <si>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</si>
  <si>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</si>
  <si>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</si>
  <si>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</si>
  <si>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</si>
  <si>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</si>
  <si>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</si>
  <si>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</si>
  <si>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</si>
  <si>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</si>
  <si>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</si>
  <si>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</si>
  <si>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</si>
  <si>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</si>
  <si>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</si>
  <si>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</si>
  <si>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</si>
  <si>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</si>
  <si>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</si>
  <si>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</si>
  <si>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</si>
  <si>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</si>
  <si>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</si>
  <si>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</si>
  <si>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</si>
  <si>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</si>
  <si>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</si>
  <si>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</si>
  <si>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</si>
  <si>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</si>
  <si>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</si>
  <si>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</si>
  <si>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</si>
  <si>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</si>
  <si>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</si>
  <si>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</si>
  <si>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</si>
  <si>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</si>
  <si>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</si>
  <si>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</si>
  <si>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</si>
  <si>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</si>
  <si>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</si>
  <si>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</si>
  <si>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</si>
  <si>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</si>
  <si>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</si>
  <si>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</si>
  <si>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</si>
  <si>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</si>
  <si>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</si>
  <si>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</si>
  <si>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</si>
  <si>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</si>
  <si>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</si>
  <si>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</si>
  <si>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</si>
  <si>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</si>
  <si>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</si>
  <si>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</si>
  <si>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</si>
  <si>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</si>
  <si>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</si>
  <si>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</si>
  <si>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</si>
  <si>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</si>
  <si>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</si>
  <si>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</si>
  <si>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</si>
  <si>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</si>
  <si>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</si>
  <si>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</si>
  <si>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</si>
  <si>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</si>
  <si>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</si>
  <si>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</si>
  <si>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</si>
  <si>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</si>
  <si>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</si>
  <si>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</si>
  <si>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</si>
  <si>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</si>
  <si>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</si>
  <si>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</si>
  <si>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</si>
  <si>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</si>
  <si>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</si>
  <si>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</si>
  <si>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</si>
  <si>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</si>
  <si>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</si>
  <si>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</si>
  <si>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</si>
  <si>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</si>
  <si>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</si>
  <si>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</si>
  <si>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</si>
  <si>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</si>
  <si>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</si>
  <si>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</si>
  <si>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</si>
  <si>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</si>
  <si>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</si>
  <si>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</si>
  <si>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</si>
  <si>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</si>
  <si>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</si>
  <si>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</si>
  <si>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</si>
  <si>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</si>
  <si>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</si>
  <si>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</si>
  <si>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</si>
  <si>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</si>
  <si>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</si>
  <si>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</si>
  <si>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</si>
  <si>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</si>
  <si>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</si>
  <si>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</si>
  <si>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</si>
  <si>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</si>
  <si>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</si>
  <si>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</si>
  <si>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</si>
  <si>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</si>
  <si>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</si>
  <si>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</si>
  <si>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</si>
  <si>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</si>
  <si>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</si>
  <si>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</si>
  <si>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</si>
  <si>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</si>
  <si>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</si>
  <si>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</si>
  <si>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</si>
  <si>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</si>
  <si>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</si>
  <si>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</si>
  <si>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</si>
  <si>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</si>
  <si>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</si>
  <si>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</si>
  <si>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</si>
  <si>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</si>
  <si>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</si>
  <si>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</si>
  <si>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</si>
  <si>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</si>
  <si>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</si>
  <si>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</si>
  <si>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</si>
  <si>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</si>
  <si>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</si>
  <si>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</si>
  <si>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</si>
  <si>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</si>
  <si>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</si>
  <si>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</si>
  <si>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</si>
  <si>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</si>
  <si>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</si>
  <si>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</si>
  <si>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</si>
  <si>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</si>
  <si>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</si>
  <si>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</si>
  <si>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</si>
  <si>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</si>
  <si>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</si>
  <si>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</si>
  <si>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</si>
  <si>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</si>
  <si>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</si>
  <si>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Roth (09576);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</si>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</sst>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{70F7CF1B-1F50-4E90-A5B6-2AEA1755B360}</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767E-4689-8B57-79351554458E}"/>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{E2DB7148-FF1F-4B56-833B-8CDF9241FED9}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767E-4689-8B57-79351554458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{0D701C54-3C99-4667-96A0-1A56A297C089}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67E-4689-8B57-79351554458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{29D22377-878A-42F2-A747-0B01B88395A3}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67E-4689-8B57-79351554458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1.6349658030053418</c:v>
                </c:pt>
                <c:pt idx="1">
                  <c:v>1.0013227114154917</c:v>
                </c:pt>
                <c:pt idx="2">
                  <c:v>1.1186464311118853</c:v>
                </c:pt>
                <c:pt idx="3">
                  <c:v>1.0875687030768</c:v>
                </c:pt>
              </c:numCache>
            </c:numRef>
          </c:val>
          <c:extLst>
            <c:ext xmlns:c16="http://schemas.microsoft.com/office/drawing/2014/chart" uri="{C3380CC4-5D6E-409C-BE32-E72D297353CC}">
              <c16:uniqueId val="{00000004-767E-4689-8B57-79351554458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{E9BE6F68-F543-4236-B2F4-F1B73DA1FA76}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67E-4689-8B57-79351554458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{A4653F53-8972-43E2-98A8-C8A165D3AA3E}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67E-4689-8B57-79351554458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{397794F6-41D0-4DE0-9FC8-C20D9FC8EE1A}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67E-4689-8B57-79351554458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{2488A05D-0B77-4B3B-8FD1-B24D5FB6874E}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67E-4689-8B57-7935155445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67E-4689-8B57-79351554458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67E-4689-8B57-79351554458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{A25D0593-73D3-4BAA-BF41-4E7CF3000D48}</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8761-42DC-9604-BEA45042DB3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{89E0C155-0965-4B6B-8F10-2798CA31B0D6}</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761-42DC-9604-BEA45042DB3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{5E5EEC7A-0379-4645-B937-1C55F2284901}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761-42DC-9604-BEA45042DB3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{4F66BDC4-D159-4340-907B-35B83F1833E3}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761-42DC-9604-BEA45042DB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-2.0062942564909521</c:v>
                </c:pt>
                <c:pt idx="1">
                  <c:v>-1.8915068707011207</c:v>
                </c:pt>
                <c:pt idx="2">
                  <c:v>-2.7637010795899166</c:v>
                </c:pt>
                <c:pt idx="3">
                  <c:v>-2.8655893304673015</c:v>
                </c:pt>
              </c:numCache>
            </c:numRef>
          </c:val>
          <c:extLst>
            <c:ext xmlns:c16="http://schemas.microsoft.com/office/drawing/2014/chart" uri="{C3380CC4-5D6E-409C-BE32-E72D297353CC}">
              <c16:uniqueId val="{00000004-8761-42DC-9604-BEA45042DB3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{76D20B7B-3270-4C20-B09E-1E0CD6848274}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761-42DC-9604-BEA45042DB3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{D508FD38-087F-4320-B044-98D414226333}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761-42DC-9604-BEA45042DB3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{4CDB0767-A13A-4E48-A606-54C476805FFA}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761-42DC-9604-BEA45042DB3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{BC8FF0AB-E348-4B66-9E1D-ADAEE41169B5}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761-42DC-9604-BEA45042DB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61-42DC-9604-BEA45042DB3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61-42DC-9604-BEA45042DB3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{5FDC376D-5042-44F3-91C7-17F475F597D7}</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8673-4970-B498-74550BF64554}"/>
                </c:ext>
              </c:extLst>
            </c:dLbl>
            <c:dLbl>
              <c:idx val="1"/>
              <c:tx>
                <c:strRef>
                  <c:f>Daten_Diagramme!$D$15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{31FD79E1-E594-4870-90F8-DDD4D4028B25}</c15:txfldGUID>
                      <c15:f>Daten_Diagramme!$D$15</c15:f>
                      <c15:dlblFieldTableCache>
                        <c:ptCount val="1"/>
                        <c:pt idx="0">
                          <c:v>3.3</c:v>
                        </c:pt>
                      </c15:dlblFieldTableCache>
                    </c15:dlblFTEntry>
                  </c15:dlblFieldTable>
                  <c15:showDataLabelsRange val="0"/>
                </c:ext>
                <c:ext xmlns:c16="http://schemas.microsoft.com/office/drawing/2014/chart" uri="{C3380CC4-5D6E-409C-BE32-E72D297353CC}">
                  <c16:uniqueId val="{00000001-8673-4970-B498-74550BF64554}"/>
                </c:ext>
              </c:extLst>
            </c:dLbl>
            <c:dLbl>
              <c:idx val="2"/>
              <c:tx>
                <c:strRef>
                  <c:f>Daten_Diagramme!$D$16</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{663205DF-ABA2-4C5F-A1E8-0B057C802274}</c15:txfldGUID>
                      <c15:f>Daten_Diagramme!$D$16</c15:f>
                      <c15:dlblFieldTableCache>
                        <c:ptCount val="1"/>
                        <c:pt idx="0">
                          <c:v>17.5</c:v>
                        </c:pt>
                      </c15:dlblFieldTableCache>
                    </c15:dlblFTEntry>
                  </c15:dlblFieldTable>
                  <c15:showDataLabelsRange val="0"/>
                </c:ext>
                <c:ext xmlns:c16="http://schemas.microsoft.com/office/drawing/2014/chart" uri="{C3380CC4-5D6E-409C-BE32-E72D297353CC}">
                  <c16:uniqueId val="{00000002-8673-4970-B498-74550BF64554}"/>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{C6A69235-E6C8-4452-B593-B00954C47D9F}</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8673-4970-B498-74550BF64554}"/>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{966C94A2-CAF6-4C23-A455-925F386BD115}</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8673-4970-B498-74550BF64554}"/>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{43906BDB-4C42-4AD2-BAB3-31294A1F5D84}</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8673-4970-B498-74550BF64554}"/>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{A8480BE1-B5EA-4AD6-921C-AD4D56106C88}</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8673-4970-B498-74550BF64554}"/>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{C26FCF69-7B1E-461F-91C9-1141824F0EC0}</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8673-4970-B498-74550BF64554}"/>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{0344036A-5108-434F-95FB-DA6165569F64}</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8673-4970-B498-74550BF64554}"/>
                </c:ext>
              </c:extLst>
            </c:dLbl>
            <c:dLbl>
              <c:idx val="9"/>
              <c:tx>
                <c:strRef>
                  <c:f>Daten_Diagramme!$D$23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{6E01A43D-C861-407F-BDB5-B3DA5BE38E57}</c15:txfldGUID>
                      <c15:f>Daten_Diagramme!$D$23</c15:f>
                      <c15:dlblFieldTableCache>
                        <c:ptCount val="1"/>
                        <c:pt idx="0">
                          <c:v>5.7</c:v>
                        </c:pt>
                      </c15:dlblFieldTableCache>
                    </c15:dlblFTEntry>
                  </c15:dlblFieldTable>
                  <c15:showDataLabelsRange val="0"/>
                </c:ext>
                <c:ext xmlns:c16="http://schemas.microsoft.com/office/drawing/2014/chart" uri="{C3380CC4-5D6E-409C-BE32-E72D297353CC}">
                  <c16:uniqueId val="{00000009-8673-4970-B498-74550BF64554}"/>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{BC320A5E-2C62-4B7C-915E-3F49CF209674}</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8673-4970-B498-74550BF64554}"/>
                </c:ext>
              </c:extLst>
            </c:dLbl>
            <c:dLbl>
              <c:idx val="11"/>
              <c:tx>
                <c:strRef>
                  <c:f>Daten_Diagramme!$D$25</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{3DEA8B2F-FD5A-4244-AC36-ADBB7481D77D}</c15:txfldGUID>
                      <c15:f>Daten_Diagramme!$D$25</c15:f>
                      <c15:dlblFieldTableCache>
                        <c:ptCount val="1"/>
                        <c:pt idx="0">
                          <c:v>12.5</c:v>
                        </c:pt>
                      </c15:dlblFieldTableCache>
                    </c15:dlblFTEntry>
                  </c15:dlblFieldTable>
                  <c15:showDataLabelsRange val="0"/>
                </c:ext>
                <c:ext xmlns:c16="http://schemas.microsoft.com/office/drawing/2014/chart" uri="{C3380CC4-5D6E-409C-BE32-E72D297353CC}">
                  <c16:uniqueId val="{0000000B-8673-4970-B498-74550BF64554}"/>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{1F160176-4137-464B-9D4C-4B23C860FDF5}</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8673-4970-B498-74550BF64554}"/>
                </c:ext>
              </c:extLst>
            </c:dLbl>
            <c:dLbl>
              <c:idx val="13"/>
              <c:tx>
                <c:strRef>
                  <c:f>Daten_Diagramme!$D$27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{B847D385-59E5-4413-A210-B082BF512C51}</c15:txfldGUID>
                      <c15:f>Daten_Diagramme!$D$27</c15:f>
                      <c15:dlblFieldTableCache>
                        <c:ptCount val="1"/>
                        <c:pt idx="0">
                          <c:v>7.5</c:v>
                        </c:pt>
                      </c15:dlblFieldTableCache>
                    </c15:dlblFTEntry>
                  </c15:dlblFieldTable>
                  <c15:showDataLabelsRange val="0"/>
                </c:ext>
                <c:ext xmlns:c16="http://schemas.microsoft.com/office/drawing/2014/chart" uri="{C3380CC4-5D6E-409C-BE32-E72D297353CC}">
                  <c16:uniqueId val="{0000000D-8673-4970-B498-74550BF64554}"/>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{32D835E5-B379-431E-9B54-D693044A885D}</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8673-4970-B498-74550BF64554}"/>
                </c:ext>
              </c:extLst>
            </c:dLbl>
            <c:dLbl>
              <c:idx val="15"/>
              <c:tx>
                <c:strRef>
                  <c:f>Daten_Diagramme!$D$29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{915B9CBA-5941-4B82-B5C9-58CCEAD37106}</c15:txfldGUID>
                      <c15:f>Daten_Diagramme!$D$29</c15:f>
                      <c15:dlblFieldTableCache>
                        <c:ptCount val="1"/>
                        <c:pt idx="0">
                          <c:v>-10.0</c:v>
                        </c:pt>
                      </c15:dlblFieldTableCache>
                    </c15:dlblFTEntry>
                  </c15:dlblFieldTable>
                  <c15:showDataLabelsRange val="0"/>
                </c:ext>
                <c:ext xmlns:c16="http://schemas.microsoft.com/office/drawing/2014/chart" uri="{C3380CC4-5D6E-409C-BE32-E72D297353CC}">
                  <c16:uniqueId val="{0000000F-8673-4970-B498-74550BF64554}"/>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{EDC931E7-B3C6-419E-89A2-C0351EFC15AF}</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8673-4970-B498-74550BF64554}"/>
                </c:ext>
              </c:extLst>
            </c:dLbl>
            <c:dLbl>
              <c:idx val="17"/>
              <c:tx>
                <c:strRef>
                  <c:f>Daten_Diagramme!$D$31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{F0C3FFBD-11BC-43EF-93D4-F80DB2E0B77C}</c15:txfldGUID>
                      <c15:f>Daten_Diagramme!$D$31</c15:f>
                      <c15:dlblFieldTableCache>
                        <c:ptCount val="1"/>
                        <c:pt idx="0">
                          <c:v>3.8</c:v>
                        </c:pt>
                      </c15:dlblFieldTableCache>
                    </c15:dlblFTEntry>
                  </c15:dlblFieldTable>
                  <c15:showDataLabelsRange val="0"/>
                </c:ext>
                <c:ext xmlns:c16="http://schemas.microsoft.com/office/drawing/2014/chart" uri="{C3380CC4-5D6E-409C-BE32-E72D297353CC}">
                  <c16:uniqueId val="{00000011-8673-4970-B498-74550BF64554}"/>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{CB7C8856-5E41-4F8B-A0FA-FD82B93B0AFF}</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8673-4970-B498-74550BF64554}"/>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{76DDE6A2-CB5D-45A5-B604-4B1B56EDB268}</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8673-4970-B498-74550BF64554}"/>
                </c:ext>
              </c:extLst>
            </c:dLbl>
            <c:dLbl>
              <c:idx val="20"/>
              <c:tx>
                <c:strRef>
                  <c:f>Daten_Diagramme!$D$34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{3FDCF9A2-7FE6-460A-A837-44966CCB15E0}</c15:txfldGUID>
                      <c15:f>Daten_Diagramme!$D$34</c15:f>
                      <c15:dlblFieldTableCache>
                        <c:ptCount val="1"/>
                        <c:pt idx="0">
                          <c:v>7.8</c:v>
                        </c:pt>
                      </c15:dlblFieldTableCache>
                    </c15:dlblFTEntry>
                  </c15:dlblFieldTable>
                  <c15:showDataLabelsRange val="0"/>
                </c:ext>
                <c:ext xmlns:c16="http://schemas.microsoft.com/office/drawing/2014/chart" uri="{C3380CC4-5D6E-409C-BE32-E72D297353CC}">
                  <c16:uniqueId val="{00000014-8673-4970-B498-74550BF6455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{3B3AE5A1-797C-4AC4-963D-8FC7D05B66AE}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673-4970-B498-74550BF645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{1BFF849D-BC97-414B-A2EC-2719E10066A2}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673-4970-B498-74550BF64554}"/>
                </c:ext>
              </c:extLst>
            </c:dLbl>
            <c:dLbl>
              <c:idx val="23"/>
              <c:tx>
                <c:strRef>
                  <c:f>Daten_Diagramme!$D$37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{25975565-3DFF-4B9B-AAA6-3E3C0CFA55E3}</c15:txfldGUID>
                      <c15:f>Daten_Diagramme!$D$37</c15:f>
                      <c15:dlblFieldTableCache>
                        <c:ptCount val="1"/>
                        <c:pt idx="0">
                          <c:v>3.3</c:v>
                        </c:pt>
                      </c15:dlblFieldTableCache>
                    </c15:dlblFTEntry>
                  </c15:dlblFieldTable>
                  <c15:showDataLabelsRange val="0"/>
                </c:ext>
                <c:ext xmlns:c16="http://schemas.microsoft.com/office/drawing/2014/chart" uri="{C3380CC4-5D6E-409C-BE32-E72D297353CC}">
                  <c16:uniqueId val="{00000017-8673-4970-B498-74550BF64554}"/>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{4842E7CB-B0C3-44DB-A73E-BB9D0732C8B8}</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8673-4970-B498-74550BF64554}"/>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{5FC6FF90-9F68-4817-9284-06F650A98C04}</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8673-4970-B498-74550BF645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{1AE949C6-AA27-49B0-B42E-207E1B54DC28}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673-4970-B498-74550BF645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{9B29998A-9B48-4B94-8924-1E1381EDEDE6}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673-4970-B498-74550BF645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{FA9497D0-F0D3-46A2-BDFD-601EB145D9D4}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673-4970-B498-74550BF645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{0E39F230-9C23-497B-AEA2-40B9CBBC5015}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673-4970-B498-74550BF645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{0BBD4E2B-D3A0-4890-93D0-4C17F03AC1AF}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673-4970-B498-74550BF64554}"/>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{EC5267EB-EC1E-4F9A-ACEB-D7C2D495C7E3}</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8673-4970-B498-74550BF64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1.6349658030053418</c:v>
                </c:pt>
                <c:pt idx="1">
                  <c:v>3.2846715328467155</c:v>
                </c:pt>
                <c:pt idx="2">
                  <c:v>17.455138662316475</c:v>
                </c:pt>
                <c:pt idx="3">
                  <c:v>0.23905696150358585</c:v>
                </c:pt>
                <c:pt idx="4">
                  <c:v>0.71813285457809695</c:v>
                </c:pt>
                <c:pt idx="5">
                  <c:v>2.9563932002956393E-2</c:v>
                </c:pt>
                <c:pt idx="6">
                  <c:v>0.27121270825261529</c:v>
                </c:pt>
                <c:pt idx="7">
                  <c:v>3.761574074074074</c:v>
                </c:pt>
                <c:pt idx="8">
                  <c:v>0.30983733539891556</c:v>
                </c:pt>
                <c:pt idx="9">
                  <c:v>5.6612318840579707</c:v>
                </c:pt>
                <c:pt idx="10">
                  <c:v>1.6932270916334662</c:v>
                </c:pt>
                <c:pt idx="11">
                  <c:v>12.462006079027356</c:v>
                </c:pt>
                <c:pt idx="12">
                  <c:v>-3.6382536382536381</c:v>
                </c:pt>
                <c:pt idx="13">
                  <c:v>7.5019952114924182</c:v>
                </c:pt>
                <c:pt idx="14">
                  <c:v>3.771551724137931</c:v>
                </c:pt>
                <c:pt idx="15">
                  <c:v>-10.038610038610038</c:v>
                </c:pt>
                <c:pt idx="16">
                  <c:v>1.0514018691588785</c:v>
                </c:pt>
                <c:pt idx="17">
                  <c:v>3.8203753351206435</c:v>
                </c:pt>
                <c:pt idx="18">
                  <c:v>3.7945395650161964</c:v>
                </c:pt>
                <c:pt idx="19">
                  <c:v>-3.2552083333333335</c:v>
                </c:pt>
                <c:pt idx="20">
                  <c:v>7.8172588832487309</c:v>
                </c:pt>
                <c:pt idx="21">
                  <c:v>0</c:v>
                </c:pt>
                <c:pt idx="23">
                  <c:v>3.2846715328467155</c:v>
                </c:pt>
                <c:pt idx="24">
                  <c:v>1.6419753086419753</c:v>
                </c:pt>
                <c:pt idx="25">
                  <c:v>1.6109886382906562</c:v>
                </c:pt>
              </c:numCache>
            </c:numRef>
          </c:val>
          <c:extLst>
            <c:ext xmlns:c16="http://schemas.microsoft.com/office/drawing/2014/chart" uri="{C3380CC4-5D6E-409C-BE32-E72D297353CC}">
              <c16:uniqueId val="{00000020-8673-4970-B498-74550BF645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{D0BC0213-9E3A-4B76-8A8C-ABD1CD895FD8}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673-4970-B498-74550BF645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{F73E119F-7D4C-4C9F-B41E-575647C734AC}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673-4970-B498-74550BF645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{0BF580FD-1431-42C3-91D6-2B0D02467A1D}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673-4970-B498-74550BF645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{209A36E0-9757-47E2-80C0-CE31F4B3DF5F}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673-4970-B498-74550BF645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{52235E9B-D44E-4A7B-B8CA-759F0DD48AFA}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673-4970-B498-74550BF645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{A2376C47-0CB8-44C9-92E8-9E67632EA265}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673-4970-B498-74550BF645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{B3CE45CE-73AA-4552-8C38-5EAA0C9AE3C2}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673-4970-B498-74550BF645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{145C8986-2BEA-42AE-AC23-74F012693344}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673-4970-B498-74550BF645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{CA0287AC-F25C-41A6-BF36-734E111F050D}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673-4970-B498-74550BF645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{48CABD38-6883-4FB7-A77B-579C206E466D}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673-4970-B498-74550BF645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{934086B2-C47D-483E-9D17-DFA8F5DC06BC}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673-4970-B498-74550BF645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{009C2A0E-DFF4-4B7E-9798-0AD9F077E616}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673-4970-B498-74550BF645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{2775C2E4-81E2-414E-ABEF-73E9CE0EEE15}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673-4970-B498-74550BF645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{85807E74-D159-45F8-9422-27215F3BF787}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673-4970-B498-74550BF645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{025F1738-7285-43B4-B92F-FF973E9C405F}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673-4970-B498-74550BF645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{A997B960-28D2-40FD-A680-EEABFC37ED38}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673-4970-B498-74550BF645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{3FF7DF3D-68E7-4B7F-B17F-0353825D42EA}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673-4970-B498-74550BF645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{658F36E8-D2A2-481E-8870-FE63E2CD0C2D}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673-4970-B498-74550BF645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{6CD9F7A0-456A-4B1C-8FD0-CBC083759773}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673-4970-B498-74550BF645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{C1109885-F3D4-4898-866E-6255D89A01B6}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673-4970-B498-74550BF645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{9F980BD2-281C-483B-A5F6-4E37DFB1CE4B}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673-4970-B498-74550BF645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{1169BDCF-4130-4FB0-B4A5-3BE92CE21BF7}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673-4970-B498-74550BF645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{6F87771B-5AD4-4D1E-A730-8BFA2743174E}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673-4970-B498-74550BF645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{166BB299-91C4-4BBF-9D91-45B1FF1A74F5}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673-4970-B498-74550BF645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{2A6EB3ED-C05E-4B06-9C04-AE7C6E301A06}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673-4970-B498-74550BF645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{A93981E5-0370-4A53-A35C-625743F6F06D}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673-4970-B498-74550BF645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{1B0FBD22-F8DD-43A2-95D2-EF4BE3655848}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673-4970-B498-74550BF645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{CA3995CA-2D6E-4877-B666-A0E7C3BF9D7F}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673-4970-B498-74550BF645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{ABDFECBF-78B9-4218-BA67-3BD366777DB5}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673-4970-B498-74550BF645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{D01D32CB-5463-49CF-AF2F-FC7D01051F29}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673-4970-B498-74550BF645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{EEC6230A-387D-4C8D-A5B5-D1C50E3EBB51}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673-4970-B498-74550BF645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{66CB4E38-4983-4BEE-B766-E9BFCB3D64A2}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673-4970-B498-74550BF64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673-4970-B498-74550BF645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673-4970-B498-74550BF645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{B3B2F83C-19CC-41DC-B95A-8674240B2A7B}</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B2F4-4CB0-ABC9-51474BD4A235}"/>
                </c:ext>
              </c:extLst>
            </c:dLbl>
            <c:dLbl>
              <c:idx val="1"/>
              <c:tx>
                <c:strRef>
                  <c:f>Daten_Diagramme!$E$15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{84BB317F-4ED8-45F5-9F02-31B421E03881}</c15:txfldGUID>
                      <c15:f>Daten_Diagramme!$E$15</c15:f>
                      <c15:dlblFieldTableCache>
                        <c:ptCount val="1"/>
                        <c:pt idx="0">
                          <c:v>5.5</c:v>
                        </c:pt>
                      </c15:dlblFieldTableCache>
                    </c15:dlblFTEntry>
                  </c15:dlblFieldTable>
                  <c15:showDataLabelsRange val="0"/>
                </c:ext>
                <c:ext xmlns:c16="http://schemas.microsoft.com/office/drawing/2014/chart" uri="{C3380CC4-5D6E-409C-BE32-E72D297353CC}">
                  <c16:uniqueId val="{00000001-B2F4-4CB0-ABC9-51474BD4A235}"/>
                </c:ext>
              </c:extLst>
            </c:dLbl>
            <c:dLbl>
              <c:idx val="2"/>
              <c:tx>
                <c:strRef>
                  <c:f>Daten_Diagramme!$E$16</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{42DC9156-2C42-4B68-A0B4-E79A4312A7B9}</c15:txfldGUID>
                      <c15:f>Daten_Diagramme!$E$16</c15:f>
                      <c15:dlblFieldTableCache>
                        <c:ptCount val="1"/>
                        <c:pt idx="0">
                          <c:v>-7.1</c:v>
                        </c:pt>
                      </c15:dlblFieldTableCache>
                    </c15:dlblFTEntry>
                  </c15:dlblFieldTable>
                  <c15:showDataLabelsRange val="0"/>
                </c:ext>
                <c:ext xmlns:c16="http://schemas.microsoft.com/office/drawing/2014/chart" uri="{C3380CC4-5D6E-409C-BE32-E72D297353CC}">
                  <c16:uniqueId val="{00000002-B2F4-4CB0-ABC9-51474BD4A235}"/>
                </c:ext>
              </c:extLst>
            </c:dLbl>
            <c:dLbl>
              <c:idx val="3"/>
              <c:tx>
                <c:strRef>
                  <c:f>Daten_Diagramme!$E$17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{603A6E07-EE9F-4837-8450-D87C69F28D83}</c15:txfldGUID>
                      <c15:f>Daten_Diagramme!$E$17</c15:f>
                      <c15:dlblFieldTableCache>
                        <c:ptCount val="1"/>
                        <c:pt idx="0">
                          <c:v>-8.0</c:v>
                        </c:pt>
                      </c15:dlblFieldTableCache>
                    </c15:dlblFTEntry>
                  </c15:dlblFieldTable>
                  <c15:showDataLabelsRange val="0"/>
                </c:ext>
                <c:ext xmlns:c16="http://schemas.microsoft.com/office/drawing/2014/chart" uri="{C3380CC4-5D6E-409C-BE32-E72D297353CC}">
                  <c16:uniqueId val="{00000003-B2F4-4CB0-ABC9-51474BD4A235}"/>
                </c:ext>
              </c:extLst>
            </c:dLbl>
            <c:dLbl>
              <c:idx val="4"/>
              <c:tx>
                <c:strRef>
                  <c:f>Daten_Diagramme!$E$18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{80407555-53A2-4511-BB97-793570EA5977}</c15:txfldGUID>
                      <c15:f>Daten_Diagramme!$E$18</c15:f>
                      <c15:dlblFieldTableCache>
                        <c:ptCount val="1"/>
                        <c:pt idx="0">
                          <c:v>6.2</c:v>
                        </c:pt>
                      </c15:dlblFieldTableCache>
                    </c15:dlblFTEntry>
                  </c15:dlblFieldTable>
                  <c15:showDataLabelsRange val="0"/>
                </c:ext>
                <c:ext xmlns:c16="http://schemas.microsoft.com/office/drawing/2014/chart" uri="{C3380CC4-5D6E-409C-BE32-E72D297353CC}">
                  <c16:uniqueId val="{00000004-B2F4-4CB0-ABC9-51474BD4A235}"/>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{7B0682C8-3F70-46C8-A65A-5339F62DAC32}</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B2F4-4CB0-ABC9-51474BD4A235}"/>
                </c:ext>
              </c:extLst>
            </c:dLbl>
            <c:dLbl>
              <c:idx val="6"/>
              <c:tx>
                <c:strRef>
                  <c:f>Daten_Diagramme!$E$20</c:f>
                  <c:strCache>
                    <c:ptCount val="1"/>
                    <c:pt idx="0">
                      <c:v>-24.2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{679502CE-138B-4E52-9D45-A25D2DEE853C}</c15:txfldGUID>
                      <c15:f>Daten_Diagramme!$E$20</c15:f>
                      <c15:dlblFieldTableCache>
                        <c:ptCount val="1"/>
                        <c:pt idx="0">
                          <c:v>-24.2</c:v>
                        </c:pt>
                      </c15:dlblFieldTableCache>
                    </c15:dlblFTEntry>
                  </c15:dlblFieldTable>
                  <c15:showDataLabelsRange val="0"/>
                </c:ext>
                <c:ext xmlns:c16="http://schemas.microsoft.com/office/drawing/2014/chart" uri="{C3380CC4-5D6E-409C-BE32-E72D297353CC}">
                  <c16:uniqueId val="{00000006-B2F4-4CB0-ABC9-51474BD4A235}"/>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{01D7620D-F7BB-478A-BF01-43DD6702EF28}</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B2F4-4CB0-ABC9-51474BD4A235}"/>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{B3BCE143-72D4-458C-9B2D-13FCF2673246}</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B2F4-4CB0-ABC9-51474BD4A235}"/>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{E67C8E94-27F0-4CEC-88CB-343C13732B41}</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B2F4-4CB0-ABC9-51474BD4A235}"/>
                </c:ext>
              </c:extLst>
            </c:dLbl>
            <c:dLbl>
              <c:idx val="10"/>
              <c:tx>
                <c:strRef>
                  <c:f>Daten_Diagramme!$E$24</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{6028ED2D-B25E-45C5-ADA1-5B68D3AC51E3}</c15:txfldGUID>
                      <c15:f>Daten_Diagramme!$E$24</c15:f>
                      <c15:dlblFieldTableCache>
                        <c:ptCount val="1"/>
                        <c:pt idx="0">
                          <c:v>-7.9</c:v>
                        </c:pt>
                      </c15:dlblFieldTableCache>
                    </c15:dlblFTEntry>
                  </c15:dlblFieldTable>
                  <c15:showDataLabelsRange val="0"/>
                </c:ext>
                <c:ext xmlns:c16="http://schemas.microsoft.com/office/drawing/2014/chart" uri="{C3380CC4-5D6E-409C-BE32-E72D297353CC}">
                  <c16:uniqueId val="{0000000A-B2F4-4CB0-ABC9-51474BD4A235}"/>
                </c:ext>
              </c:extLst>
            </c:dLbl>
            <c:dLbl>
              <c:idx val="11"/>
              <c:tx>
                <c:strRef>
                  <c:f>Daten_Diagramme!$E$25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{F2DE654E-9142-4EC1-BBF8-071D4D56AFE6}</c15:txfldGUID>
                      <c15:f>Daten_Diagramme!$E$25</c15:f>
                      <c15:dlblFieldTableCache>
                        <c:ptCount val="1"/>
                        <c:pt idx="0">
                          <c:v>6.6</c:v>
                        </c:pt>
                      </c15:dlblFieldTableCache>
                    </c15:dlblFTEntry>
                  </c15:dlblFieldTable>
                  <c15:showDataLabelsRange val="0"/>
                </c:ext>
                <c:ext xmlns:c16="http://schemas.microsoft.com/office/drawing/2014/chart" uri="{C3380CC4-5D6E-409C-BE32-E72D297353CC}">
                  <c16:uniqueId val="{0000000B-B2F4-4CB0-ABC9-51474BD4A235}"/>
                </c:ext>
              </c:extLst>
            </c:dLbl>
            <c:dLbl>
              <c:idx val="12"/>
              <c:tx>
                <c:strRef>
                  <c:f>Daten_Diagramme!$E$26</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{C1C49511-38F2-4143-9BC2-9886864726EB}</c15:txfldGUID>
                      <c15:f>Daten_Diagramme!$E$26</c15:f>
                      <c15:dlblFieldTableCache>
                        <c:ptCount val="1"/>
                        <c:pt idx="0">
                          <c:v>12.9</c:v>
                        </c:pt>
                      </c15:dlblFieldTableCache>
                    </c15:dlblFTEntry>
                  </c15:dlblFieldTable>
                  <c15:showDataLabelsRange val="0"/>
                </c:ext>
                <c:ext xmlns:c16="http://schemas.microsoft.com/office/drawing/2014/chart" uri="{C3380CC4-5D6E-409C-BE32-E72D297353CC}">
                  <c16:uniqueId val="{0000000C-B2F4-4CB0-ABC9-51474BD4A235}"/>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{E3191874-4754-4C5B-9EDE-0AF1D2AF131C}</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B2F4-4CB0-ABC9-51474BD4A235}"/>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{0B1BEB8E-458F-4B13-B18F-9E6AEA3694FD}</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B2F4-4CB0-ABC9-51474BD4A235}"/>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{DF172426-1C2D-4A31-92F1-503784481C8C}</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B2F4-4CB0-ABC9-51474BD4A235}"/>
                </c:ext>
              </c:extLst>
            </c:dLbl>
            <c:dLbl>
              <c:idx val="16"/>
              <c:tx>
                <c:strRef>
                  <c:f>Daten_Diagramme!$E$30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{C8BF666B-918E-4201-930A-AF010A7010BA}</c15:txfldGUID>
                      <c15:f>Daten_Diagramme!$E$30</c15:f>
                      <c15:dlblFieldTableCache>
                        <c:ptCount val="1"/>
                        <c:pt idx="0">
                          <c:v>-3.9</c:v>
                        </c:pt>
                      </c15:dlblFieldTableCache>
                    </c15:dlblFTEntry>
                  </c15:dlblFieldTable>
                  <c15:showDataLabelsRange val="0"/>
                </c:ext>
                <c:ext xmlns:c16="http://schemas.microsoft.com/office/drawing/2014/chart" uri="{C3380CC4-5D6E-409C-BE32-E72D297353CC}">
                  <c16:uniqueId val="{00000010-B2F4-4CB0-ABC9-51474BD4A235}"/>
                </c:ext>
              </c:extLst>
            </c:dLbl>
            <c:dLbl>
              <c:idx val="17"/>
              <c:tx>
                <c:strRef>
                  <c:f>Daten_Diagramme!$E$31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{7897A621-32D2-45E1-A94D-018FD3CABDAF}</c15:txfldGUID>
                      <c15:f>Daten_Diagramme!$E$31</c15:f>
                      <c15:dlblFieldTableCache>
                        <c:ptCount val="1"/>
                        <c:pt idx="0">
                          <c:v>7.5</c:v>
                        </c:pt>
                      </c15:dlblFieldTableCache>
                    </c15:dlblFTEntry>
                  </c15:dlblFieldTable>
                  <c15:showDataLabelsRange val="0"/>
                </c:ext>
                <c:ext xmlns:c16="http://schemas.microsoft.com/office/drawing/2014/chart" uri="{C3380CC4-5D6E-409C-BE32-E72D297353CC}">
                  <c16:uniqueId val="{00000011-B2F4-4CB0-ABC9-51474BD4A235}"/>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{52EFC005-6A10-4B8B-A316-3676E887E498}</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B2F4-4CB0-ABC9-51474BD4A235}"/>
                </c:ext>
              </c:extLst>
            </c:dLbl>
            <c:dLbl>
              <c:idx val="19"/>
              <c:tx>
                <c:strRef>
                  <c:f>Daten_Diagramme!$E$33</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{432C0274-B625-4032-8925-D6F649AE1E08}</c15:txfldGUID>
                      <c15:f>Daten_Diagramme!$E$33</c15:f>
                      <c15:dlblFieldTableCache>
                        <c:ptCount val="1"/>
                        <c:pt idx="0">
                          <c:v>-25.0</c:v>
                        </c:pt>
                      </c15:dlblFieldTableCache>
                    </c15:dlblFTEntry>
                  </c15:dlblFieldTable>
                  <c15:showDataLabelsRange val="0"/>
                </c:ext>
                <c:ext xmlns:c16="http://schemas.microsoft.com/office/drawing/2014/chart" uri="{C3380CC4-5D6E-409C-BE32-E72D297353CC}">
                  <c16:uniqueId val="{00000013-B2F4-4CB0-ABC9-51474BD4A235}"/>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{D5213744-B624-488C-B671-07B5C47C978E}</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B2F4-4CB0-ABC9-51474BD4A23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{F14EE417-B6D3-45C8-9675-D8A990546414}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2F4-4CB0-ABC9-51474BD4A23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{A6B0666E-6EE1-463B-ABE5-2A31E9FE6D6D}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2F4-4CB0-ABC9-51474BD4A235}"/>
                </c:ext>
              </c:extLst>
            </c:dLbl>
            <c:dLbl>
              <c:idx val="23"/>
              <c:tx>
                <c:strRef>
                  <c:f>Daten_Diagramme!$E$37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{56AF2D0D-A777-488D-B55E-9CE46DCF638D}</c15:txfldGUID>
                      <c15:f>Daten_Diagramme!$E$37</c15:f>
                      <c15:dlblFieldTableCache>
                        <c:ptCount val="1"/>
                        <c:pt idx="0">
                          <c:v>5.5</c:v>
                        </c:pt>
                      </c15:dlblFieldTableCache>
                    </c15:dlblFTEntry>
                  </c15:dlblFieldTable>
                  <c15:showDataLabelsRange val="0"/>
                </c:ext>
                <c:ext xmlns:c16="http://schemas.microsoft.com/office/drawing/2014/chart" uri="{C3380CC4-5D6E-409C-BE32-E72D297353CC}">
                  <c16:uniqueId val="{00000017-B2F4-4CB0-ABC9-51474BD4A235}"/>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{389F575C-C667-4562-8A79-6E2830AAF2DD}</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B2F4-4CB0-ABC9-51474BD4A235}"/>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{34F13D5E-EE5E-4076-8291-7ABD2E3E02F8}</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B2F4-4CB0-ABC9-51474BD4A23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{3F1C33BE-BAD9-47B0-8592-21996A4A5CFB}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2F4-4CB0-ABC9-51474BD4A23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{FC09D040-1196-4C5B-A309-97A30FA6F428}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2F4-4CB0-ABC9-51474BD4A23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{CA5E37B3-5EE4-48E1-B547-C8C314A9E76B}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2F4-4CB0-ABC9-51474BD4A23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{A8D8AB08-7756-40AD-82EC-E40CCF8385A1}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2F4-4CB0-ABC9-51474BD4A23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{38B9720C-55B2-49AB-A96F-9DB23163FAB1}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2F4-4CB0-ABC9-51474BD4A235}"/>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{BB395042-CFF1-44A3-BAA3-6D7711D340FF}</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B2F4-4CB0-ABC9-51474BD4A2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-2.0062942564909521</c:v>
                </c:pt>
                <c:pt idx="1">
                  <c:v>5.46875</c:v>
                </c:pt>
                <c:pt idx="2">
                  <c:v>-7.1428571428571432</c:v>
                </c:pt>
                <c:pt idx="3">
                  <c:v>-7.9734219269102988</c:v>
                </c:pt>
                <c:pt idx="4">
                  <c:v>6.1855670103092786</c:v>
                </c:pt>
                <c:pt idx="5">
                  <c:v>-10.803324099722992</c:v>
                </c:pt>
                <c:pt idx="6">
                  <c:v>-24.161073825503355</c:v>
                </c:pt>
                <c:pt idx="7">
                  <c:v>5.4744525547445253</c:v>
                </c:pt>
                <c:pt idx="8">
                  <c:v>2.4622271964185787</c:v>
                </c:pt>
                <c:pt idx="9">
                  <c:v>4.4098573281452662</c:v>
                </c:pt>
                <c:pt idx="10">
                  <c:v>-7.8560939794419973</c:v>
                </c:pt>
                <c:pt idx="11">
                  <c:v>6.6115702479338845</c:v>
                </c:pt>
                <c:pt idx="12">
                  <c:v>12.903225806451612</c:v>
                </c:pt>
                <c:pt idx="13">
                  <c:v>1.5698587127158556</c:v>
                </c:pt>
                <c:pt idx="14">
                  <c:v>0.91240875912408759</c:v>
                </c:pt>
                <c:pt idx="15">
                  <c:v>0</c:v>
                </c:pt>
                <c:pt idx="16">
                  <c:v>-3.9301310043668121</c:v>
                </c:pt>
                <c:pt idx="17">
                  <c:v>7.4688796680497926</c:v>
                </c:pt>
                <c:pt idx="18">
                  <c:v>-1.3539651837524178</c:v>
                </c:pt>
                <c:pt idx="19">
                  <c:v>-25</c:v>
                </c:pt>
                <c:pt idx="20">
                  <c:v>-2.0960698689956332</c:v>
                </c:pt>
                <c:pt idx="21">
                  <c:v>0</c:v>
                </c:pt>
                <c:pt idx="23">
                  <c:v>5.46875</c:v>
                </c:pt>
                <c:pt idx="24">
                  <c:v>-4.4922788956481048</c:v>
                </c:pt>
                <c:pt idx="25">
                  <c:v>-1.4551436163482221</c:v>
                </c:pt>
              </c:numCache>
            </c:numRef>
          </c:val>
          <c:extLst>
            <c:ext xmlns:c16="http://schemas.microsoft.com/office/drawing/2014/chart" uri="{C3380CC4-5D6E-409C-BE32-E72D297353CC}">
              <c16:uniqueId val="{00000020-B2F4-4CB0-ABC9-51474BD4A23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{46D040DC-958C-4BCC-9BDA-62397A540DBE}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2F4-4CB0-ABC9-51474BD4A23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{8CAC23FE-C9DF-4915-8E01-0A3C389936E4}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2F4-4CB0-ABC9-51474BD4A23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{DB3BA993-E681-4057-995D-BF7105798C51}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2F4-4CB0-ABC9-51474BD4A23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{712396B3-7F0E-4055-8969-789531ECBD3C}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2F4-4CB0-ABC9-51474BD4A23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{09BEBC01-FB9C-4D1D-BE0C-DD98F5440D20}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2F4-4CB0-ABC9-51474BD4A23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{750A032F-72F9-4429-ADFC-EBC08C928571}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2F4-4CB0-ABC9-51474BD4A23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{F9CAA797-3DEA-4C16-8FC2-EDCFB1796451}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2F4-4CB0-ABC9-51474BD4A23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{78A12590-4E1C-473C-8439-36E689F9F304}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2F4-4CB0-ABC9-51474BD4A23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{B9D4928A-05B5-4078-9F88-EC080AB08E8D}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2F4-4CB0-ABC9-51474BD4A23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{D210394B-CFCC-4DA0-8D9C-BB05876B560A}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2F4-4CB0-ABC9-51474BD4A23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{3E564F3D-6D8F-4025-8265-804C10C2C04E}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2F4-4CB0-ABC9-51474BD4A23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{FA9689D9-0BCD-41DA-BF45-902C0AC6EC2D}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2F4-4CB0-ABC9-51474BD4A23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{5681EA87-68DD-4130-82F9-2DDB5260B139}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2F4-4CB0-ABC9-51474BD4A23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{FDD9C657-CD2D-4664-B7C9-5E888CE8A5D8}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2F4-4CB0-ABC9-51474BD4A23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{C54546B9-5A28-4075-8D7C-7E357F9C89E6}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2F4-4CB0-ABC9-51474BD4A23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{6C983301-480B-444D-84C9-5CE1D02C52C0}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2F4-4CB0-ABC9-51474BD4A23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{F9D3FAA7-6D15-47DF-B048-6D9492F5857B}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2F4-4CB0-ABC9-51474BD4A23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{8898D349-BD80-4BBB-B1F0-F732D2535A6A}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2F4-4CB0-ABC9-51474BD4A23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{3E3A0F81-8317-41E9-B96B-72436F818286}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2F4-4CB0-ABC9-51474BD4A23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{825886F4-F52E-487A-BE5B-9E32324B27B5}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2F4-4CB0-ABC9-51474BD4A23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{5C4C5830-CA5E-48C0-A65E-D256D72A65E5}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2F4-4CB0-ABC9-51474BD4A23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{ACE242DB-C32B-420A-A4C2-0812D4DA943F}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2F4-4CB0-ABC9-51474BD4A23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{EDA0AB48-3A3F-43A6-8409-95C2D9FCBF8A}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2F4-4CB0-ABC9-51474BD4A23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{AFA14896-D60F-46A1-ABB6-530E70465250}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2F4-4CB0-ABC9-51474BD4A23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{4F197166-769E-43B0-BB4B-50C6EF32FFED}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2F4-4CB0-ABC9-51474BD4A23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{8B8FC458-2922-4F50-A991-78136A6CCE06}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2F4-4CB0-ABC9-51474BD4A23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{D0324A4A-8351-4A4F-91B2-93288CB5FC35}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2F4-4CB0-ABC9-51474BD4A23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{02127669-5C57-4320-95E0-8A083DBCDE74}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2F4-4CB0-ABC9-51474BD4A23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{939F9E1D-67D2-4587-8932-0904D1795BDC}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2F4-4CB0-ABC9-51474BD4A23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{9ACF5E8F-B029-43A5-BE39-22394012EB4A}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2F4-4CB0-ABC9-51474BD4A23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{C8E8C654-3CD7-464B-97EA-47D9DB048C63}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2F4-4CB0-ABC9-51474BD4A23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{88445D94-58D6-45EA-A204-7D32B9A5144F}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2F4-4CB0-ABC9-51474BD4A2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2F4-4CB0-ABC9-51474BD4A23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2F4-4CB0-ABC9-51474BD4A23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{50BA5851-DA05-44BF-A575-9028B9EF29F9}</c15:txfldGUID>
                      <c15:f>Diagramm!$I$46</c15:f>
                      <c15:dlblFieldTableCache>
                        <c:ptCount val="1"/>
                      </c15:dlblFieldTableCache>
                    </c15:dlblFTEntry>
                  </c15:dlblFieldTable>
                  <c15:showDataLabelsRange val="0"/>
                </c:ext>
                <c:ext xmlns:c16="http://schemas.microsoft.com/office/drawing/2014/chart" uri="{C3380CC4-5D6E-409C-BE32-E72D297353CC}">
                  <c16:uniqueId val="{00000000-C100-42B3-9D6C-747BE0275F3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{F7709059-CDDD-4001-843F-6FD9BC38D872}</c15:txfldGUID>
                      <c15:f>Diagramm!$I$47</c15:f>
                      <c15:dlblFieldTableCache>
                        <c:ptCount val="1"/>
                      </c15:dlblFieldTableCache>
                    </c15:dlblFTEntry>
                  </c15:dlblFieldTable>
                  <c15:showDataLabelsRange val="0"/>
                </c:ext>
                <c:ext xmlns:c16="http://schemas.microsoft.com/office/drawing/2014/chart" uri="{C3380CC4-5D6E-409C-BE32-E72D297353CC}">
                  <c16:uniqueId val="{00000001-C100-42B3-9D6C-747BE0275F3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{217E3B73-E7E3-4355-BC04-079D40AA7236}</c15:txfldGUID>
                      <c15:f>Diagramm!$I$48</c15:f>
                      <c15:dlblFieldTableCache>
                        <c:ptCount val="1"/>
                      </c15:dlblFieldTableCache>
                    </c15:dlblFTEntry>
                  </c15:dlblFieldTable>
                  <c15:showDataLabelsRange val="0"/>
                </c:ext>
                <c:ext xmlns:c16="http://schemas.microsoft.com/office/drawing/2014/chart" uri="{C3380CC4-5D6E-409C-BE32-E72D297353CC}">
                  <c16:uniqueId val="{00000002-C100-42B3-9D6C-747BE0275F3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{781B95BA-5D2E-4FFE-BA47-5CBFA62B791D}</c15:txfldGUID>
                      <c15:f>Diagramm!$I$49</c15:f>
                      <c15:dlblFieldTableCache>
                        <c:ptCount val="1"/>
                      </c15:dlblFieldTableCache>
                    </c15:dlblFTEntry>
                  </c15:dlblFieldTable>
                  <c15:showDataLabelsRange val="0"/>
                </c:ext>
                <c:ext xmlns:c16="http://schemas.microsoft.com/office/drawing/2014/chart" uri="{C3380CC4-5D6E-409C-BE32-E72D297353CC}">
                  <c16:uniqueId val="{00000003-C100-42B3-9D6C-747BE0275F3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{3E1682C6-B1E2-4263-A18B-CF07F4364AF2}</c15:txfldGUID>
                      <c15:f>Diagramm!$I$50</c15:f>
                      <c15:dlblFieldTableCache>
                        <c:ptCount val="1"/>
                      </c15:dlblFieldTableCache>
                    </c15:dlblFTEntry>
                  </c15:dlblFieldTable>
                  <c15:showDataLabelsRange val="0"/>
                </c:ext>
                <c:ext xmlns:c16="http://schemas.microsoft.com/office/drawing/2014/chart" uri="{C3380CC4-5D6E-409C-BE32-E72D297353CC}">
                  <c16:uniqueId val="{00000004-C100-42B3-9D6C-747BE0275F3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{25F0AF61-3505-46C6-98F8-7A7215A72FD3}</c15:txfldGUID>
                      <c15:f>Diagramm!$I$51</c15:f>
                      <c15:dlblFieldTableCache>
                        <c:ptCount val="1"/>
                      </c15:dlblFieldTableCache>
                    </c15:dlblFTEntry>
                  </c15:dlblFieldTable>
                  <c15:showDataLabelsRange val="0"/>
                </c:ext>
                <c:ext xmlns:c16="http://schemas.microsoft.com/office/drawing/2014/chart" uri="{C3380CC4-5D6E-409C-BE32-E72D297353CC}">
                  <c16:uniqueId val="{00000005-C100-42B3-9D6C-747BE0275F3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{E12DB3F8-8845-43D1-A01A-5E8BEAE810E9}</c15:txfldGUID>
                      <c15:f>Diagramm!$I$52</c15:f>
                      <c15:dlblFieldTableCache>
                        <c:ptCount val="1"/>
                      </c15:dlblFieldTableCache>
                    </c15:dlblFTEntry>
                  </c15:dlblFieldTable>
                  <c15:showDataLabelsRange val="0"/>
                </c:ext>
                <c:ext xmlns:c16="http://schemas.microsoft.com/office/drawing/2014/chart" uri="{C3380CC4-5D6E-409C-BE32-E72D297353CC}">
                  <c16:uniqueId val="{00000006-C100-42B3-9D6C-747BE0275F3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{C4C9FFBD-6B98-4873-A669-799DB5048649}</c15:txfldGUID>
                      <c15:f>Diagramm!$I$53</c15:f>
                      <c15:dlblFieldTableCache>
                        <c:ptCount val="1"/>
                      </c15:dlblFieldTableCache>
                    </c15:dlblFTEntry>
                  </c15:dlblFieldTable>
                  <c15:showDataLabelsRange val="0"/>
                </c:ext>
                <c:ext xmlns:c16="http://schemas.microsoft.com/office/drawing/2014/chart" uri="{C3380CC4-5D6E-409C-BE32-E72D297353CC}">
                  <c16:uniqueId val="{00000007-C100-42B3-9D6C-747BE0275F3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{2116D4B3-F87B-441F-8FB6-BE0CD7F42BAC}</c15:txfldGUID>
                      <c15:f>Diagramm!$I$54</c15:f>
                      <c15:dlblFieldTableCache>
                        <c:ptCount val="1"/>
                      </c15:dlblFieldTableCache>
                    </c15:dlblFTEntry>
                  </c15:dlblFieldTable>
                  <c15:showDataLabelsRange val="0"/>
                </c:ext>
                <c:ext xmlns:c16="http://schemas.microsoft.com/office/drawing/2014/chart" uri="{C3380CC4-5D6E-409C-BE32-E72D297353CC}">
                  <c16:uniqueId val="{00000008-C100-42B3-9D6C-747BE0275F3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{4613B2AF-2CC7-4153-BFE6-8A6A141E7706}</c15:txfldGUID>
                      <c15:f>Diagramm!$I$55</c15:f>
                      <c15:dlblFieldTableCache>
                        <c:ptCount val="1"/>
                      </c15:dlblFieldTableCache>
                    </c15:dlblFTEntry>
                  </c15:dlblFieldTable>
                  <c15:showDataLabelsRange val="0"/>
                </c:ext>
                <c:ext xmlns:c16="http://schemas.microsoft.com/office/drawing/2014/chart" uri="{C3380CC4-5D6E-409C-BE32-E72D297353CC}">
                  <c16:uniqueId val="{00000009-C100-42B3-9D6C-747BE0275F3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{52FFD772-5E81-4F00-96F1-8642DB0C00F3}</c15:txfldGUID>
                      <c15:f>Diagramm!$I$56</c15:f>
                      <c15:dlblFieldTableCache>
                        <c:ptCount val="1"/>
                      </c15:dlblFieldTableCache>
                    </c15:dlblFTEntry>
                  </c15:dlblFieldTable>
                  <c15:showDataLabelsRange val="0"/>
                </c:ext>
                <c:ext xmlns:c16="http://schemas.microsoft.com/office/drawing/2014/chart" uri="{C3380CC4-5D6E-409C-BE32-E72D297353CC}">
                  <c16:uniqueId val="{0000000A-C100-42B3-9D6C-747BE0275F3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{F460D474-8B4B-4C01-924B-9A53C8959876}</c15:txfldGUID>
                      <c15:f>Diagramm!$I$57</c15:f>
                      <c15:dlblFieldTableCache>
                        <c:ptCount val="1"/>
                      </c15:dlblFieldTableCache>
                    </c15:dlblFTEntry>
                  </c15:dlblFieldTable>
                  <c15:showDataLabelsRange val="0"/>
                </c:ext>
                <c:ext xmlns:c16="http://schemas.microsoft.com/office/drawing/2014/chart" uri="{C3380CC4-5D6E-409C-BE32-E72D297353CC}">
                  <c16:uniqueId val="{0000000B-C100-42B3-9D6C-747BE0275F3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{4C1B35B0-41FD-4D8B-8436-F2119A642D64}</c15:txfldGUID>
                      <c15:f>Diagramm!$I$58</c15:f>
                      <c15:dlblFieldTableCache>
                        <c:ptCount val="1"/>
                      </c15:dlblFieldTableCache>
                    </c15:dlblFTEntry>
                  </c15:dlblFieldTable>
                  <c15:showDataLabelsRange val="0"/>
                </c:ext>
                <c:ext xmlns:c16="http://schemas.microsoft.com/office/drawing/2014/chart" uri="{C3380CC4-5D6E-409C-BE32-E72D297353CC}">
                  <c16:uniqueId val="{0000000C-C100-42B3-9D6C-747BE0275F3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{5D3CFD6C-E489-4ABF-B744-A3E3CA5291E0}</c15:txfldGUID>
                      <c15:f>Diagramm!$I$59</c15:f>
                      <c15:dlblFieldTableCache>
                        <c:ptCount val="1"/>
                      </c15:dlblFieldTableCache>
                    </c15:dlblFTEntry>
                  </c15:dlblFieldTable>
                  <c15:showDataLabelsRange val="0"/>
                </c:ext>
                <c:ext xmlns:c16="http://schemas.microsoft.com/office/drawing/2014/chart" uri="{C3380CC4-5D6E-409C-BE32-E72D297353CC}">
                  <c16:uniqueId val="{0000000D-C100-42B3-9D6C-747BE0275F3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{F5660898-A330-4AB2-87C7-E94E7E2D789A}</c15:txfldGUID>
                      <c15:f>Diagramm!$I$60</c15:f>
                      <c15:dlblFieldTableCache>
                        <c:ptCount val="1"/>
                      </c15:dlblFieldTableCache>
                    </c15:dlblFTEntry>
                  </c15:dlblFieldTable>
                  <c15:showDataLabelsRange val="0"/>
                </c:ext>
                <c:ext xmlns:c16="http://schemas.microsoft.com/office/drawing/2014/chart" uri="{C3380CC4-5D6E-409C-BE32-E72D297353CC}">
                  <c16:uniqueId val="{0000000E-C100-42B3-9D6C-747BE0275F3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{0DDE373C-5A6F-4D69-A58E-D5F49DC70DA3}</c15:txfldGUID>
                      <c15:f>Diagramm!$I$61</c15:f>
                      <c15:dlblFieldTableCache>
                        <c:ptCount val="1"/>
                      </c15:dlblFieldTableCache>
                    </c15:dlblFTEntry>
                  </c15:dlblFieldTable>
                  <c15:showDataLabelsRange val="0"/>
                </c:ext>
                <c:ext xmlns:c16="http://schemas.microsoft.com/office/drawing/2014/chart" uri="{C3380CC4-5D6E-409C-BE32-E72D297353CC}">
                  <c16:uniqueId val="{0000000F-C100-42B3-9D6C-747BE0275F3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{365218B0-A859-40F8-9C11-4B76F1317019}</c15:txfldGUID>
                      <c15:f>Diagramm!$I$62</c15:f>
                      <c15:dlblFieldTableCache>
                        <c:ptCount val="1"/>
                      </c15:dlblFieldTableCache>
                    </c15:dlblFTEntry>
                  </c15:dlblFieldTable>
                  <c15:showDataLabelsRange val="0"/>
                </c:ext>
                <c:ext xmlns:c16="http://schemas.microsoft.com/office/drawing/2014/chart" uri="{C3380CC4-5D6E-409C-BE32-E72D297353CC}">
                  <c16:uniqueId val="{00000010-C100-42B3-9D6C-747BE0275F3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{523D734A-5B33-4110-88E1-DD9B301B4010}</c15:txfldGUID>
                      <c15:f>Diagramm!$I$63</c15:f>
                      <c15:dlblFieldTableCache>
                        <c:ptCount val="1"/>
                      </c15:dlblFieldTableCache>
                    </c15:dlblFTEntry>
                  </c15:dlblFieldTable>
                  <c15:showDataLabelsRange val="0"/>
                </c:ext>
                <c:ext xmlns:c16="http://schemas.microsoft.com/office/drawing/2014/chart" uri="{C3380CC4-5D6E-409C-BE32-E72D297353CC}">
                  <c16:uniqueId val="{00000011-C100-42B3-9D6C-747BE0275F3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{01AC77F6-FCCB-4DB2-AAFE-86D58A5D19E1}</c15:txfldGUID>
                      <c15:f>Diagramm!$I$64</c15:f>
                      <c15:dlblFieldTableCache>
                        <c:ptCount val="1"/>
                      </c15:dlblFieldTableCache>
                    </c15:dlblFTEntry>
                  </c15:dlblFieldTable>
                  <c15:showDataLabelsRange val="0"/>
                </c:ext>
                <c:ext xmlns:c16="http://schemas.microsoft.com/office/drawing/2014/chart" uri="{C3380CC4-5D6E-409C-BE32-E72D297353CC}">
                  <c16:uniqueId val="{00000012-C100-42B3-9D6C-747BE0275F3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{B7EF3A2C-1BC4-4587-AFC0-41698198599A}</c15:txfldGUID>
                      <c15:f>Diagramm!$I$65</c15:f>
                      <c15:dlblFieldTableCache>
                        <c:ptCount val="1"/>
                      </c15:dlblFieldTableCache>
                    </c15:dlblFTEntry>
                  </c15:dlblFieldTable>
                  <c15:showDataLabelsRange val="0"/>
                </c:ext>
                <c:ext xmlns:c16="http://schemas.microsoft.com/office/drawing/2014/chart" uri="{C3380CC4-5D6E-409C-BE32-E72D297353CC}">
                  <c16:uniqueId val="{00000013-C100-42B3-9D6C-747BE0275F3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{5A67035E-52D7-4B9E-B620-03466CA94D19}</c15:txfldGUID>
                      <c15:f>Diagramm!$I$66</c15:f>
                      <c15:dlblFieldTableCache>
                        <c:ptCount val="1"/>
                      </c15:dlblFieldTableCache>
                    </c15:dlblFTEntry>
                  </c15:dlblFieldTable>
                  <c15:showDataLabelsRange val="0"/>
                </c:ext>
                <c:ext xmlns:c16="http://schemas.microsoft.com/office/drawing/2014/chart" uri="{C3380CC4-5D6E-409C-BE32-E72D297353CC}">
                  <c16:uniqueId val="{00000014-C100-42B3-9D6C-747BE0275F3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{51C708C6-97C9-4B6B-8190-8FB6C153106F}</c15:txfldGUID>
                      <c15:f>Diagramm!$I$67</c15:f>
                      <c15:dlblFieldTableCache>
                        <c:ptCount val="1"/>
                      </c15:dlblFieldTableCache>
                    </c15:dlblFTEntry>
                  </c15:dlblFieldTable>
                  <c15:showDataLabelsRange val="0"/>
                </c:ext>
                <c:ext xmlns:c16="http://schemas.microsoft.com/office/drawing/2014/chart" uri="{C3380CC4-5D6E-409C-BE32-E72D297353CC}">
                  <c16:uniqueId val="{00000015-C100-42B3-9D6C-747BE0275F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00-42B3-9D6C-747BE0275F3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{95FFD3BD-E376-4D07-A09B-9D0F8D9B2DF0}</c15:txfldGUID>
                      <c15:f>Diagramm!$K$46</c15:f>
                      <c15:dlblFieldTableCache>
                        <c:ptCount val="1"/>
                      </c15:dlblFieldTableCache>
                    </c15:dlblFTEntry>
                  </c15:dlblFieldTable>
                  <c15:showDataLabelsRange val="0"/>
                </c:ext>
                <c:ext xmlns:c16="http://schemas.microsoft.com/office/drawing/2014/chart" uri="{C3380CC4-5D6E-409C-BE32-E72D297353CC}">
                  <c16:uniqueId val="{00000017-C100-42B3-9D6C-747BE0275F3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{F29769DA-2744-4485-A31C-AA6D304B08C0}</c15:txfldGUID>
                      <c15:f>Diagramm!$K$47</c15:f>
                      <c15:dlblFieldTableCache>
                        <c:ptCount val="1"/>
                      </c15:dlblFieldTableCache>
                    </c15:dlblFTEntry>
                  </c15:dlblFieldTable>
                  <c15:showDataLabelsRange val="0"/>
                </c:ext>
                <c:ext xmlns:c16="http://schemas.microsoft.com/office/drawing/2014/chart" uri="{C3380CC4-5D6E-409C-BE32-E72D297353CC}">
                  <c16:uniqueId val="{00000018-C100-42B3-9D6C-747BE0275F3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{9C184D00-5CEA-4BCD-8708-7E7720D7C76D}</c15:txfldGUID>
                      <c15:f>Diagramm!$K$48</c15:f>
                      <c15:dlblFieldTableCache>
                        <c:ptCount val="1"/>
                      </c15:dlblFieldTableCache>
                    </c15:dlblFTEntry>
                  </c15:dlblFieldTable>
                  <c15:showDataLabelsRange val="0"/>
                </c:ext>
                <c:ext xmlns:c16="http://schemas.microsoft.com/office/drawing/2014/chart" uri="{C3380CC4-5D6E-409C-BE32-E72D297353CC}">
                  <c16:uniqueId val="{00000019-C100-42B3-9D6C-747BE0275F3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{A1F7D504-AA8F-421A-A95C-E949598A0F67}</c15:txfldGUID>
                      <c15:f>Diagramm!$K$49</c15:f>
                      <c15:dlblFieldTableCache>
                        <c:ptCount val="1"/>
                      </c15:dlblFieldTableCache>
                    </c15:dlblFTEntry>
                  </c15:dlblFieldTable>
                  <c15:showDataLabelsRange val="0"/>
                </c:ext>
                <c:ext xmlns:c16="http://schemas.microsoft.com/office/drawing/2014/chart" uri="{C3380CC4-5D6E-409C-BE32-E72D297353CC}">
                  <c16:uniqueId val="{0000001A-C100-42B3-9D6C-747BE0275F3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{D1EB64A5-BF71-4ABC-B76D-E2309247EA88}</c15:txfldGUID>
                      <c15:f>Diagramm!$K$50</c15:f>
                      <c15:dlblFieldTableCache>
                        <c:ptCount val="1"/>
                      </c15:dlblFieldTableCache>
                    </c15:dlblFTEntry>
                  </c15:dlblFieldTable>
                  <c15:showDataLabelsRange val="0"/>
                </c:ext>
                <c:ext xmlns:c16="http://schemas.microsoft.com/office/drawing/2014/chart" uri="{C3380CC4-5D6E-409C-BE32-E72D297353CC}">
                  <c16:uniqueId val="{0000001B-C100-42B3-9D6C-747BE0275F3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{F128DAD2-C4C6-49A8-8769-034FEC347F1A}</c15:txfldGUID>
                      <c15:f>Diagramm!$K$51</c15:f>
                      <c15:dlblFieldTableCache>
                        <c:ptCount val="1"/>
                      </c15:dlblFieldTableCache>
                    </c15:dlblFTEntry>
                  </c15:dlblFieldTable>
                  <c15:showDataLabelsRange val="0"/>
                </c:ext>
                <c:ext xmlns:c16="http://schemas.microsoft.com/office/drawing/2014/chart" uri="{C3380CC4-5D6E-409C-BE32-E72D297353CC}">
                  <c16:uniqueId val="{0000001C-C100-42B3-9D6C-747BE0275F3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{509B021A-19BB-4BA1-B9BF-6AD49CA21DCC}</c15:txfldGUID>
                      <c15:f>Diagramm!$K$52</c15:f>
                      <c15:dlblFieldTableCache>
                        <c:ptCount val="1"/>
                      </c15:dlblFieldTableCache>
                    </c15:dlblFTEntry>
                  </c15:dlblFieldTable>
                  <c15:showDataLabelsRange val="0"/>
                </c:ext>
                <c:ext xmlns:c16="http://schemas.microsoft.com/office/drawing/2014/chart" uri="{C3380CC4-5D6E-409C-BE32-E72D297353CC}">
                  <c16:uniqueId val="{0000001D-C100-42B3-9D6C-747BE0275F3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{B8CA745E-42C7-4CC5-BA87-3CEC1A87FC2B}</c15:txfldGUID>
                      <c15:f>Diagramm!$K$53</c15:f>
                      <c15:dlblFieldTableCache>
                        <c:ptCount val="1"/>
                      </c15:dlblFieldTableCache>
                    </c15:dlblFTEntry>
                  </c15:dlblFieldTable>
                  <c15:showDataLabelsRange val="0"/>
                </c:ext>
                <c:ext xmlns:c16="http://schemas.microsoft.com/office/drawing/2014/chart" uri="{C3380CC4-5D6E-409C-BE32-E72D297353CC}">
                  <c16:uniqueId val="{0000001E-C100-42B3-9D6C-747BE0275F3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{150DE95B-4F03-4BB8-90B7-13B5818DC64C}</c15:txfldGUID>
                      <c15:f>Diagramm!$K$54</c15:f>
                      <c15:dlblFieldTableCache>
                        <c:ptCount val="1"/>
                      </c15:dlblFieldTableCache>
                    </c15:dlblFTEntry>
                  </c15:dlblFieldTable>
                  <c15:showDataLabelsRange val="0"/>
                </c:ext>
                <c:ext xmlns:c16="http://schemas.microsoft.com/office/drawing/2014/chart" uri="{C3380CC4-5D6E-409C-BE32-E72D297353CC}">
                  <c16:uniqueId val="{0000001F-C100-42B3-9D6C-747BE0275F3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{96317E7D-19DE-4286-99F9-7DD642B553EB}</c15:txfldGUID>
                      <c15:f>Diagramm!$K$55</c15:f>
                      <c15:dlblFieldTableCache>
                        <c:ptCount val="1"/>
                      </c15:dlblFieldTableCache>
                    </c15:dlblFTEntry>
                  </c15:dlblFieldTable>
                  <c15:showDataLabelsRange val="0"/>
                </c:ext>
                <c:ext xmlns:c16="http://schemas.microsoft.com/office/drawing/2014/chart" uri="{C3380CC4-5D6E-409C-BE32-E72D297353CC}">
                  <c16:uniqueId val="{00000020-C100-42B3-9D6C-747BE0275F3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{C0919A5B-16FC-4D2A-B2B8-EF3B8F943643}</c15:txfldGUID>
                      <c15:f>Diagramm!$K$56</c15:f>
                      <c15:dlblFieldTableCache>
                        <c:ptCount val="1"/>
                      </c15:dlblFieldTableCache>
                    </c15:dlblFTEntry>
                  </c15:dlblFieldTable>
                  <c15:showDataLabelsRange val="0"/>
                </c:ext>
                <c:ext xmlns:c16="http://schemas.microsoft.com/office/drawing/2014/chart" uri="{C3380CC4-5D6E-409C-BE32-E72D297353CC}">
                  <c16:uniqueId val="{00000021-C100-42B3-9D6C-747BE0275F3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{4D838F2E-3070-4EC5-8C5B-100CEBA9DD47}</c15:txfldGUID>
                      <c15:f>Diagramm!$K$57</c15:f>
                      <c15:dlblFieldTableCache>
                        <c:ptCount val="1"/>
                      </c15:dlblFieldTableCache>
                    </c15:dlblFTEntry>
                  </c15:dlblFieldTable>
                  <c15:showDataLabelsRange val="0"/>
                </c:ext>
                <c:ext xmlns:c16="http://schemas.microsoft.com/office/drawing/2014/chart" uri="{C3380CC4-5D6E-409C-BE32-E72D297353CC}">
                  <c16:uniqueId val="{00000022-C100-42B3-9D6C-747BE0275F3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{C92FEE14-B4C2-4B9C-9E0A-9885289C298A}</c15:txfldGUID>
                      <c15:f>Diagramm!$K$58</c15:f>
                      <c15:dlblFieldTableCache>
                        <c:ptCount val="1"/>
                      </c15:dlblFieldTableCache>
                    </c15:dlblFTEntry>
                  </c15:dlblFieldTable>
                  <c15:showDataLabelsRange val="0"/>
                </c:ext>
                <c:ext xmlns:c16="http://schemas.microsoft.com/office/drawing/2014/chart" uri="{C3380CC4-5D6E-409C-BE32-E72D297353CC}">
                  <c16:uniqueId val="{00000023-C100-42B3-9D6C-747BE0275F3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{58AFB354-0479-47BF-8ABC-EF21C31AA55B}</c15:txfldGUID>
                      <c15:f>Diagramm!$K$59</c15:f>
                      <c15:dlblFieldTableCache>
                        <c:ptCount val="1"/>
                      </c15:dlblFieldTableCache>
                    </c15:dlblFTEntry>
                  </c15:dlblFieldTable>
                  <c15:showDataLabelsRange val="0"/>
                </c:ext>
                <c:ext xmlns:c16="http://schemas.microsoft.com/office/drawing/2014/chart" uri="{C3380CC4-5D6E-409C-BE32-E72D297353CC}">
                  <c16:uniqueId val="{00000024-C100-42B3-9D6C-747BE0275F3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{E63F1FAB-1349-4C43-86F0-689CA75D3A9F}</c15:txfldGUID>
                      <c15:f>Diagramm!$K$60</c15:f>
                      <c15:dlblFieldTableCache>
                        <c:ptCount val="1"/>
                      </c15:dlblFieldTableCache>
                    </c15:dlblFTEntry>
                  </c15:dlblFieldTable>
                  <c15:showDataLabelsRange val="0"/>
                </c:ext>
                <c:ext xmlns:c16="http://schemas.microsoft.com/office/drawing/2014/chart" uri="{C3380CC4-5D6E-409C-BE32-E72D297353CC}">
                  <c16:uniqueId val="{00000025-C100-42B3-9D6C-747BE0275F3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{33312CFD-3A57-4ED8-993A-A867F099D07E}</c15:txfldGUID>
                      <c15:f>Diagramm!$K$61</c15:f>
                      <c15:dlblFieldTableCache>
                        <c:ptCount val="1"/>
                      </c15:dlblFieldTableCache>
                    </c15:dlblFTEntry>
                  </c15:dlblFieldTable>
                  <c15:showDataLabelsRange val="0"/>
                </c:ext>
                <c:ext xmlns:c16="http://schemas.microsoft.com/office/drawing/2014/chart" uri="{C3380CC4-5D6E-409C-BE32-E72D297353CC}">
                  <c16:uniqueId val="{00000026-C100-42B3-9D6C-747BE0275F3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{1834925D-79D3-4CBA-9042-C049E35E6EFC}</c15:txfldGUID>
                      <c15:f>Diagramm!$K$62</c15:f>
                      <c15:dlblFieldTableCache>
                        <c:ptCount val="1"/>
                      </c15:dlblFieldTableCache>
                    </c15:dlblFTEntry>
                  </c15:dlblFieldTable>
                  <c15:showDataLabelsRange val="0"/>
                </c:ext>
                <c:ext xmlns:c16="http://schemas.microsoft.com/office/drawing/2014/chart" uri="{C3380CC4-5D6E-409C-BE32-E72D297353CC}">
                  <c16:uniqueId val="{00000027-C100-42B3-9D6C-747BE0275F3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{54825798-C04A-4C60-AACF-A20A35A0E44D}</c15:txfldGUID>
                      <c15:f>Diagramm!$K$63</c15:f>
                      <c15:dlblFieldTableCache>
                        <c:ptCount val="1"/>
                      </c15:dlblFieldTableCache>
                    </c15:dlblFTEntry>
                  </c15:dlblFieldTable>
                  <c15:showDataLabelsRange val="0"/>
                </c:ext>
                <c:ext xmlns:c16="http://schemas.microsoft.com/office/drawing/2014/chart" uri="{C3380CC4-5D6E-409C-BE32-E72D297353CC}">
                  <c16:uniqueId val="{00000028-C100-42B3-9D6C-747BE0275F3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{CF8761E2-9DC1-46FF-9ECD-46A388FEA6FD}</c15:txfldGUID>
                      <c15:f>Diagramm!$K$64</c15:f>
                      <c15:dlblFieldTableCache>
                        <c:ptCount val="1"/>
                      </c15:dlblFieldTableCache>
                    </c15:dlblFTEntry>
                  </c15:dlblFieldTable>
                  <c15:showDataLabelsRange val="0"/>
                </c:ext>
                <c:ext xmlns:c16="http://schemas.microsoft.com/office/drawing/2014/chart" uri="{C3380CC4-5D6E-409C-BE32-E72D297353CC}">
                  <c16:uniqueId val="{00000029-C100-42B3-9D6C-747BE0275F3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{3E3EC18A-F78D-49DB-83F5-DEE7E6B2A49C}</c15:txfldGUID>
                      <c15:f>Diagramm!$K$65</c15:f>
                      <c15:dlblFieldTableCache>
                        <c:ptCount val="1"/>
                      </c15:dlblFieldTableCache>
                    </c15:dlblFTEntry>
                  </c15:dlblFieldTable>
                  <c15:showDataLabelsRange val="0"/>
                </c:ext>
                <c:ext xmlns:c16="http://schemas.microsoft.com/office/drawing/2014/chart" uri="{C3380CC4-5D6E-409C-BE32-E72D297353CC}">
                  <c16:uniqueId val="{0000002A-C100-42B3-9D6C-747BE0275F3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{18E635C1-1B15-425B-B779-E4C6A0CAAB3C}</c15:txfldGUID>
                      <c15:f>Diagramm!$K$66</c15:f>
                      <c15:dlblFieldTableCache>
                        <c:ptCount val="1"/>
                      </c15:dlblFieldTableCache>
                    </c15:dlblFTEntry>
                  </c15:dlblFieldTable>
                  <c15:showDataLabelsRange val="0"/>
                </c:ext>
                <c:ext xmlns:c16="http://schemas.microsoft.com/office/drawing/2014/chart" uri="{C3380CC4-5D6E-409C-BE32-E72D297353CC}">
                  <c16:uniqueId val="{0000002B-C100-42B3-9D6C-747BE0275F3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{0D72F6A3-918E-4470-8361-C58283293D1D}</c15:txfldGUID>
                      <c15:f>Diagramm!$K$67</c15:f>
                      <c15:dlblFieldTableCache>
                        <c:ptCount val="1"/>
                      </c15:dlblFieldTableCache>
                    </c15:dlblFTEntry>
                  </c15:dlblFieldTable>
                  <c15:showDataLabelsRange val="0"/>
                </c:ext>
                <c:ext xmlns:c16="http://schemas.microsoft.com/office/drawing/2014/chart" uri="{C3380CC4-5D6E-409C-BE32-E72D297353CC}">
                  <c16:uniqueId val="{0000002C-C100-42B3-9D6C-747BE0275F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00-42B3-9D6C-747BE0275F3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{BA1BD91C-DE1D-45B6-AB1C-C8ADDA3E0344}</c15:txfldGUID>
                      <c15:f>Diagramm!$J$46</c15:f>
                      <c15:dlblFieldTableCache>
                        <c:ptCount val="1"/>
                      </c15:dlblFieldTableCache>
                    </c15:dlblFTEntry>
                  </c15:dlblFieldTable>
                  <c15:showDataLabelsRange val="0"/>
                </c:ext>
                <c:ext xmlns:c16="http://schemas.microsoft.com/office/drawing/2014/chart" uri="{C3380CC4-5D6E-409C-BE32-E72D297353CC}">
                  <c16:uniqueId val="{0000002E-C100-42B3-9D6C-747BE0275F3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{BDE34BFC-3C6E-4F28-BA6E-420BA7853315}</c15:txfldGUID>
                      <c15:f>Diagramm!$J$47</c15:f>
                      <c15:dlblFieldTableCache>
                        <c:ptCount val="1"/>
                      </c15:dlblFieldTableCache>
                    </c15:dlblFTEntry>
                  </c15:dlblFieldTable>
                  <c15:showDataLabelsRange val="0"/>
                </c:ext>
                <c:ext xmlns:c16="http://schemas.microsoft.com/office/drawing/2014/chart" uri="{C3380CC4-5D6E-409C-BE32-E72D297353CC}">
                  <c16:uniqueId val="{0000002F-C100-42B3-9D6C-747BE0275F3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{9252EFED-3E1D-4D14-B164-170A52763436}</c15:txfldGUID>
                      <c15:f>Diagramm!$J$48</c15:f>
                      <c15:dlblFieldTableCache>
                        <c:ptCount val="1"/>
                      </c15:dlblFieldTableCache>
                    </c15:dlblFTEntry>
                  </c15:dlblFieldTable>
                  <c15:showDataLabelsRange val="0"/>
                </c:ext>
                <c:ext xmlns:c16="http://schemas.microsoft.com/office/drawing/2014/chart" uri="{C3380CC4-5D6E-409C-BE32-E72D297353CC}">
                  <c16:uniqueId val="{00000030-C100-42B3-9D6C-747BE0275F3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{770F569A-256F-4774-BA59-B217FEBA4026}</c15:txfldGUID>
                      <c15:f>Diagramm!$J$49</c15:f>
                      <c15:dlblFieldTableCache>
                        <c:ptCount val="1"/>
                      </c15:dlblFieldTableCache>
                    </c15:dlblFTEntry>
                  </c15:dlblFieldTable>
                  <c15:showDataLabelsRange val="0"/>
                </c:ext>
                <c:ext xmlns:c16="http://schemas.microsoft.com/office/drawing/2014/chart" uri="{C3380CC4-5D6E-409C-BE32-E72D297353CC}">
                  <c16:uniqueId val="{00000031-C100-42B3-9D6C-747BE0275F3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{0DC3763D-B67F-4E69-9D97-5793FA486943}</c15:txfldGUID>
                      <c15:f>Diagramm!$J$50</c15:f>
                      <c15:dlblFieldTableCache>
                        <c:ptCount val="1"/>
                      </c15:dlblFieldTableCache>
                    </c15:dlblFTEntry>
                  </c15:dlblFieldTable>
                  <c15:showDataLabelsRange val="0"/>
                </c:ext>
                <c:ext xmlns:c16="http://schemas.microsoft.com/office/drawing/2014/chart" uri="{C3380CC4-5D6E-409C-BE32-E72D297353CC}">
                  <c16:uniqueId val="{00000032-C100-42B3-9D6C-747BE0275F3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{0A7A4688-83D4-47CC-86B7-3F4935CD95EF}</c15:txfldGUID>
                      <c15:f>Diagramm!$J$51</c15:f>
                      <c15:dlblFieldTableCache>
                        <c:ptCount val="1"/>
                      </c15:dlblFieldTableCache>
                    </c15:dlblFTEntry>
                  </c15:dlblFieldTable>
                  <c15:showDataLabelsRange val="0"/>
                </c:ext>
                <c:ext xmlns:c16="http://schemas.microsoft.com/office/drawing/2014/chart" uri="{C3380CC4-5D6E-409C-BE32-E72D297353CC}">
                  <c16:uniqueId val="{00000033-C100-42B3-9D6C-747BE0275F3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{D2DF8D9D-842E-49EE-9985-E346BBD545E9}</c15:txfldGUID>
                      <c15:f>Diagramm!$J$52</c15:f>
                      <c15:dlblFieldTableCache>
                        <c:ptCount val="1"/>
                      </c15:dlblFieldTableCache>
                    </c15:dlblFTEntry>
                  </c15:dlblFieldTable>
                  <c15:showDataLabelsRange val="0"/>
                </c:ext>
                <c:ext xmlns:c16="http://schemas.microsoft.com/office/drawing/2014/chart" uri="{C3380CC4-5D6E-409C-BE32-E72D297353CC}">
                  <c16:uniqueId val="{00000034-C100-42B3-9D6C-747BE0275F3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{9198DE68-8C70-4C59-9377-5C6E0C2486F7}</c15:txfldGUID>
                      <c15:f>Diagramm!$J$53</c15:f>
                      <c15:dlblFieldTableCache>
                        <c:ptCount val="1"/>
                      </c15:dlblFieldTableCache>
                    </c15:dlblFTEntry>
                  </c15:dlblFieldTable>
                  <c15:showDataLabelsRange val="0"/>
                </c:ext>
                <c:ext xmlns:c16="http://schemas.microsoft.com/office/drawing/2014/chart" uri="{C3380CC4-5D6E-409C-BE32-E72D297353CC}">
                  <c16:uniqueId val="{00000035-C100-42B3-9D6C-747BE0275F3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{170398E2-922F-460F-829F-A3847D0DCA90}</c15:txfldGUID>
                      <c15:f>Diagramm!$J$54</c15:f>
                      <c15:dlblFieldTableCache>
                        <c:ptCount val="1"/>
                      </c15:dlblFieldTableCache>
                    </c15:dlblFTEntry>
                  </c15:dlblFieldTable>
                  <c15:showDataLabelsRange val="0"/>
                </c:ext>
                <c:ext xmlns:c16="http://schemas.microsoft.com/office/drawing/2014/chart" uri="{C3380CC4-5D6E-409C-BE32-E72D297353CC}">
                  <c16:uniqueId val="{00000036-C100-42B3-9D6C-747BE0275F3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{BFC9D410-0AAB-44D1-9204-8F9D4386FD5D}</c15:txfldGUID>
                      <c15:f>Diagramm!$J$55</c15:f>
                      <c15:dlblFieldTableCache>
                        <c:ptCount val="1"/>
                      </c15:dlblFieldTableCache>
                    </c15:dlblFTEntry>
                  </c15:dlblFieldTable>
                  <c15:showDataLabelsRange val="0"/>
                </c:ext>
                <c:ext xmlns:c16="http://schemas.microsoft.com/office/drawing/2014/chart" uri="{C3380CC4-5D6E-409C-BE32-E72D297353CC}">
                  <c16:uniqueId val="{00000037-C100-42B3-9D6C-747BE0275F3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{19BB76F0-5123-4094-956A-3915D32AE710}</c15:txfldGUID>
                      <c15:f>Diagramm!$J$56</c15:f>
                      <c15:dlblFieldTableCache>
                        <c:ptCount val="1"/>
                      </c15:dlblFieldTableCache>
                    </c15:dlblFTEntry>
                  </c15:dlblFieldTable>
                  <c15:showDataLabelsRange val="0"/>
                </c:ext>
                <c:ext xmlns:c16="http://schemas.microsoft.com/office/drawing/2014/chart" uri="{C3380CC4-5D6E-409C-BE32-E72D297353CC}">
                  <c16:uniqueId val="{00000038-C100-42B3-9D6C-747BE0275F3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{B21579F0-749C-48A1-891A-5AFA89DE5FBD}</c15:txfldGUID>
                      <c15:f>Diagramm!$J$57</c15:f>
                      <c15:dlblFieldTableCache>
                        <c:ptCount val="1"/>
                      </c15:dlblFieldTableCache>
                    </c15:dlblFTEntry>
                  </c15:dlblFieldTable>
                  <c15:showDataLabelsRange val="0"/>
                </c:ext>
                <c:ext xmlns:c16="http://schemas.microsoft.com/office/drawing/2014/chart" uri="{C3380CC4-5D6E-409C-BE32-E72D297353CC}">
                  <c16:uniqueId val="{00000039-C100-42B3-9D6C-747BE0275F3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{E2673E7F-77D1-46CF-A1D4-16903DCF4A1B}</c15:txfldGUID>
                      <c15:f>Diagramm!$J$58</c15:f>
                      <c15:dlblFieldTableCache>
                        <c:ptCount val="1"/>
                      </c15:dlblFieldTableCache>
                    </c15:dlblFTEntry>
                  </c15:dlblFieldTable>
                  <c15:showDataLabelsRange val="0"/>
                </c:ext>
                <c:ext xmlns:c16="http://schemas.microsoft.com/office/drawing/2014/chart" uri="{C3380CC4-5D6E-409C-BE32-E72D297353CC}">
                  <c16:uniqueId val="{0000003A-C100-42B3-9D6C-747BE0275F3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{02965838-993D-40CE-88CD-4F767E1F99C7}</c15:txfldGUID>
                      <c15:f>Diagramm!$J$59</c15:f>
                      <c15:dlblFieldTableCache>
                        <c:ptCount val="1"/>
                      </c15:dlblFieldTableCache>
                    </c15:dlblFTEntry>
                  </c15:dlblFieldTable>
                  <c15:showDataLabelsRange val="0"/>
                </c:ext>
                <c:ext xmlns:c16="http://schemas.microsoft.com/office/drawing/2014/chart" uri="{C3380CC4-5D6E-409C-BE32-E72D297353CC}">
                  <c16:uniqueId val="{0000003B-C100-42B3-9D6C-747BE0275F3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{00F04689-2747-489B-8A14-BC5C32AE8838}</c15:txfldGUID>
                      <c15:f>Diagramm!$J$60</c15:f>
                      <c15:dlblFieldTableCache>
                        <c:ptCount val="1"/>
                      </c15:dlblFieldTableCache>
                    </c15:dlblFTEntry>
                  </c15:dlblFieldTable>
                  <c15:showDataLabelsRange val="0"/>
                </c:ext>
                <c:ext xmlns:c16="http://schemas.microsoft.com/office/drawing/2014/chart" uri="{C3380CC4-5D6E-409C-BE32-E72D297353CC}">
                  <c16:uniqueId val="{0000003C-C100-42B3-9D6C-747BE0275F3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{A85A02C9-04A5-42B3-B780-C270667165E8}</c15:txfldGUID>
                      <c15:f>Diagramm!$J$61</c15:f>
                      <c15:dlblFieldTableCache>
                        <c:ptCount val="1"/>
                      </c15:dlblFieldTableCache>
                    </c15:dlblFTEntry>
                  </c15:dlblFieldTable>
                  <c15:showDataLabelsRange val="0"/>
                </c:ext>
                <c:ext xmlns:c16="http://schemas.microsoft.com/office/drawing/2014/chart" uri="{C3380CC4-5D6E-409C-BE32-E72D297353CC}">
                  <c16:uniqueId val="{0000003D-C100-42B3-9D6C-747BE0275F3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{E1A992D2-FBB5-48C1-8A30-2C785158B46A}</c15:txfldGUID>
                      <c15:f>Diagramm!$J$62</c15:f>
                      <c15:dlblFieldTableCache>
                        <c:ptCount val="1"/>
                      </c15:dlblFieldTableCache>
                    </c15:dlblFTEntry>
                  </c15:dlblFieldTable>
                  <c15:showDataLabelsRange val="0"/>
                </c:ext>
                <c:ext xmlns:c16="http://schemas.microsoft.com/office/drawing/2014/chart" uri="{C3380CC4-5D6E-409C-BE32-E72D297353CC}">
                  <c16:uniqueId val="{0000003E-C100-42B3-9D6C-747BE0275F3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{AD4248FF-EC00-46D0-B0A6-C03E9E3E4A73}</c15:txfldGUID>
                      <c15:f>Diagramm!$J$63</c15:f>
                      <c15:dlblFieldTableCache>
                        <c:ptCount val="1"/>
                      </c15:dlblFieldTableCache>
                    </c15:dlblFTEntry>
                  </c15:dlblFieldTable>
                  <c15:showDataLabelsRange val="0"/>
                </c:ext>
                <c:ext xmlns:c16="http://schemas.microsoft.com/office/drawing/2014/chart" uri="{C3380CC4-5D6E-409C-BE32-E72D297353CC}">
                  <c16:uniqueId val="{0000003F-C100-42B3-9D6C-747BE0275F3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{03DFABD6-1E8D-4C2C-9CDD-0E57F33E6C8A}</c15:txfldGUID>
                      <c15:f>Diagramm!$J$64</c15:f>
                      <c15:dlblFieldTableCache>
                        <c:ptCount val="1"/>
                      </c15:dlblFieldTableCache>
                    </c15:dlblFTEntry>
                  </c15:dlblFieldTable>
                  <c15:showDataLabelsRange val="0"/>
                </c:ext>
                <c:ext xmlns:c16="http://schemas.microsoft.com/office/drawing/2014/chart" uri="{C3380CC4-5D6E-409C-BE32-E72D297353CC}">
                  <c16:uniqueId val="{00000040-C100-42B3-9D6C-747BE0275F3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{DF27DE3A-57CA-4B40-95F3-8A499B1D56D7}</c15:txfldGUID>
                      <c15:f>Diagramm!$J$65</c15:f>
                      <c15:dlblFieldTableCache>
                        <c:ptCount val="1"/>
                      </c15:dlblFieldTableCache>
                    </c15:dlblFTEntry>
                  </c15:dlblFieldTable>
                  <c15:showDataLabelsRange val="0"/>
                </c:ext>
                <c:ext xmlns:c16="http://schemas.microsoft.com/office/drawing/2014/chart" uri="{C3380CC4-5D6E-409C-BE32-E72D297353CC}">
                  <c16:uniqueId val="{00000041-C100-42B3-9D6C-747BE0275F3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{4624FFFE-105E-4A77-B3E4-BF372B7BE2CE}</c15:txfldGUID>
                      <c15:f>Diagramm!$J$66</c15:f>
                      <c15:dlblFieldTableCache>
                        <c:ptCount val="1"/>
                      </c15:dlblFieldTableCache>
                    </c15:dlblFTEntry>
                  </c15:dlblFieldTable>
                  <c15:showDataLabelsRange val="0"/>
                </c:ext>
                <c:ext xmlns:c16="http://schemas.microsoft.com/office/drawing/2014/chart" uri="{C3380CC4-5D6E-409C-BE32-E72D297353CC}">
                  <c16:uniqueId val="{00000042-C100-42B3-9D6C-747BE0275F3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{7D9D5D95-3F65-4ABF-BD77-6603124374F9}</c15:txfldGUID>
                      <c15:f>Diagramm!$J$67</c15:f>
                      <c15:dlblFieldTableCache>
                        <c:ptCount val="1"/>
                      </c15:dlblFieldTableCache>
                    </c15:dlblFTEntry>
                  </c15:dlblFieldTable>
                  <c15:showDataLabelsRange val="0"/>
                </c:ext>
                <c:ext xmlns:c16="http://schemas.microsoft.com/office/drawing/2014/chart" uri="{C3380CC4-5D6E-409C-BE32-E72D297353CC}">
                  <c16:uniqueId val="{00000043-C100-42B3-9D6C-747BE0275F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00-42B3-9D6C-747BE0275F3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CC-49EA-9F3B-B5CB9F1953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CC-49EA-9F3B-B5CB9F1953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CC-49EA-9F3B-B5CB9F1953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CC-49EA-9F3B-B5CB9F1953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CC-49EA-9F3B-B5CB9F1953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CC-49EA-9F3B-B5CB9F1953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CC-49EA-9F3B-B5CB9F1953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CC-49EA-9F3B-B5CB9F1953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CC-49EA-9F3B-B5CB9F1953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CC-49EA-9F3B-B5CB9F1953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CC-49EA-9F3B-B5CB9F1953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CC-49EA-9F3B-B5CB9F1953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ACC-49EA-9F3B-B5CB9F1953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CC-49EA-9F3B-B5CB9F1953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ACC-49EA-9F3B-B5CB9F1953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ACC-49EA-9F3B-B5CB9F1953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CC-49EA-9F3B-B5CB9F1953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ACC-49EA-9F3B-B5CB9F1953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ACC-49EA-9F3B-B5CB9F1953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CC-49EA-9F3B-B5CB9F1953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ACC-49EA-9F3B-B5CB9F1953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ACC-49EA-9F3B-B5CB9F1953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CC-49EA-9F3B-B5CB9F19530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ACC-49EA-9F3B-B5CB9F1953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ACC-49EA-9F3B-B5CB9F1953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ACC-49EA-9F3B-B5CB9F1953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ACC-49EA-9F3B-B5CB9F1953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ACC-49EA-9F3B-B5CB9F1953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ACC-49EA-9F3B-B5CB9F1953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ACC-49EA-9F3B-B5CB9F1953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ACC-49EA-9F3B-B5CB9F1953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ACC-49EA-9F3B-B5CB9F1953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ACC-49EA-9F3B-B5CB9F1953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ACC-49EA-9F3B-B5CB9F1953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ACC-49EA-9F3B-B5CB9F1953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ACC-49EA-9F3B-B5CB9F1953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ACC-49EA-9F3B-B5CB9F1953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ACC-49EA-9F3B-B5CB9F1953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ACC-49EA-9F3B-B5CB9F1953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ACC-49EA-9F3B-B5CB9F1953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ACC-49EA-9F3B-B5CB9F1953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ACC-49EA-9F3B-B5CB9F1953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ACC-49EA-9F3B-B5CB9F1953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ACC-49EA-9F3B-B5CB9F1953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ACC-49EA-9F3B-B5CB9F1953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CC-49EA-9F3B-B5CB9F19530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ACC-49EA-9F3B-B5CB9F1953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ACC-49EA-9F3B-B5CB9F1953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ACC-49EA-9F3B-B5CB9F1953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ACC-49EA-9F3B-B5CB9F1953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ACC-49EA-9F3B-B5CB9F1953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ACC-49EA-9F3B-B5CB9F1953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ACC-49EA-9F3B-B5CB9F1953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ACC-49EA-9F3B-B5CB9F1953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ACC-49EA-9F3B-B5CB9F1953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ACC-49EA-9F3B-B5CB9F1953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ACC-49EA-9F3B-B5CB9F1953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ACC-49EA-9F3B-B5CB9F1953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ACC-49EA-9F3B-B5CB9F1953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ACC-49EA-9F3B-B5CB9F1953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ACC-49EA-9F3B-B5CB9F1953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ACC-49EA-9F3B-B5CB9F1953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ACC-49EA-9F3B-B5CB9F1953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ACC-49EA-9F3B-B5CB9F1953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ACC-49EA-9F3B-B5CB9F1953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ACC-49EA-9F3B-B5CB9F1953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ACC-49EA-9F3B-B5CB9F1953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ACC-49EA-9F3B-B5CB9F1953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CC-49EA-9F3B-B5CB9F19530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100.92881969798755</c:v>
                </c:pt>
                <c:pt idx="2">
                  <c:v>102.70467622747319</c:v>
                </c:pt>
                <c:pt idx="3">
                  <c:v>101.8021438794287</c:v>
                </c:pt>
                <c:pt idx="4">
                  <c:v>103.08730320997751</c:v>
                </c:pt>
                <c:pt idx="5">
                  <c:v>104.27899640739551</c:v>
                </c:pt>
                <c:pt idx="6">
                  <c:v>106.25346846978417</c:v>
                </c:pt>
                <c:pt idx="7">
                  <c:v>105.26623243858984</c:v>
                </c:pt>
                <c:pt idx="8">
                  <c:v>106.07237783684317</c:v>
                </c:pt>
                <c:pt idx="9">
                  <c:v>107.16184245114934</c:v>
                </c:pt>
                <c:pt idx="10">
                  <c:v>109.63869497911615</c:v>
                </c:pt>
                <c:pt idx="11">
                  <c:v>109.05745246370886</c:v>
                </c:pt>
                <c:pt idx="12">
                  <c:v>110.07097584484622</c:v>
                </c:pt>
                <c:pt idx="13">
                  <c:v>110.66098081023455</c:v>
                </c:pt>
                <c:pt idx="14">
                  <c:v>113.20501212138913</c:v>
                </c:pt>
                <c:pt idx="15">
                  <c:v>112.38718345649443</c:v>
                </c:pt>
                <c:pt idx="16">
                  <c:v>113.73075912025001</c:v>
                </c:pt>
                <c:pt idx="17">
                  <c:v>114.75596576802873</c:v>
                </c:pt>
                <c:pt idx="18">
                  <c:v>116.63697169728655</c:v>
                </c:pt>
                <c:pt idx="19">
                  <c:v>116.28355288138563</c:v>
                </c:pt>
                <c:pt idx="20">
                  <c:v>117.01375704647019</c:v>
                </c:pt>
                <c:pt idx="21">
                  <c:v>117.57163302859479</c:v>
                </c:pt>
                <c:pt idx="22">
                  <c:v>119.93457370680842</c:v>
                </c:pt>
                <c:pt idx="23">
                  <c:v>118.6727809095423</c:v>
                </c:pt>
                <c:pt idx="24">
                  <c:v>118.92689195899173</c:v>
                </c:pt>
              </c:numCache>
            </c:numRef>
          </c:val>
          <c:smooth val="0"/>
          <c:extLst>
            <c:ext xmlns:c16="http://schemas.microsoft.com/office/drawing/2014/chart" uri="{C3380CC4-5D6E-409C-BE32-E72D297353CC}">
              <c16:uniqueId val="{00000000-6713-46CE-84B6-8512089F685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104.29870487737669</c:v>
                </c:pt>
                <c:pt idx="2">
                  <c:v>106.08983190961698</c:v>
                </c:pt>
                <c:pt idx="3">
                  <c:v>103.44447506200054</c:v>
                </c:pt>
                <c:pt idx="4">
                  <c:v>102.59024524662441</c:v>
                </c:pt>
                <c:pt idx="5">
                  <c:v>107.02672912648113</c:v>
                </c:pt>
                <c:pt idx="6">
                  <c:v>108.92807936070542</c:v>
                </c:pt>
                <c:pt idx="7">
                  <c:v>106.64094791953707</c:v>
                </c:pt>
                <c:pt idx="8">
                  <c:v>107.57784513640121</c:v>
                </c:pt>
                <c:pt idx="9">
                  <c:v>110.11297878203361</c:v>
                </c:pt>
                <c:pt idx="10">
                  <c:v>112.565445026178</c:v>
                </c:pt>
                <c:pt idx="11">
                  <c:v>112.78589143014604</c:v>
                </c:pt>
                <c:pt idx="12">
                  <c:v>111.32543400385782</c:v>
                </c:pt>
                <c:pt idx="13">
                  <c:v>114.96279966933038</c:v>
                </c:pt>
                <c:pt idx="14">
                  <c:v>116.42325709561862</c:v>
                </c:pt>
                <c:pt idx="15">
                  <c:v>116.09258748966657</c:v>
                </c:pt>
                <c:pt idx="16">
                  <c:v>116.2303664921466</c:v>
                </c:pt>
                <c:pt idx="17">
                  <c:v>121.08018737944337</c:v>
                </c:pt>
                <c:pt idx="18">
                  <c:v>122.12730779829155</c:v>
                </c:pt>
                <c:pt idx="19">
                  <c:v>120.03306696059522</c:v>
                </c:pt>
                <c:pt idx="20">
                  <c:v>120.99751997795536</c:v>
                </c:pt>
                <c:pt idx="21">
                  <c:v>122.89887021217967</c:v>
                </c:pt>
                <c:pt idx="22">
                  <c:v>124.57977404243594</c:v>
                </c:pt>
                <c:pt idx="23">
                  <c:v>122.09975199779555</c:v>
                </c:pt>
                <c:pt idx="24">
                  <c:v>119.45439515017911</c:v>
                </c:pt>
              </c:numCache>
            </c:numRef>
          </c:val>
          <c:smooth val="0"/>
          <c:extLst>
            <c:ext xmlns:c16="http://schemas.microsoft.com/office/drawing/2014/chart" uri="{C3380CC4-5D6E-409C-BE32-E72D297353CC}">
              <c16:uniqueId val="{00000001-6713-46CE-84B6-8512089F685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101.88587221589987</c:v>
                </c:pt>
                <c:pt idx="2">
                  <c:v>101.31685904730938</c:v>
                </c:pt>
                <c:pt idx="3">
                  <c:v>101.28434400910422</c:v>
                </c:pt>
                <c:pt idx="4">
                  <c:v>98.146642822305324</c:v>
                </c:pt>
                <c:pt idx="5">
                  <c:v>99.365956754999189</c:v>
                </c:pt>
                <c:pt idx="6">
                  <c:v>98.536823280767351</c:v>
                </c:pt>
                <c:pt idx="7">
                  <c:v>97.723947325638107</c:v>
                </c:pt>
                <c:pt idx="8">
                  <c:v>96.878556332303688</c:v>
                </c:pt>
                <c:pt idx="9">
                  <c:v>98.975776296537148</c:v>
                </c:pt>
                <c:pt idx="10">
                  <c:v>98.488050723459594</c:v>
                </c:pt>
                <c:pt idx="11">
                  <c:v>98.52056576166477</c:v>
                </c:pt>
                <c:pt idx="12">
                  <c:v>95.610469842302052</c:v>
                </c:pt>
                <c:pt idx="13">
                  <c:v>98.227930417818243</c:v>
                </c:pt>
                <c:pt idx="14">
                  <c:v>95.773045033327918</c:v>
                </c:pt>
                <c:pt idx="15">
                  <c:v>95.56169728499431</c:v>
                </c:pt>
                <c:pt idx="16">
                  <c:v>95.171516826532283</c:v>
                </c:pt>
                <c:pt idx="17">
                  <c:v>97.04113152332954</c:v>
                </c:pt>
                <c:pt idx="18">
                  <c:v>95.659242399609823</c:v>
                </c:pt>
                <c:pt idx="19">
                  <c:v>95.415379613071053</c:v>
                </c:pt>
                <c:pt idx="20">
                  <c:v>93.919687855633228</c:v>
                </c:pt>
                <c:pt idx="21">
                  <c:v>95.577954804096905</c:v>
                </c:pt>
                <c:pt idx="22">
                  <c:v>94.033490489351323</c:v>
                </c:pt>
                <c:pt idx="23">
                  <c:v>93.562022435376363</c:v>
                </c:pt>
                <c:pt idx="24">
                  <c:v>91.51357502845066</c:v>
                </c:pt>
              </c:numCache>
            </c:numRef>
          </c:val>
          <c:smooth val="0"/>
          <c:extLst>
            <c:ext xmlns:c16="http://schemas.microsoft.com/office/drawing/2014/chart" uri="{C3380CC4-5D6E-409C-BE32-E72D297353CC}">
              <c16:uniqueId val="{00000002-6713-46CE-84B6-8512089F685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713-46CE-84B6-8512089F6858}"/>
                </c:ext>
              </c:extLst>
            </c:dLbl>
            <c:dLbl>
              <c:idx val="1"/>
              <c:delete val="1"/>
              <c:extLst>
                <c:ext xmlns:c15="http://schemas.microsoft.com/office/drawing/2012/chart" uri="{CE6537A1-D6FC-4f65-9D91-7224C49458BB}"/>
                <c:ext xmlns:c16="http://schemas.microsoft.com/office/drawing/2014/chart" uri="{C3380CC4-5D6E-409C-BE32-E72D297353CC}">
                  <c16:uniqueId val="{00000004-6713-46CE-84B6-8512089F6858}"/>
                </c:ext>
              </c:extLst>
            </c:dLbl>
            <c:dLbl>
              <c:idx val="2"/>
              <c:delete val="1"/>
              <c:extLst>
                <c:ext xmlns:c15="http://schemas.microsoft.com/office/drawing/2012/chart" uri="{CE6537A1-D6FC-4f65-9D91-7224C49458BB}"/>
                <c:ext xmlns:c16="http://schemas.microsoft.com/office/drawing/2014/chart" uri="{C3380CC4-5D6E-409C-BE32-E72D297353CC}">
                  <c16:uniqueId val="{00000005-6713-46CE-84B6-8512089F6858}"/>
                </c:ext>
              </c:extLst>
            </c:dLbl>
            <c:dLbl>
              <c:idx val="3"/>
              <c:delete val="1"/>
              <c:extLst>
                <c:ext xmlns:c15="http://schemas.microsoft.com/office/drawing/2012/chart" uri="{CE6537A1-D6FC-4f65-9D91-7224C49458BB}"/>
                <c:ext xmlns:c16="http://schemas.microsoft.com/office/drawing/2014/chart" uri="{C3380CC4-5D6E-409C-BE32-E72D297353CC}">
                  <c16:uniqueId val="{00000006-6713-46CE-84B6-8512089F6858}"/>
                </c:ext>
              </c:extLst>
            </c:dLbl>
            <c:dLbl>
              <c:idx val="4"/>
              <c:delete val="1"/>
              <c:extLst>
                <c:ext xmlns:c15="http://schemas.microsoft.com/office/drawing/2012/chart" uri="{CE6537A1-D6FC-4f65-9D91-7224C49458BB}"/>
                <c:ext xmlns:c16="http://schemas.microsoft.com/office/drawing/2014/chart" uri="{C3380CC4-5D6E-409C-BE32-E72D297353CC}">
                  <c16:uniqueId val="{00000007-6713-46CE-84B6-8512089F6858}"/>
                </c:ext>
              </c:extLst>
            </c:dLbl>
            <c:dLbl>
              <c:idx val="5"/>
              <c:delete val="1"/>
              <c:extLst>
                <c:ext xmlns:c15="http://schemas.microsoft.com/office/drawing/2012/chart" uri="{CE6537A1-D6FC-4f65-9D91-7224C49458BB}"/>
                <c:ext xmlns:c16="http://schemas.microsoft.com/office/drawing/2014/chart" uri="{C3380CC4-5D6E-409C-BE32-E72D297353CC}">
                  <c16:uniqueId val="{00000008-6713-46CE-84B6-8512089F6858}"/>
                </c:ext>
              </c:extLst>
            </c:dLbl>
            <c:dLbl>
              <c:idx val="6"/>
              <c:delete val="1"/>
              <c:extLst>
                <c:ext xmlns:c15="http://schemas.microsoft.com/office/drawing/2012/chart" uri="{CE6537A1-D6FC-4f65-9D91-7224C49458BB}"/>
                <c:ext xmlns:c16="http://schemas.microsoft.com/office/drawing/2014/chart" uri="{C3380CC4-5D6E-409C-BE32-E72D297353CC}">
                  <c16:uniqueId val="{00000009-6713-46CE-84B6-8512089F6858}"/>
                </c:ext>
              </c:extLst>
            </c:dLbl>
            <c:dLbl>
              <c:idx val="7"/>
              <c:delete val="1"/>
              <c:extLst>
                <c:ext xmlns:c15="http://schemas.microsoft.com/office/drawing/2012/chart" uri="{CE6537A1-D6FC-4f65-9D91-7224C49458BB}"/>
                <c:ext xmlns:c16="http://schemas.microsoft.com/office/drawing/2014/chart" uri="{C3380CC4-5D6E-409C-BE32-E72D297353CC}">
                  <c16:uniqueId val="{0000000A-6713-46CE-84B6-8512089F6858}"/>
                </c:ext>
              </c:extLst>
            </c:dLbl>
            <c:dLbl>
              <c:idx val="8"/>
              <c:delete val="1"/>
              <c:extLst>
                <c:ext xmlns:c15="http://schemas.microsoft.com/office/drawing/2012/chart" uri="{CE6537A1-D6FC-4f65-9D91-7224C49458BB}"/>
                <c:ext xmlns:c16="http://schemas.microsoft.com/office/drawing/2014/chart" uri="{C3380CC4-5D6E-409C-BE32-E72D297353CC}">
                  <c16:uniqueId val="{0000000B-6713-46CE-84B6-8512089F6858}"/>
                </c:ext>
              </c:extLst>
            </c:dLbl>
            <c:dLbl>
              <c:idx val="9"/>
              <c:delete val="1"/>
              <c:extLst>
                <c:ext xmlns:c15="http://schemas.microsoft.com/office/drawing/2012/chart" uri="{CE6537A1-D6FC-4f65-9D91-7224C49458BB}"/>
                <c:ext xmlns:c16="http://schemas.microsoft.com/office/drawing/2014/chart" uri="{C3380CC4-5D6E-409C-BE32-E72D297353CC}">
                  <c16:uniqueId val="{0000000C-6713-46CE-84B6-8512089F6858}"/>
                </c:ext>
              </c:extLst>
            </c:dLbl>
            <c:dLbl>
              <c:idx val="10"/>
              <c:delete val="1"/>
              <c:extLst>
                <c:ext xmlns:c15="http://schemas.microsoft.com/office/drawing/2012/chart" uri="{CE6537A1-D6FC-4f65-9D91-7224C49458BB}"/>
                <c:ext xmlns:c16="http://schemas.microsoft.com/office/drawing/2014/chart" uri="{C3380CC4-5D6E-409C-BE32-E72D297353CC}">
                  <c16:uniqueId val="{0000000D-6713-46CE-84B6-8512089F6858}"/>
                </c:ext>
              </c:extLst>
            </c:dLbl>
            <c:dLbl>
              <c:idx val="11"/>
              <c:delete val="1"/>
              <c:extLst>
                <c:ext xmlns:c15="http://schemas.microsoft.com/office/drawing/2012/chart" uri="{CE6537A1-D6FC-4f65-9D91-7224C49458BB}"/>
                <c:ext xmlns:c16="http://schemas.microsoft.com/office/drawing/2014/chart" uri="{C3380CC4-5D6E-409C-BE32-E72D297353CC}">
                  <c16:uniqueId val="{0000000E-6713-46CE-84B6-8512089F6858}"/>
                </c:ext>
              </c:extLst>
            </c:dLbl>
            <c:dLbl>
              <c:idx val="12"/>
              <c:delete val="1"/>
              <c:extLst>
                <c:ext xmlns:c15="http://schemas.microsoft.com/office/drawing/2012/chart" uri="{CE6537A1-D6FC-4f65-9D91-7224C49458BB}"/>
                <c:ext xmlns:c16="http://schemas.microsoft.com/office/drawing/2014/chart" uri="{C3380CC4-5D6E-409C-BE32-E72D297353CC}">
                  <c16:uniqueId val="{0000000F-6713-46CE-84B6-8512089F685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13-46CE-84B6-8512089F6858}"/>
                </c:ext>
              </c:extLst>
            </c:dLbl>
            <c:dLbl>
              <c:idx val="14"/>
              <c:delete val="1"/>
              <c:extLst>
                <c:ext xmlns:c15="http://schemas.microsoft.com/office/drawing/2012/chart" uri="{CE6537A1-D6FC-4f65-9D91-7224C49458BB}"/>
                <c:ext xmlns:c16="http://schemas.microsoft.com/office/drawing/2014/chart" uri="{C3380CC4-5D6E-409C-BE32-E72D297353CC}">
                  <c16:uniqueId val="{00000011-6713-46CE-84B6-8512089F6858}"/>
                </c:ext>
              </c:extLst>
            </c:dLbl>
            <c:dLbl>
              <c:idx val="15"/>
              <c:delete val="1"/>
              <c:extLst>
                <c:ext xmlns:c15="http://schemas.microsoft.com/office/drawing/2012/chart" uri="{CE6537A1-D6FC-4f65-9D91-7224C49458BB}"/>
                <c:ext xmlns:c16="http://schemas.microsoft.com/office/drawing/2014/chart" uri="{C3380CC4-5D6E-409C-BE32-E72D297353CC}">
                  <c16:uniqueId val="{00000012-6713-46CE-84B6-8512089F6858}"/>
                </c:ext>
              </c:extLst>
            </c:dLbl>
            <c:dLbl>
              <c:idx val="16"/>
              <c:delete val="1"/>
              <c:extLst>
                <c:ext xmlns:c15="http://schemas.microsoft.com/office/drawing/2012/chart" uri="{CE6537A1-D6FC-4f65-9D91-7224C49458BB}"/>
                <c:ext xmlns:c16="http://schemas.microsoft.com/office/drawing/2014/chart" uri="{C3380CC4-5D6E-409C-BE32-E72D297353CC}">
                  <c16:uniqueId val="{00000013-6713-46CE-84B6-8512089F6858}"/>
                </c:ext>
              </c:extLst>
            </c:dLbl>
            <c:dLbl>
              <c:idx val="17"/>
              <c:delete val="1"/>
              <c:extLst>
                <c:ext xmlns:c15="http://schemas.microsoft.com/office/drawing/2012/chart" uri="{CE6537A1-D6FC-4f65-9D91-7224C49458BB}"/>
                <c:ext xmlns:c16="http://schemas.microsoft.com/office/drawing/2014/chart" uri="{C3380CC4-5D6E-409C-BE32-E72D297353CC}">
                  <c16:uniqueId val="{00000014-6713-46CE-84B6-8512089F6858}"/>
                </c:ext>
              </c:extLst>
            </c:dLbl>
            <c:dLbl>
              <c:idx val="18"/>
              <c:delete val="1"/>
              <c:extLst>
                <c:ext xmlns:c15="http://schemas.microsoft.com/office/drawing/2012/chart" uri="{CE6537A1-D6FC-4f65-9D91-7224C49458BB}"/>
                <c:ext xmlns:c16="http://schemas.microsoft.com/office/drawing/2014/chart" uri="{C3380CC4-5D6E-409C-BE32-E72D297353CC}">
                  <c16:uniqueId val="{00000015-6713-46CE-84B6-8512089F6858}"/>
                </c:ext>
              </c:extLst>
            </c:dLbl>
            <c:dLbl>
              <c:idx val="19"/>
              <c:delete val="1"/>
              <c:extLst>
                <c:ext xmlns:c15="http://schemas.microsoft.com/office/drawing/2012/chart" uri="{CE6537A1-D6FC-4f65-9D91-7224C49458BB}"/>
                <c:ext xmlns:c16="http://schemas.microsoft.com/office/drawing/2014/chart" uri="{C3380CC4-5D6E-409C-BE32-E72D297353CC}">
                  <c16:uniqueId val="{00000016-6713-46CE-84B6-8512089F6858}"/>
                </c:ext>
              </c:extLst>
            </c:dLbl>
            <c:dLbl>
              <c:idx val="20"/>
              <c:delete val="1"/>
              <c:extLst>
                <c:ext xmlns:c15="http://schemas.microsoft.com/office/drawing/2012/chart" uri="{CE6537A1-D6FC-4f65-9D91-7224C49458BB}"/>
                <c:ext xmlns:c16="http://schemas.microsoft.com/office/drawing/2014/chart" uri="{C3380CC4-5D6E-409C-BE32-E72D297353CC}">
                  <c16:uniqueId val="{00000017-6713-46CE-84B6-8512089F6858}"/>
                </c:ext>
              </c:extLst>
            </c:dLbl>
            <c:dLbl>
              <c:idx val="21"/>
              <c:delete val="1"/>
              <c:extLst>
                <c:ext xmlns:c15="http://schemas.microsoft.com/office/drawing/2012/chart" uri="{CE6537A1-D6FC-4f65-9D91-7224C49458BB}"/>
                <c:ext xmlns:c16="http://schemas.microsoft.com/office/drawing/2014/chart" uri="{C3380CC4-5D6E-409C-BE32-E72D297353CC}">
                  <c16:uniqueId val="{00000018-6713-46CE-84B6-8512089F6858}"/>
                </c:ext>
              </c:extLst>
            </c:dLbl>
            <c:dLbl>
              <c:idx val="22"/>
              <c:delete val="1"/>
              <c:extLst>
                <c:ext xmlns:c15="http://schemas.microsoft.com/office/drawing/2012/chart" uri="{CE6537A1-D6FC-4f65-9D91-7224C49458BB}"/>
                <c:ext xmlns:c16="http://schemas.microsoft.com/office/drawing/2014/chart" uri="{C3380CC4-5D6E-409C-BE32-E72D297353CC}">
                  <c16:uniqueId val="{00000019-6713-46CE-84B6-8512089F6858}"/>
                </c:ext>
              </c:extLst>
            </c:dLbl>
            <c:dLbl>
              <c:idx val="23"/>
              <c:delete val="1"/>
              <c:extLst>
                <c:ext xmlns:c15="http://schemas.microsoft.com/office/drawing/2012/chart" uri="{CE6537A1-D6FC-4f65-9D91-7224C49458BB}"/>
                <c:ext xmlns:c16="http://schemas.microsoft.com/office/drawing/2014/chart" uri="{C3380CC4-5D6E-409C-BE32-E72D297353CC}">
                  <c16:uniqueId val="{0000001A-6713-46CE-84B6-8512089F6858}"/>
                </c:ext>
              </c:extLst>
            </c:dLbl>
            <c:dLbl>
              <c:idx val="24"/>
              <c:delete val="1"/>
              <c:extLst>
                <c:ext xmlns:c15="http://schemas.microsoft.com/office/drawing/2012/chart" uri="{CE6537A1-D6FC-4f65-9D91-7224C49458BB}"/>
                <c:ext xmlns:c16="http://schemas.microsoft.com/office/drawing/2014/chart" uri="{C3380CC4-5D6E-409C-BE32-E72D297353CC}">
                  <c16:uniqueId val="{0000001B-6713-46CE-84B6-8512089F685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713-46CE-84B6-8512089F685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Roth (09576)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40717</v>
      </c>
      <c r="F11" s="238">
        <v>40630</v>
      </c>
      <c r="G11" s="238">
        <v>41062</v>
      </c>
      <c r="H11" s="238">
        <v>40253</v>
      </c>
      <c r="I11" s="265">
        <v>40062</v>
      </c>
      <c r="J11" s="263">
        <v>655</v>
      </c>
      <c r="K11" s="266">
        <v>1.6349658030053418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16.369084166318736</v>
      </c>
      <c r="E13" s="115">
        <v>6665</v>
      </c>
      <c r="F13" s="114">
        <v>6601</v>
      </c>
      <c r="G13" s="114">
        <v>6737</v>
      </c>
      <c r="H13" s="114">
        <v>6669</v>
      </c>
      <c r="I13" s="140">
        <v>6482</v>
      </c>
      <c r="J13" s="115">
        <v>183</v>
      </c>
      <c r="K13" s="116">
        <v>2.8232027152113544</v>
      </c>
    </row>
    <row r="14" spans="1:255" ht="14.1" customHeight="1" x14ac:dyDescent="0.2">
      <c r="A14" s="306" t="s">
        <v>230</v>
      </c>
      <c r="B14" s="307"/>
      <c r="C14" s="308"/>
      <c r="D14" s="113">
        <v>63.953631161431346</v>
      </c>
      <c r="E14" s="115">
        <v>26040</v>
      </c>
      <c r="F14" s="114">
        <v>26053</v>
      </c>
      <c r="G14" s="114">
        <v>26341</v>
      </c>
      <c r="H14" s="114">
        <v>25710</v>
      </c>
      <c r="I14" s="140">
        <v>25777</v>
      </c>
      <c r="J14" s="115">
        <v>263</v>
      </c>
      <c r="K14" s="116">
        <v>1.0202894052837801</v>
      </c>
    </row>
    <row r="15" spans="1:255" ht="14.1" customHeight="1" x14ac:dyDescent="0.2">
      <c r="A15" s="306" t="s">
        <v>231</v>
      </c>
      <c r="B15" s="307"/>
      <c r="C15" s="308"/>
      <c r="D15" s="113">
        <v>10.631922784095096</v>
      </c>
      <c r="E15" s="115">
        <v>4329</v>
      </c>
      <c r="F15" s="114">
        <v>4322</v>
      </c>
      <c r="G15" s="114">
        <v>4323</v>
      </c>
      <c r="H15" s="114">
        <v>4273</v>
      </c>
      <c r="I15" s="140">
        <v>4246</v>
      </c>
      <c r="J15" s="115">
        <v>83</v>
      </c>
      <c r="K15" s="116">
        <v>1.9547809703250119</v>
      </c>
    </row>
    <row r="16" spans="1:255" ht="14.1" customHeight="1" x14ac:dyDescent="0.2">
      <c r="A16" s="306" t="s">
        <v>232</v>
      </c>
      <c r="B16" s="307"/>
      <c r="C16" s="308"/>
      <c r="D16" s="113">
        <v>7.8935088537957121</v>
      </c>
      <c r="E16" s="115">
        <v>3214</v>
      </c>
      <c r="F16" s="114">
        <v>3186</v>
      </c>
      <c r="G16" s="114">
        <v>3187</v>
      </c>
      <c r="H16" s="114">
        <v>3128</v>
      </c>
      <c r="I16" s="140">
        <v>3081</v>
      </c>
      <c r="J16" s="115">
        <v>133</v>
      </c>
      <c r="K16" s="116">
        <v>4.3167802661473544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0.65328978068128796</v>
      </c>
      <c r="E18" s="115">
        <v>266</v>
      </c>
      <c r="F18" s="114">
        <v>232</v>
      </c>
      <c r="G18" s="114">
        <v>293</v>
      </c>
      <c r="H18" s="114">
        <v>295</v>
      </c>
      <c r="I18" s="140">
        <v>266</v>
      </c>
      <c r="J18" s="115">
        <v>0</v>
      </c>
      <c r="K18" s="116">
        <v>0</v>
      </c>
    </row>
    <row r="19" spans="1:255" ht="14.1" customHeight="1" x14ac:dyDescent="0.2">
      <c r="A19" s="306" t="s">
        <v>235</v>
      </c>
      <c r="B19" s="307" t="s">
        <v>236</v>
      </c>
      <c r="C19" s="308"/>
      <c r="D19" s="113">
        <v>0.38313235258000344</v>
      </c>
      <c r="E19" s="115">
        <v>156</v>
      </c>
      <c r="F19" s="114">
        <v>119</v>
      </c>
      <c r="G19" s="114">
        <v>183</v>
      </c>
      <c r="H19" s="114">
        <v>178</v>
      </c>
      <c r="I19" s="140">
        <v>152</v>
      </c>
      <c r="J19" s="115">
        <v>4</v>
      </c>
      <c r="K19" s="116">
        <v>2.6315789473684212</v>
      </c>
    </row>
    <row r="20" spans="1:255" ht="14.1" customHeight="1" x14ac:dyDescent="0.2">
      <c r="A20" s="306">
        <v>12</v>
      </c>
      <c r="B20" s="307" t="s">
        <v>237</v>
      </c>
      <c r="C20" s="308"/>
      <c r="D20" s="113">
        <v>1.0585259228332147</v>
      </c>
      <c r="E20" s="115">
        <v>431</v>
      </c>
      <c r="F20" s="114">
        <v>406</v>
      </c>
      <c r="G20" s="114">
        <v>438</v>
      </c>
      <c r="H20" s="114">
        <v>424</v>
      </c>
      <c r="I20" s="140">
        <v>416</v>
      </c>
      <c r="J20" s="115">
        <v>15</v>
      </c>
      <c r="K20" s="116">
        <v>3.6057692307692308</v>
      </c>
    </row>
    <row r="21" spans="1:255" ht="14.1" customHeight="1" x14ac:dyDescent="0.2">
      <c r="A21" s="306">
        <v>21</v>
      </c>
      <c r="B21" s="307" t="s">
        <v>238</v>
      </c>
      <c r="C21" s="308"/>
      <c r="D21" s="113">
        <v>0.61890610801385171</v>
      </c>
      <c r="E21" s="115">
        <v>252</v>
      </c>
      <c r="F21" s="114">
        <v>258</v>
      </c>
      <c r="G21" s="114">
        <v>263</v>
      </c>
      <c r="H21" s="114">
        <v>267</v>
      </c>
      <c r="I21" s="140">
        <v>260</v>
      </c>
      <c r="J21" s="115">
        <v>-8</v>
      </c>
      <c r="K21" s="116">
        <v>-3.0769230769230771</v>
      </c>
    </row>
    <row r="22" spans="1:255" ht="14.1" customHeight="1" x14ac:dyDescent="0.2">
      <c r="A22" s="306">
        <v>22</v>
      </c>
      <c r="B22" s="307" t="s">
        <v>239</v>
      </c>
      <c r="C22" s="308"/>
      <c r="D22" s="113">
        <v>3.0404990544490018</v>
      </c>
      <c r="E22" s="115">
        <v>1238</v>
      </c>
      <c r="F22" s="114">
        <v>1227</v>
      </c>
      <c r="G22" s="114">
        <v>1239</v>
      </c>
      <c r="H22" s="114">
        <v>1242</v>
      </c>
      <c r="I22" s="140">
        <v>1237</v>
      </c>
      <c r="J22" s="115">
        <v>1</v>
      </c>
      <c r="K22" s="116">
        <v>8.084074373484236E-2</v>
      </c>
    </row>
    <row r="23" spans="1:255" ht="14.1" customHeight="1" x14ac:dyDescent="0.2">
      <c r="A23" s="306">
        <v>23</v>
      </c>
      <c r="B23" s="307" t="s">
        <v>240</v>
      </c>
      <c r="C23" s="308"/>
      <c r="D23" s="113">
        <v>0.75398482206449391</v>
      </c>
      <c r="E23" s="115">
        <v>307</v>
      </c>
      <c r="F23" s="114">
        <v>320</v>
      </c>
      <c r="G23" s="114">
        <v>328</v>
      </c>
      <c r="H23" s="114">
        <v>327</v>
      </c>
      <c r="I23" s="140">
        <v>324</v>
      </c>
      <c r="J23" s="115">
        <v>-17</v>
      </c>
      <c r="K23" s="116">
        <v>-5.2469135802469138</v>
      </c>
    </row>
    <row r="24" spans="1:255" ht="14.1" customHeight="1" x14ac:dyDescent="0.2">
      <c r="A24" s="306">
        <v>24</v>
      </c>
      <c r="B24" s="307" t="s">
        <v>241</v>
      </c>
      <c r="C24" s="308"/>
      <c r="D24" s="113">
        <v>5.5554191124100498</v>
      </c>
      <c r="E24" s="115">
        <v>2262</v>
      </c>
      <c r="F24" s="114">
        <v>2265</v>
      </c>
      <c r="G24" s="114">
        <v>2298</v>
      </c>
      <c r="H24" s="114">
        <v>2279</v>
      </c>
      <c r="I24" s="140">
        <v>2273</v>
      </c>
      <c r="J24" s="115">
        <v>-11</v>
      </c>
      <c r="K24" s="116">
        <v>-0.48394192696876376</v>
      </c>
    </row>
    <row r="25" spans="1:255" ht="14.1" customHeight="1" x14ac:dyDescent="0.2">
      <c r="A25" s="306">
        <v>25</v>
      </c>
      <c r="B25" s="307" t="s">
        <v>242</v>
      </c>
      <c r="C25" s="308"/>
      <c r="D25" s="113">
        <v>6.4174669057150577</v>
      </c>
      <c r="E25" s="115">
        <v>2613</v>
      </c>
      <c r="F25" s="114">
        <v>2596</v>
      </c>
      <c r="G25" s="114">
        <v>2595</v>
      </c>
      <c r="H25" s="114">
        <v>2541</v>
      </c>
      <c r="I25" s="140">
        <v>2523</v>
      </c>
      <c r="J25" s="115">
        <v>90</v>
      </c>
      <c r="K25" s="116">
        <v>3.56718192627824</v>
      </c>
    </row>
    <row r="26" spans="1:255" ht="14.1" customHeight="1" x14ac:dyDescent="0.2">
      <c r="A26" s="306">
        <v>26</v>
      </c>
      <c r="B26" s="307" t="s">
        <v>243</v>
      </c>
      <c r="C26" s="308"/>
      <c r="D26" s="113">
        <v>2.6131591227251518</v>
      </c>
      <c r="E26" s="115">
        <v>1064</v>
      </c>
      <c r="F26" s="114">
        <v>1081</v>
      </c>
      <c r="G26" s="114">
        <v>1097</v>
      </c>
      <c r="H26" s="114">
        <v>1049</v>
      </c>
      <c r="I26" s="140">
        <v>1035</v>
      </c>
      <c r="J26" s="115">
        <v>29</v>
      </c>
      <c r="K26" s="116">
        <v>2.8019323671497585</v>
      </c>
    </row>
    <row r="27" spans="1:255" ht="14.1" customHeight="1" x14ac:dyDescent="0.2">
      <c r="A27" s="306">
        <v>27</v>
      </c>
      <c r="B27" s="307" t="s">
        <v>244</v>
      </c>
      <c r="C27" s="308"/>
      <c r="D27" s="113">
        <v>3.2762728098828497</v>
      </c>
      <c r="E27" s="115">
        <v>1334</v>
      </c>
      <c r="F27" s="114">
        <v>1328</v>
      </c>
      <c r="G27" s="114">
        <v>1341</v>
      </c>
      <c r="H27" s="114">
        <v>1315</v>
      </c>
      <c r="I27" s="140">
        <v>1314</v>
      </c>
      <c r="J27" s="115">
        <v>20</v>
      </c>
      <c r="K27" s="116">
        <v>1.5220700152207001</v>
      </c>
    </row>
    <row r="28" spans="1:255" ht="14.1" customHeight="1" x14ac:dyDescent="0.2">
      <c r="A28" s="306">
        <v>28</v>
      </c>
      <c r="B28" s="307" t="s">
        <v>245</v>
      </c>
      <c r="C28" s="308"/>
      <c r="D28" s="113">
        <v>0.21612594248102759</v>
      </c>
      <c r="E28" s="115">
        <v>88</v>
      </c>
      <c r="F28" s="114">
        <v>89</v>
      </c>
      <c r="G28" s="114">
        <v>89</v>
      </c>
      <c r="H28" s="114">
        <v>92</v>
      </c>
      <c r="I28" s="140">
        <v>93</v>
      </c>
      <c r="J28" s="115">
        <v>-5</v>
      </c>
      <c r="K28" s="116">
        <v>-5.376344086021505</v>
      </c>
    </row>
    <row r="29" spans="1:255" ht="14.1" customHeight="1" x14ac:dyDescent="0.2">
      <c r="A29" s="306">
        <v>29</v>
      </c>
      <c r="B29" s="307" t="s">
        <v>246</v>
      </c>
      <c r="C29" s="308"/>
      <c r="D29" s="113">
        <v>2.9496279195422059</v>
      </c>
      <c r="E29" s="115">
        <v>1201</v>
      </c>
      <c r="F29" s="114">
        <v>1211</v>
      </c>
      <c r="G29" s="114">
        <v>1189</v>
      </c>
      <c r="H29" s="114">
        <v>1194</v>
      </c>
      <c r="I29" s="140">
        <v>1178</v>
      </c>
      <c r="J29" s="115">
        <v>23</v>
      </c>
      <c r="K29" s="116">
        <v>1.9524617996604414</v>
      </c>
    </row>
    <row r="30" spans="1:255" ht="14.1" customHeight="1" x14ac:dyDescent="0.2">
      <c r="A30" s="306" t="s">
        <v>247</v>
      </c>
      <c r="B30" s="307" t="s">
        <v>248</v>
      </c>
      <c r="C30" s="308"/>
      <c r="D30" s="113">
        <v>1.436746322175013</v>
      </c>
      <c r="E30" s="115">
        <v>585</v>
      </c>
      <c r="F30" s="114">
        <v>574</v>
      </c>
      <c r="G30" s="114">
        <v>560</v>
      </c>
      <c r="H30" s="114">
        <v>557</v>
      </c>
      <c r="I30" s="140">
        <v>560</v>
      </c>
      <c r="J30" s="115">
        <v>25</v>
      </c>
      <c r="K30" s="116">
        <v>4.4642857142857144</v>
      </c>
    </row>
    <row r="31" spans="1:255" ht="14.1" customHeight="1" x14ac:dyDescent="0.2">
      <c r="A31" s="306" t="s">
        <v>249</v>
      </c>
      <c r="B31" s="307" t="s">
        <v>250</v>
      </c>
      <c r="C31" s="308"/>
      <c r="D31" s="113">
        <v>1.436746322175013</v>
      </c>
      <c r="E31" s="115">
        <v>585</v>
      </c>
      <c r="F31" s="114">
        <v>606</v>
      </c>
      <c r="G31" s="114">
        <v>597</v>
      </c>
      <c r="H31" s="114">
        <v>606</v>
      </c>
      <c r="I31" s="140">
        <v>589</v>
      </c>
      <c r="J31" s="115">
        <v>-4</v>
      </c>
      <c r="K31" s="116">
        <v>-0.6791171477079796</v>
      </c>
    </row>
    <row r="32" spans="1:255" ht="14.1" customHeight="1" x14ac:dyDescent="0.2">
      <c r="A32" s="306">
        <v>31</v>
      </c>
      <c r="B32" s="307" t="s">
        <v>251</v>
      </c>
      <c r="C32" s="308"/>
      <c r="D32" s="113">
        <v>0.7367929857307759</v>
      </c>
      <c r="E32" s="115">
        <v>300</v>
      </c>
      <c r="F32" s="114">
        <v>289</v>
      </c>
      <c r="G32" s="114">
        <v>291</v>
      </c>
      <c r="H32" s="114">
        <v>283</v>
      </c>
      <c r="I32" s="140">
        <v>281</v>
      </c>
      <c r="J32" s="115">
        <v>19</v>
      </c>
      <c r="K32" s="116">
        <v>6.7615658362989324</v>
      </c>
    </row>
    <row r="33" spans="1:11" ht="14.1" customHeight="1" x14ac:dyDescent="0.2">
      <c r="A33" s="306">
        <v>32</v>
      </c>
      <c r="B33" s="307" t="s">
        <v>252</v>
      </c>
      <c r="C33" s="308"/>
      <c r="D33" s="113">
        <v>2.4486086892452783</v>
      </c>
      <c r="E33" s="115">
        <v>997</v>
      </c>
      <c r="F33" s="114">
        <v>930</v>
      </c>
      <c r="G33" s="114">
        <v>1003</v>
      </c>
      <c r="H33" s="114">
        <v>980</v>
      </c>
      <c r="I33" s="140">
        <v>961</v>
      </c>
      <c r="J33" s="115">
        <v>36</v>
      </c>
      <c r="K33" s="116">
        <v>3.7460978147762747</v>
      </c>
    </row>
    <row r="34" spans="1:11" ht="14.1" customHeight="1" x14ac:dyDescent="0.2">
      <c r="A34" s="306">
        <v>33</v>
      </c>
      <c r="B34" s="307" t="s">
        <v>253</v>
      </c>
      <c r="C34" s="308"/>
      <c r="D34" s="113">
        <v>2.1612594248102757</v>
      </c>
      <c r="E34" s="115">
        <v>880</v>
      </c>
      <c r="F34" s="114">
        <v>867</v>
      </c>
      <c r="G34" s="114">
        <v>919</v>
      </c>
      <c r="H34" s="114">
        <v>896</v>
      </c>
      <c r="I34" s="140">
        <v>879</v>
      </c>
      <c r="J34" s="115">
        <v>1</v>
      </c>
      <c r="K34" s="116">
        <v>0.11376564277588168</v>
      </c>
    </row>
    <row r="35" spans="1:11" ht="14.1" customHeight="1" x14ac:dyDescent="0.2">
      <c r="A35" s="306">
        <v>34</v>
      </c>
      <c r="B35" s="307" t="s">
        <v>254</v>
      </c>
      <c r="C35" s="308"/>
      <c r="D35" s="113">
        <v>2.8194611587297689</v>
      </c>
      <c r="E35" s="115">
        <v>1148</v>
      </c>
      <c r="F35" s="114">
        <v>1164</v>
      </c>
      <c r="G35" s="114">
        <v>1158</v>
      </c>
      <c r="H35" s="114">
        <v>1082</v>
      </c>
      <c r="I35" s="140">
        <v>1068</v>
      </c>
      <c r="J35" s="115">
        <v>80</v>
      </c>
      <c r="K35" s="116">
        <v>7.4906367041198498</v>
      </c>
    </row>
    <row r="36" spans="1:11" ht="14.1" customHeight="1" x14ac:dyDescent="0.2">
      <c r="A36" s="306">
        <v>41</v>
      </c>
      <c r="B36" s="307" t="s">
        <v>255</v>
      </c>
      <c r="C36" s="308"/>
      <c r="D36" s="113">
        <v>1.4244664390794999</v>
      </c>
      <c r="E36" s="115">
        <v>580</v>
      </c>
      <c r="F36" s="114">
        <v>581</v>
      </c>
      <c r="G36" s="114">
        <v>586</v>
      </c>
      <c r="H36" s="114">
        <v>572</v>
      </c>
      <c r="I36" s="140">
        <v>574</v>
      </c>
      <c r="J36" s="115">
        <v>6</v>
      </c>
      <c r="K36" s="116">
        <v>1.0452961672473868</v>
      </c>
    </row>
    <row r="37" spans="1:11" ht="14.1" customHeight="1" x14ac:dyDescent="0.2">
      <c r="A37" s="306">
        <v>42</v>
      </c>
      <c r="B37" s="307" t="s">
        <v>256</v>
      </c>
      <c r="C37" s="308"/>
      <c r="D37" s="113">
        <v>0.27015742810128446</v>
      </c>
      <c r="E37" s="115">
        <v>110</v>
      </c>
      <c r="F37" s="114">
        <v>105</v>
      </c>
      <c r="G37" s="114">
        <v>102</v>
      </c>
      <c r="H37" s="114">
        <v>99</v>
      </c>
      <c r="I37" s="140">
        <v>97</v>
      </c>
      <c r="J37" s="115">
        <v>13</v>
      </c>
      <c r="K37" s="116">
        <v>13.402061855670103</v>
      </c>
    </row>
    <row r="38" spans="1:11" ht="14.1" customHeight="1" x14ac:dyDescent="0.2">
      <c r="A38" s="306">
        <v>43</v>
      </c>
      <c r="B38" s="307" t="s">
        <v>257</v>
      </c>
      <c r="C38" s="308"/>
      <c r="D38" s="113">
        <v>1.0904536188815483</v>
      </c>
      <c r="E38" s="115">
        <v>444</v>
      </c>
      <c r="F38" s="114">
        <v>440</v>
      </c>
      <c r="G38" s="114">
        <v>432</v>
      </c>
      <c r="H38" s="114">
        <v>404</v>
      </c>
      <c r="I38" s="140">
        <v>402</v>
      </c>
      <c r="J38" s="115">
        <v>42</v>
      </c>
      <c r="K38" s="116">
        <v>10.447761194029852</v>
      </c>
    </row>
    <row r="39" spans="1:11" ht="14.1" customHeight="1" x14ac:dyDescent="0.2">
      <c r="A39" s="306">
        <v>51</v>
      </c>
      <c r="B39" s="307" t="s">
        <v>258</v>
      </c>
      <c r="C39" s="308"/>
      <c r="D39" s="113">
        <v>6.2627403787115945</v>
      </c>
      <c r="E39" s="115">
        <v>2550</v>
      </c>
      <c r="F39" s="114">
        <v>2556</v>
      </c>
      <c r="G39" s="114">
        <v>2591</v>
      </c>
      <c r="H39" s="114">
        <v>2516</v>
      </c>
      <c r="I39" s="140">
        <v>2518</v>
      </c>
      <c r="J39" s="115">
        <v>32</v>
      </c>
      <c r="K39" s="116">
        <v>1.2708498808578237</v>
      </c>
    </row>
    <row r="40" spans="1:11" ht="14.1" customHeight="1" x14ac:dyDescent="0.2">
      <c r="A40" s="306" t="s">
        <v>259</v>
      </c>
      <c r="B40" s="307" t="s">
        <v>260</v>
      </c>
      <c r="C40" s="308"/>
      <c r="D40" s="113">
        <v>5.243510081784021</v>
      </c>
      <c r="E40" s="115">
        <v>2135</v>
      </c>
      <c r="F40" s="114">
        <v>2152</v>
      </c>
      <c r="G40" s="114">
        <v>2183</v>
      </c>
      <c r="H40" s="114">
        <v>2120</v>
      </c>
      <c r="I40" s="140">
        <v>2125</v>
      </c>
      <c r="J40" s="115">
        <v>10</v>
      </c>
      <c r="K40" s="116">
        <v>0.47058823529411764</v>
      </c>
    </row>
    <row r="41" spans="1:11" ht="14.1" customHeight="1" x14ac:dyDescent="0.2">
      <c r="A41" s="306"/>
      <c r="B41" s="307" t="s">
        <v>261</v>
      </c>
      <c r="C41" s="308"/>
      <c r="D41" s="113">
        <v>4.7449468281061966</v>
      </c>
      <c r="E41" s="115">
        <v>1932</v>
      </c>
      <c r="F41" s="114">
        <v>1949</v>
      </c>
      <c r="G41" s="114">
        <v>1981</v>
      </c>
      <c r="H41" s="114">
        <v>1927</v>
      </c>
      <c r="I41" s="140">
        <v>1934</v>
      </c>
      <c r="J41" s="115">
        <v>-2</v>
      </c>
      <c r="K41" s="116">
        <v>-0.10341261633919338</v>
      </c>
    </row>
    <row r="42" spans="1:11" ht="14.1" customHeight="1" x14ac:dyDescent="0.2">
      <c r="A42" s="306">
        <v>52</v>
      </c>
      <c r="B42" s="307" t="s">
        <v>262</v>
      </c>
      <c r="C42" s="308"/>
      <c r="D42" s="113">
        <v>5.7469852887000519</v>
      </c>
      <c r="E42" s="115">
        <v>2340</v>
      </c>
      <c r="F42" s="114">
        <v>2325</v>
      </c>
      <c r="G42" s="114">
        <v>2365</v>
      </c>
      <c r="H42" s="114">
        <v>2287</v>
      </c>
      <c r="I42" s="140">
        <v>2224</v>
      </c>
      <c r="J42" s="115">
        <v>116</v>
      </c>
      <c r="K42" s="116">
        <v>5.2158273381294968</v>
      </c>
    </row>
    <row r="43" spans="1:11" ht="14.1" customHeight="1" x14ac:dyDescent="0.2">
      <c r="A43" s="306" t="s">
        <v>263</v>
      </c>
      <c r="B43" s="307" t="s">
        <v>264</v>
      </c>
      <c r="C43" s="308"/>
      <c r="D43" s="113">
        <v>5.1501829702581228</v>
      </c>
      <c r="E43" s="115">
        <v>2097</v>
      </c>
      <c r="F43" s="114">
        <v>2087</v>
      </c>
      <c r="G43" s="114">
        <v>2117</v>
      </c>
      <c r="H43" s="114">
        <v>2051</v>
      </c>
      <c r="I43" s="140">
        <v>1996</v>
      </c>
      <c r="J43" s="115">
        <v>101</v>
      </c>
      <c r="K43" s="116">
        <v>5.0601202404809618</v>
      </c>
    </row>
    <row r="44" spans="1:11" ht="14.1" customHeight="1" x14ac:dyDescent="0.2">
      <c r="A44" s="306">
        <v>53</v>
      </c>
      <c r="B44" s="307" t="s">
        <v>265</v>
      </c>
      <c r="C44" s="308"/>
      <c r="D44" s="113">
        <v>0.44698774467667068</v>
      </c>
      <c r="E44" s="115">
        <v>182</v>
      </c>
      <c r="F44" s="114">
        <v>179</v>
      </c>
      <c r="G44" s="114">
        <v>186</v>
      </c>
      <c r="H44" s="114">
        <v>183</v>
      </c>
      <c r="I44" s="140">
        <v>167</v>
      </c>
      <c r="J44" s="115">
        <v>15</v>
      </c>
      <c r="K44" s="116">
        <v>8.9820359281437128</v>
      </c>
    </row>
    <row r="45" spans="1:11" ht="14.1" customHeight="1" x14ac:dyDescent="0.2">
      <c r="A45" s="306" t="s">
        <v>266</v>
      </c>
      <c r="B45" s="307" t="s">
        <v>267</v>
      </c>
      <c r="C45" s="308"/>
      <c r="D45" s="113">
        <v>0.43716383820026034</v>
      </c>
      <c r="E45" s="115">
        <v>178</v>
      </c>
      <c r="F45" s="114">
        <v>174</v>
      </c>
      <c r="G45" s="114">
        <v>180</v>
      </c>
      <c r="H45" s="114">
        <v>177</v>
      </c>
      <c r="I45" s="140">
        <v>161</v>
      </c>
      <c r="J45" s="115">
        <v>17</v>
      </c>
      <c r="K45" s="116">
        <v>10.559006211180124</v>
      </c>
    </row>
    <row r="46" spans="1:11" ht="14.1" customHeight="1" x14ac:dyDescent="0.2">
      <c r="A46" s="306">
        <v>54</v>
      </c>
      <c r="B46" s="307" t="s">
        <v>268</v>
      </c>
      <c r="C46" s="308"/>
      <c r="D46" s="113">
        <v>1.9475894589483509</v>
      </c>
      <c r="E46" s="115">
        <v>793</v>
      </c>
      <c r="F46" s="114">
        <v>783</v>
      </c>
      <c r="G46" s="114">
        <v>794</v>
      </c>
      <c r="H46" s="114">
        <v>801</v>
      </c>
      <c r="I46" s="140">
        <v>768</v>
      </c>
      <c r="J46" s="115">
        <v>25</v>
      </c>
      <c r="K46" s="116">
        <v>3.2552083333333335</v>
      </c>
    </row>
    <row r="47" spans="1:11" ht="14.1" customHeight="1" x14ac:dyDescent="0.2">
      <c r="A47" s="306">
        <v>61</v>
      </c>
      <c r="B47" s="307" t="s">
        <v>269</v>
      </c>
      <c r="C47" s="308"/>
      <c r="D47" s="113">
        <v>3.8436034088955475</v>
      </c>
      <c r="E47" s="115">
        <v>1565</v>
      </c>
      <c r="F47" s="114">
        <v>1571</v>
      </c>
      <c r="G47" s="114">
        <v>1596</v>
      </c>
      <c r="H47" s="114">
        <v>1556</v>
      </c>
      <c r="I47" s="140">
        <v>1554</v>
      </c>
      <c r="J47" s="115">
        <v>11</v>
      </c>
      <c r="K47" s="116">
        <v>0.70785070785070781</v>
      </c>
    </row>
    <row r="48" spans="1:11" ht="14.1" customHeight="1" x14ac:dyDescent="0.2">
      <c r="A48" s="306">
        <v>62</v>
      </c>
      <c r="B48" s="307" t="s">
        <v>270</v>
      </c>
      <c r="C48" s="308"/>
      <c r="D48" s="113">
        <v>6.2455485423778763</v>
      </c>
      <c r="E48" s="115">
        <v>2543</v>
      </c>
      <c r="F48" s="114">
        <v>2525</v>
      </c>
      <c r="G48" s="114">
        <v>2538</v>
      </c>
      <c r="H48" s="114">
        <v>2527</v>
      </c>
      <c r="I48" s="140">
        <v>2549</v>
      </c>
      <c r="J48" s="115">
        <v>-6</v>
      </c>
      <c r="K48" s="116">
        <v>-0.23538642604943116</v>
      </c>
    </row>
    <row r="49" spans="1:11" ht="14.1" customHeight="1" x14ac:dyDescent="0.2">
      <c r="A49" s="306">
        <v>63</v>
      </c>
      <c r="B49" s="307" t="s">
        <v>271</v>
      </c>
      <c r="C49" s="308"/>
      <c r="D49" s="113">
        <v>1.5595451531301423</v>
      </c>
      <c r="E49" s="115">
        <v>635</v>
      </c>
      <c r="F49" s="114">
        <v>630</v>
      </c>
      <c r="G49" s="114">
        <v>645</v>
      </c>
      <c r="H49" s="114">
        <v>679</v>
      </c>
      <c r="I49" s="140">
        <v>637</v>
      </c>
      <c r="J49" s="115">
        <v>-2</v>
      </c>
      <c r="K49" s="116">
        <v>-0.31397174254317112</v>
      </c>
    </row>
    <row r="50" spans="1:11" ht="14.1" customHeight="1" x14ac:dyDescent="0.2">
      <c r="A50" s="306" t="s">
        <v>272</v>
      </c>
      <c r="B50" s="307" t="s">
        <v>273</v>
      </c>
      <c r="C50" s="308"/>
      <c r="D50" s="113">
        <v>0.31190903062602843</v>
      </c>
      <c r="E50" s="115">
        <v>127</v>
      </c>
      <c r="F50" s="114">
        <v>143</v>
      </c>
      <c r="G50" s="114">
        <v>144</v>
      </c>
      <c r="H50" s="114">
        <v>147</v>
      </c>
      <c r="I50" s="140">
        <v>144</v>
      </c>
      <c r="J50" s="115">
        <v>-17</v>
      </c>
      <c r="K50" s="116">
        <v>-11.805555555555555</v>
      </c>
    </row>
    <row r="51" spans="1:11" ht="14.1" customHeight="1" x14ac:dyDescent="0.2">
      <c r="A51" s="306" t="s">
        <v>274</v>
      </c>
      <c r="B51" s="307" t="s">
        <v>275</v>
      </c>
      <c r="C51" s="308"/>
      <c r="D51" s="113">
        <v>1.0315101800230861</v>
      </c>
      <c r="E51" s="115">
        <v>420</v>
      </c>
      <c r="F51" s="114">
        <v>397</v>
      </c>
      <c r="G51" s="114">
        <v>413</v>
      </c>
      <c r="H51" s="114">
        <v>442</v>
      </c>
      <c r="I51" s="140">
        <v>401</v>
      </c>
      <c r="J51" s="115">
        <v>19</v>
      </c>
      <c r="K51" s="116">
        <v>4.7381546134663344</v>
      </c>
    </row>
    <row r="52" spans="1:11" ht="14.1" customHeight="1" x14ac:dyDescent="0.2">
      <c r="A52" s="306">
        <v>71</v>
      </c>
      <c r="B52" s="307" t="s">
        <v>276</v>
      </c>
      <c r="C52" s="308"/>
      <c r="D52" s="113">
        <v>11.061718692438047</v>
      </c>
      <c r="E52" s="115">
        <v>4504</v>
      </c>
      <c r="F52" s="114">
        <v>4541</v>
      </c>
      <c r="G52" s="114">
        <v>4561</v>
      </c>
      <c r="H52" s="114">
        <v>4478</v>
      </c>
      <c r="I52" s="140">
        <v>4477</v>
      </c>
      <c r="J52" s="115">
        <v>27</v>
      </c>
      <c r="K52" s="116">
        <v>0.6030824212642395</v>
      </c>
    </row>
    <row r="53" spans="1:11" ht="14.1" customHeight="1" x14ac:dyDescent="0.2">
      <c r="A53" s="306" t="s">
        <v>277</v>
      </c>
      <c r="B53" s="307" t="s">
        <v>278</v>
      </c>
      <c r="C53" s="308"/>
      <c r="D53" s="113">
        <v>4.2463835744283713</v>
      </c>
      <c r="E53" s="115">
        <v>1729</v>
      </c>
      <c r="F53" s="114">
        <v>1757</v>
      </c>
      <c r="G53" s="114">
        <v>1758</v>
      </c>
      <c r="H53" s="114">
        <v>1693</v>
      </c>
      <c r="I53" s="140">
        <v>1712</v>
      </c>
      <c r="J53" s="115">
        <v>17</v>
      </c>
      <c r="K53" s="116">
        <v>0.9929906542056075</v>
      </c>
    </row>
    <row r="54" spans="1:11" ht="14.1" customHeight="1" x14ac:dyDescent="0.2">
      <c r="A54" s="306" t="s">
        <v>279</v>
      </c>
      <c r="B54" s="307" t="s">
        <v>280</v>
      </c>
      <c r="C54" s="308"/>
      <c r="D54" s="113">
        <v>5.7961048210821033</v>
      </c>
      <c r="E54" s="115">
        <v>2360</v>
      </c>
      <c r="F54" s="114">
        <v>2377</v>
      </c>
      <c r="G54" s="114">
        <v>2389</v>
      </c>
      <c r="H54" s="114">
        <v>2389</v>
      </c>
      <c r="I54" s="140">
        <v>2378</v>
      </c>
      <c r="J54" s="115">
        <v>-18</v>
      </c>
      <c r="K54" s="116">
        <v>-0.7569386038687973</v>
      </c>
    </row>
    <row r="55" spans="1:11" ht="14.1" customHeight="1" x14ac:dyDescent="0.2">
      <c r="A55" s="306">
        <v>72</v>
      </c>
      <c r="B55" s="307" t="s">
        <v>281</v>
      </c>
      <c r="C55" s="308"/>
      <c r="D55" s="113">
        <v>3.5390623081268267</v>
      </c>
      <c r="E55" s="115">
        <v>1441</v>
      </c>
      <c r="F55" s="114">
        <v>1456</v>
      </c>
      <c r="G55" s="114">
        <v>1465</v>
      </c>
      <c r="H55" s="114">
        <v>1450</v>
      </c>
      <c r="I55" s="140">
        <v>1463</v>
      </c>
      <c r="J55" s="115">
        <v>-22</v>
      </c>
      <c r="K55" s="116">
        <v>-1.5037593984962405</v>
      </c>
    </row>
    <row r="56" spans="1:11" ht="14.1" customHeight="1" x14ac:dyDescent="0.2">
      <c r="A56" s="306" t="s">
        <v>282</v>
      </c>
      <c r="B56" s="307" t="s">
        <v>283</v>
      </c>
      <c r="C56" s="308"/>
      <c r="D56" s="113">
        <v>1.8002308618021956</v>
      </c>
      <c r="E56" s="115">
        <v>733</v>
      </c>
      <c r="F56" s="114">
        <v>743</v>
      </c>
      <c r="G56" s="114">
        <v>756</v>
      </c>
      <c r="H56" s="114">
        <v>751</v>
      </c>
      <c r="I56" s="140">
        <v>762</v>
      </c>
      <c r="J56" s="115">
        <v>-29</v>
      </c>
      <c r="K56" s="116">
        <v>-3.8057742782152233</v>
      </c>
    </row>
    <row r="57" spans="1:11" ht="14.1" customHeight="1" x14ac:dyDescent="0.2">
      <c r="A57" s="306" t="s">
        <v>284</v>
      </c>
      <c r="B57" s="307" t="s">
        <v>285</v>
      </c>
      <c r="C57" s="308"/>
      <c r="D57" s="113">
        <v>1.2279883095512931</v>
      </c>
      <c r="E57" s="115">
        <v>500</v>
      </c>
      <c r="F57" s="114">
        <v>502</v>
      </c>
      <c r="G57" s="114">
        <v>501</v>
      </c>
      <c r="H57" s="114">
        <v>492</v>
      </c>
      <c r="I57" s="140">
        <v>498</v>
      </c>
      <c r="J57" s="115">
        <v>2</v>
      </c>
      <c r="K57" s="116">
        <v>0.40160642570281124</v>
      </c>
    </row>
    <row r="58" spans="1:11" ht="14.1" customHeight="1" x14ac:dyDescent="0.2">
      <c r="A58" s="306">
        <v>73</v>
      </c>
      <c r="B58" s="307" t="s">
        <v>286</v>
      </c>
      <c r="C58" s="308"/>
      <c r="D58" s="113">
        <v>2.2128349338114299</v>
      </c>
      <c r="E58" s="115">
        <v>901</v>
      </c>
      <c r="F58" s="114">
        <v>903</v>
      </c>
      <c r="G58" s="114">
        <v>909</v>
      </c>
      <c r="H58" s="114">
        <v>877</v>
      </c>
      <c r="I58" s="140">
        <v>870</v>
      </c>
      <c r="J58" s="115">
        <v>31</v>
      </c>
      <c r="K58" s="116">
        <v>3.5632183908045976</v>
      </c>
    </row>
    <row r="59" spans="1:11" ht="14.1" customHeight="1" x14ac:dyDescent="0.2">
      <c r="A59" s="306" t="s">
        <v>287</v>
      </c>
      <c r="B59" s="307" t="s">
        <v>288</v>
      </c>
      <c r="C59" s="308"/>
      <c r="D59" s="113">
        <v>2.0360046172360438</v>
      </c>
      <c r="E59" s="115">
        <v>829</v>
      </c>
      <c r="F59" s="114">
        <v>828</v>
      </c>
      <c r="G59" s="114">
        <v>829</v>
      </c>
      <c r="H59" s="114">
        <v>801</v>
      </c>
      <c r="I59" s="140">
        <v>793</v>
      </c>
      <c r="J59" s="115">
        <v>36</v>
      </c>
      <c r="K59" s="116">
        <v>4.5397225725094579</v>
      </c>
    </row>
    <row r="60" spans="1:11" ht="14.1" customHeight="1" x14ac:dyDescent="0.2">
      <c r="A60" s="306">
        <v>81</v>
      </c>
      <c r="B60" s="307" t="s">
        <v>289</v>
      </c>
      <c r="C60" s="308"/>
      <c r="D60" s="113">
        <v>5.7764570081292828</v>
      </c>
      <c r="E60" s="115">
        <v>2352</v>
      </c>
      <c r="F60" s="114">
        <v>2356</v>
      </c>
      <c r="G60" s="114">
        <v>2363</v>
      </c>
      <c r="H60" s="114">
        <v>2292</v>
      </c>
      <c r="I60" s="140">
        <v>2414</v>
      </c>
      <c r="J60" s="115">
        <v>-62</v>
      </c>
      <c r="K60" s="116">
        <v>-2.568351284175642</v>
      </c>
    </row>
    <row r="61" spans="1:11" ht="14.1" customHeight="1" x14ac:dyDescent="0.2">
      <c r="A61" s="306" t="s">
        <v>290</v>
      </c>
      <c r="B61" s="307" t="s">
        <v>291</v>
      </c>
      <c r="C61" s="308"/>
      <c r="D61" s="113">
        <v>2.2005550507159173</v>
      </c>
      <c r="E61" s="115">
        <v>896</v>
      </c>
      <c r="F61" s="114">
        <v>892</v>
      </c>
      <c r="G61" s="114">
        <v>901</v>
      </c>
      <c r="H61" s="114">
        <v>862</v>
      </c>
      <c r="I61" s="140">
        <v>849</v>
      </c>
      <c r="J61" s="115">
        <v>47</v>
      </c>
      <c r="K61" s="116">
        <v>5.5359246171967023</v>
      </c>
    </row>
    <row r="62" spans="1:11" ht="14.1" customHeight="1" x14ac:dyDescent="0.2">
      <c r="A62" s="306" t="s">
        <v>292</v>
      </c>
      <c r="B62" s="307" t="s">
        <v>293</v>
      </c>
      <c r="C62" s="308"/>
      <c r="D62" s="113">
        <v>1.9475894589483509</v>
      </c>
      <c r="E62" s="115">
        <v>793</v>
      </c>
      <c r="F62" s="114">
        <v>799</v>
      </c>
      <c r="G62" s="114">
        <v>793</v>
      </c>
      <c r="H62" s="114">
        <v>776</v>
      </c>
      <c r="I62" s="140">
        <v>930</v>
      </c>
      <c r="J62" s="115">
        <v>-137</v>
      </c>
      <c r="K62" s="116">
        <v>-14.731182795698924</v>
      </c>
    </row>
    <row r="63" spans="1:11" ht="14.1" customHeight="1" x14ac:dyDescent="0.2">
      <c r="A63" s="306"/>
      <c r="B63" s="307" t="s">
        <v>294</v>
      </c>
      <c r="C63" s="308"/>
      <c r="D63" s="113">
        <v>1.4048186261266793</v>
      </c>
      <c r="E63" s="115">
        <v>572</v>
      </c>
      <c r="F63" s="114">
        <v>577</v>
      </c>
      <c r="G63" s="114">
        <v>575</v>
      </c>
      <c r="H63" s="114">
        <v>573</v>
      </c>
      <c r="I63" s="140">
        <v>727</v>
      </c>
      <c r="J63" s="115">
        <v>-155</v>
      </c>
      <c r="K63" s="116">
        <v>-21.320495185694636</v>
      </c>
    </row>
    <row r="64" spans="1:11" ht="14.1" customHeight="1" x14ac:dyDescent="0.2">
      <c r="A64" s="306" t="s">
        <v>295</v>
      </c>
      <c r="B64" s="307" t="s">
        <v>296</v>
      </c>
      <c r="C64" s="308"/>
      <c r="D64" s="113">
        <v>0.38067637596090087</v>
      </c>
      <c r="E64" s="115">
        <v>155</v>
      </c>
      <c r="F64" s="114">
        <v>148</v>
      </c>
      <c r="G64" s="114">
        <v>153</v>
      </c>
      <c r="H64" s="114">
        <v>151</v>
      </c>
      <c r="I64" s="140">
        <v>149</v>
      </c>
      <c r="J64" s="115">
        <v>6</v>
      </c>
      <c r="K64" s="116">
        <v>4.026845637583893</v>
      </c>
    </row>
    <row r="65" spans="1:11" ht="14.1" customHeight="1" x14ac:dyDescent="0.2">
      <c r="A65" s="306" t="s">
        <v>297</v>
      </c>
      <c r="B65" s="307" t="s">
        <v>298</v>
      </c>
      <c r="C65" s="308"/>
      <c r="D65" s="113">
        <v>0.62136208463295428</v>
      </c>
      <c r="E65" s="115">
        <v>253</v>
      </c>
      <c r="F65" s="114">
        <v>258</v>
      </c>
      <c r="G65" s="114">
        <v>256</v>
      </c>
      <c r="H65" s="114">
        <v>251</v>
      </c>
      <c r="I65" s="140">
        <v>252</v>
      </c>
      <c r="J65" s="115">
        <v>1</v>
      </c>
      <c r="K65" s="116">
        <v>0.3968253968253968</v>
      </c>
    </row>
    <row r="66" spans="1:11" ht="14.1" customHeight="1" x14ac:dyDescent="0.2">
      <c r="A66" s="306">
        <v>82</v>
      </c>
      <c r="B66" s="307" t="s">
        <v>299</v>
      </c>
      <c r="C66" s="308"/>
      <c r="D66" s="113">
        <v>2.9790996389714368</v>
      </c>
      <c r="E66" s="115">
        <v>1213</v>
      </c>
      <c r="F66" s="114">
        <v>1219</v>
      </c>
      <c r="G66" s="114">
        <v>1221</v>
      </c>
      <c r="H66" s="114">
        <v>1199</v>
      </c>
      <c r="I66" s="140">
        <v>1199</v>
      </c>
      <c r="J66" s="115">
        <v>14</v>
      </c>
      <c r="K66" s="116">
        <v>1.1676396997497915</v>
      </c>
    </row>
    <row r="67" spans="1:11" ht="14.1" customHeight="1" x14ac:dyDescent="0.2">
      <c r="A67" s="306" t="s">
        <v>300</v>
      </c>
      <c r="B67" s="307" t="s">
        <v>301</v>
      </c>
      <c r="C67" s="308"/>
      <c r="D67" s="113">
        <v>2.0065328978068129</v>
      </c>
      <c r="E67" s="115">
        <v>817</v>
      </c>
      <c r="F67" s="114">
        <v>820</v>
      </c>
      <c r="G67" s="114">
        <v>821</v>
      </c>
      <c r="H67" s="114">
        <v>815</v>
      </c>
      <c r="I67" s="140">
        <v>808</v>
      </c>
      <c r="J67" s="115">
        <v>9</v>
      </c>
      <c r="K67" s="116">
        <v>1.113861386138614</v>
      </c>
    </row>
    <row r="68" spans="1:11" ht="14.1" customHeight="1" x14ac:dyDescent="0.2">
      <c r="A68" s="306" t="s">
        <v>302</v>
      </c>
      <c r="B68" s="307" t="s">
        <v>303</v>
      </c>
      <c r="C68" s="308"/>
      <c r="D68" s="113">
        <v>0.498563253677825</v>
      </c>
      <c r="E68" s="115">
        <v>203</v>
      </c>
      <c r="F68" s="114">
        <v>214</v>
      </c>
      <c r="G68" s="114">
        <v>217</v>
      </c>
      <c r="H68" s="114">
        <v>199</v>
      </c>
      <c r="I68" s="140">
        <v>208</v>
      </c>
      <c r="J68" s="115">
        <v>-5</v>
      </c>
      <c r="K68" s="116">
        <v>-2.4038461538461537</v>
      </c>
    </row>
    <row r="69" spans="1:11" ht="14.1" customHeight="1" x14ac:dyDescent="0.2">
      <c r="A69" s="306">
        <v>83</v>
      </c>
      <c r="B69" s="307" t="s">
        <v>304</v>
      </c>
      <c r="C69" s="308"/>
      <c r="D69" s="113">
        <v>6.7563916791512142</v>
      </c>
      <c r="E69" s="115">
        <v>2751</v>
      </c>
      <c r="F69" s="114">
        <v>2771</v>
      </c>
      <c r="G69" s="114">
        <v>2749</v>
      </c>
      <c r="H69" s="114">
        <v>2668</v>
      </c>
      <c r="I69" s="140">
        <v>2664</v>
      </c>
      <c r="J69" s="115">
        <v>87</v>
      </c>
      <c r="K69" s="116">
        <v>3.2657657657657659</v>
      </c>
    </row>
    <row r="70" spans="1:11" ht="14.1" customHeight="1" x14ac:dyDescent="0.2">
      <c r="A70" s="306" t="s">
        <v>305</v>
      </c>
      <c r="B70" s="307" t="s">
        <v>306</v>
      </c>
      <c r="C70" s="308"/>
      <c r="D70" s="113">
        <v>5.8550482599405651</v>
      </c>
      <c r="E70" s="115">
        <v>2384</v>
      </c>
      <c r="F70" s="114">
        <v>2402</v>
      </c>
      <c r="G70" s="114">
        <v>2392</v>
      </c>
      <c r="H70" s="114">
        <v>2301</v>
      </c>
      <c r="I70" s="140">
        <v>2295</v>
      </c>
      <c r="J70" s="115">
        <v>89</v>
      </c>
      <c r="K70" s="116">
        <v>3.8779956427015252</v>
      </c>
    </row>
    <row r="71" spans="1:11" ht="14.1" customHeight="1" x14ac:dyDescent="0.2">
      <c r="A71" s="306"/>
      <c r="B71" s="307" t="s">
        <v>307</v>
      </c>
      <c r="C71" s="308"/>
      <c r="D71" s="113">
        <v>3.4899427757447747</v>
      </c>
      <c r="E71" s="115">
        <v>1421</v>
      </c>
      <c r="F71" s="114">
        <v>1426</v>
      </c>
      <c r="G71" s="114">
        <v>1416</v>
      </c>
      <c r="H71" s="114">
        <v>1352</v>
      </c>
      <c r="I71" s="140">
        <v>1360</v>
      </c>
      <c r="J71" s="115">
        <v>61</v>
      </c>
      <c r="K71" s="116">
        <v>4.4852941176470589</v>
      </c>
    </row>
    <row r="72" spans="1:11" ht="14.1" customHeight="1" x14ac:dyDescent="0.2">
      <c r="A72" s="306">
        <v>84</v>
      </c>
      <c r="B72" s="307" t="s">
        <v>308</v>
      </c>
      <c r="C72" s="308"/>
      <c r="D72" s="113">
        <v>0.93572709187808534</v>
      </c>
      <c r="E72" s="115">
        <v>381</v>
      </c>
      <c r="F72" s="114">
        <v>381</v>
      </c>
      <c r="G72" s="114">
        <v>375</v>
      </c>
      <c r="H72" s="114">
        <v>372</v>
      </c>
      <c r="I72" s="140">
        <v>362</v>
      </c>
      <c r="J72" s="115">
        <v>19</v>
      </c>
      <c r="K72" s="116">
        <v>5.2486187845303869</v>
      </c>
    </row>
    <row r="73" spans="1:11" ht="14.1" customHeight="1" x14ac:dyDescent="0.2">
      <c r="A73" s="306" t="s">
        <v>309</v>
      </c>
      <c r="B73" s="307" t="s">
        <v>310</v>
      </c>
      <c r="C73" s="308"/>
      <c r="D73" s="113">
        <v>0.41506004862833706</v>
      </c>
      <c r="E73" s="115">
        <v>169</v>
      </c>
      <c r="F73" s="114">
        <v>171</v>
      </c>
      <c r="G73" s="114">
        <v>164</v>
      </c>
      <c r="H73" s="114">
        <v>170</v>
      </c>
      <c r="I73" s="140">
        <v>170</v>
      </c>
      <c r="J73" s="115">
        <v>-1</v>
      </c>
      <c r="K73" s="116">
        <v>-0.58823529411764708</v>
      </c>
    </row>
    <row r="74" spans="1:11" ht="14.1" customHeight="1" x14ac:dyDescent="0.2">
      <c r="A74" s="306" t="s">
        <v>311</v>
      </c>
      <c r="B74" s="307" t="s">
        <v>312</v>
      </c>
      <c r="C74" s="308"/>
      <c r="D74" s="113">
        <v>0.1571825036225655</v>
      </c>
      <c r="E74" s="115">
        <v>64</v>
      </c>
      <c r="F74" s="114">
        <v>61</v>
      </c>
      <c r="G74" s="114">
        <v>60</v>
      </c>
      <c r="H74" s="114">
        <v>60</v>
      </c>
      <c r="I74" s="140">
        <v>58</v>
      </c>
      <c r="J74" s="115">
        <v>6</v>
      </c>
      <c r="K74" s="116">
        <v>10.344827586206897</v>
      </c>
    </row>
    <row r="75" spans="1:11" ht="14.1" customHeight="1" x14ac:dyDescent="0.2">
      <c r="A75" s="306" t="s">
        <v>313</v>
      </c>
      <c r="B75" s="307" t="s">
        <v>314</v>
      </c>
      <c r="C75" s="308"/>
      <c r="D75" s="113">
        <v>5.6487462239359479E-2</v>
      </c>
      <c r="E75" s="115">
        <v>23</v>
      </c>
      <c r="F75" s="114">
        <v>24</v>
      </c>
      <c r="G75" s="114">
        <v>24</v>
      </c>
      <c r="H75" s="114">
        <v>24</v>
      </c>
      <c r="I75" s="140">
        <v>24</v>
      </c>
      <c r="J75" s="115">
        <v>-1</v>
      </c>
      <c r="K75" s="116">
        <v>-4.166666666666667</v>
      </c>
    </row>
    <row r="76" spans="1:11" ht="14.1" customHeight="1" x14ac:dyDescent="0.2">
      <c r="A76" s="306">
        <v>91</v>
      </c>
      <c r="B76" s="307" t="s">
        <v>315</v>
      </c>
      <c r="C76" s="308"/>
      <c r="D76" s="113">
        <v>0.39541223567551637</v>
      </c>
      <c r="E76" s="115">
        <v>161</v>
      </c>
      <c r="F76" s="114">
        <v>163</v>
      </c>
      <c r="G76" s="114">
        <v>160</v>
      </c>
      <c r="H76" s="114">
        <v>150</v>
      </c>
      <c r="I76" s="140">
        <v>147</v>
      </c>
      <c r="J76" s="115">
        <v>14</v>
      </c>
      <c r="K76" s="116">
        <v>9.5238095238095237</v>
      </c>
    </row>
    <row r="77" spans="1:11" ht="14.1" customHeight="1" x14ac:dyDescent="0.2">
      <c r="A77" s="306">
        <v>92</v>
      </c>
      <c r="B77" s="307" t="s">
        <v>316</v>
      </c>
      <c r="C77" s="308"/>
      <c r="D77" s="113">
        <v>0.6483778274430827</v>
      </c>
      <c r="E77" s="115">
        <v>264</v>
      </c>
      <c r="F77" s="114">
        <v>255</v>
      </c>
      <c r="G77" s="114">
        <v>247</v>
      </c>
      <c r="H77" s="114">
        <v>247</v>
      </c>
      <c r="I77" s="140">
        <v>241</v>
      </c>
      <c r="J77" s="115">
        <v>23</v>
      </c>
      <c r="K77" s="116">
        <v>9.5435684647302903</v>
      </c>
    </row>
    <row r="78" spans="1:11" ht="14.1" customHeight="1" x14ac:dyDescent="0.2">
      <c r="A78" s="306">
        <v>93</v>
      </c>
      <c r="B78" s="307" t="s">
        <v>317</v>
      </c>
      <c r="C78" s="308"/>
      <c r="D78" s="113">
        <v>0.32910086695974655</v>
      </c>
      <c r="E78" s="115">
        <v>134</v>
      </c>
      <c r="F78" s="114">
        <v>134</v>
      </c>
      <c r="G78" s="114">
        <v>137</v>
      </c>
      <c r="H78" s="114">
        <v>137</v>
      </c>
      <c r="I78" s="140">
        <v>132</v>
      </c>
      <c r="J78" s="115">
        <v>2</v>
      </c>
      <c r="K78" s="116">
        <v>1.5151515151515151</v>
      </c>
    </row>
    <row r="79" spans="1:11" ht="14.1" customHeight="1" x14ac:dyDescent="0.2">
      <c r="A79" s="306">
        <v>94</v>
      </c>
      <c r="B79" s="307" t="s">
        <v>318</v>
      </c>
      <c r="C79" s="308"/>
      <c r="D79" s="113">
        <v>5.6487462239359479E-2</v>
      </c>
      <c r="E79" s="115">
        <v>23</v>
      </c>
      <c r="F79" s="114" t="s">
        <v>513</v>
      </c>
      <c r="G79" s="114" t="s">
        <v>513</v>
      </c>
      <c r="H79" s="114">
        <v>20</v>
      </c>
      <c r="I79" s="140">
        <v>19</v>
      </c>
      <c r="J79" s="115">
        <v>4</v>
      </c>
      <c r="K79" s="116">
        <v>21.05263157894737</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224</v>
      </c>
      <c r="C81" s="312"/>
      <c r="D81" s="125">
        <v>1.1518530343591129</v>
      </c>
      <c r="E81" s="143">
        <v>469</v>
      </c>
      <c r="F81" s="144">
        <v>468</v>
      </c>
      <c r="G81" s="144">
        <v>474</v>
      </c>
      <c r="H81" s="144">
        <v>473</v>
      </c>
      <c r="I81" s="145">
        <v>476</v>
      </c>
      <c r="J81" s="143">
        <v>-7</v>
      </c>
      <c r="K81" s="146">
        <v>-1.4705882352941178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9964</v>
      </c>
      <c r="E12" s="114">
        <v>10186</v>
      </c>
      <c r="F12" s="114">
        <v>10305</v>
      </c>
      <c r="G12" s="114">
        <v>10339</v>
      </c>
      <c r="H12" s="140">
        <v>10168</v>
      </c>
      <c r="I12" s="115">
        <v>-204</v>
      </c>
      <c r="J12" s="116">
        <v>-2.0062942564909521</v>
      </c>
      <c r="K12"/>
      <c r="L12"/>
      <c r="M12"/>
      <c r="N12"/>
      <c r="O12"/>
      <c r="P12"/>
    </row>
    <row r="13" spans="1:16" s="110" customFormat="1" ht="14.45" customHeight="1" x14ac:dyDescent="0.2">
      <c r="A13" s="120" t="s">
        <v>105</v>
      </c>
      <c r="B13" s="119" t="s">
        <v>106</v>
      </c>
      <c r="C13" s="113">
        <v>39.140907266158166</v>
      </c>
      <c r="D13" s="115">
        <v>3900</v>
      </c>
      <c r="E13" s="114">
        <v>3946</v>
      </c>
      <c r="F13" s="114">
        <v>3961</v>
      </c>
      <c r="G13" s="114">
        <v>3958</v>
      </c>
      <c r="H13" s="140">
        <v>3831</v>
      </c>
      <c r="I13" s="115">
        <v>69</v>
      </c>
      <c r="J13" s="116">
        <v>1.8010963194988254</v>
      </c>
      <c r="K13"/>
      <c r="L13"/>
      <c r="M13"/>
      <c r="N13"/>
      <c r="O13"/>
      <c r="P13"/>
    </row>
    <row r="14" spans="1:16" s="110" customFormat="1" ht="14.45" customHeight="1" x14ac:dyDescent="0.2">
      <c r="A14" s="120"/>
      <c r="B14" s="119" t="s">
        <v>107</v>
      </c>
      <c r="C14" s="113">
        <v>60.859092733841834</v>
      </c>
      <c r="D14" s="115">
        <v>6064</v>
      </c>
      <c r="E14" s="114">
        <v>6240</v>
      </c>
      <c r="F14" s="114">
        <v>6344</v>
      </c>
      <c r="G14" s="114">
        <v>6381</v>
      </c>
      <c r="H14" s="140">
        <v>6337</v>
      </c>
      <c r="I14" s="115">
        <v>-273</v>
      </c>
      <c r="J14" s="116">
        <v>-4.3080321918889064</v>
      </c>
      <c r="K14"/>
      <c r="L14"/>
      <c r="M14"/>
      <c r="N14"/>
      <c r="O14"/>
      <c r="P14"/>
    </row>
    <row r="15" spans="1:16" s="110" customFormat="1" ht="14.45" customHeight="1" x14ac:dyDescent="0.2">
      <c r="A15" s="118" t="s">
        <v>105</v>
      </c>
      <c r="B15" s="121" t="s">
        <v>108</v>
      </c>
      <c r="C15" s="113">
        <v>12.956643918105179</v>
      </c>
      <c r="D15" s="115">
        <v>1291</v>
      </c>
      <c r="E15" s="114">
        <v>1306</v>
      </c>
      <c r="F15" s="114">
        <v>1352</v>
      </c>
      <c r="G15" s="114">
        <v>1372</v>
      </c>
      <c r="H15" s="140">
        <v>1316</v>
      </c>
      <c r="I15" s="115">
        <v>-25</v>
      </c>
      <c r="J15" s="116">
        <v>-1.8996960486322187</v>
      </c>
      <c r="K15"/>
      <c r="L15"/>
      <c r="M15"/>
      <c r="N15"/>
      <c r="O15"/>
      <c r="P15"/>
    </row>
    <row r="16" spans="1:16" s="110" customFormat="1" ht="14.45" customHeight="1" x14ac:dyDescent="0.2">
      <c r="A16" s="118"/>
      <c r="B16" s="121" t="s">
        <v>109</v>
      </c>
      <c r="C16" s="113">
        <v>48.665194700923323</v>
      </c>
      <c r="D16" s="115">
        <v>4849</v>
      </c>
      <c r="E16" s="114">
        <v>5035</v>
      </c>
      <c r="F16" s="114">
        <v>5098</v>
      </c>
      <c r="G16" s="114">
        <v>5109</v>
      </c>
      <c r="H16" s="140">
        <v>5069</v>
      </c>
      <c r="I16" s="115">
        <v>-220</v>
      </c>
      <c r="J16" s="116">
        <v>-4.3401065298875521</v>
      </c>
      <c r="K16"/>
      <c r="L16"/>
      <c r="M16"/>
      <c r="N16"/>
      <c r="O16"/>
      <c r="P16"/>
    </row>
    <row r="17" spans="1:16" s="110" customFormat="1" ht="14.45" customHeight="1" x14ac:dyDescent="0.2">
      <c r="A17" s="118"/>
      <c r="B17" s="121" t="s">
        <v>110</v>
      </c>
      <c r="C17" s="113">
        <v>19.470092332396629</v>
      </c>
      <c r="D17" s="115">
        <v>1940</v>
      </c>
      <c r="E17" s="114">
        <v>1974</v>
      </c>
      <c r="F17" s="114">
        <v>1984</v>
      </c>
      <c r="G17" s="114">
        <v>2002</v>
      </c>
      <c r="H17" s="140">
        <v>1993</v>
      </c>
      <c r="I17" s="115">
        <v>-53</v>
      </c>
      <c r="J17" s="116">
        <v>-2.6593075765178122</v>
      </c>
      <c r="K17"/>
      <c r="L17"/>
      <c r="M17"/>
      <c r="N17"/>
      <c r="O17"/>
      <c r="P17"/>
    </row>
    <row r="18" spans="1:16" s="110" customFormat="1" ht="14.45" customHeight="1" x14ac:dyDescent="0.2">
      <c r="A18" s="120"/>
      <c r="B18" s="121" t="s">
        <v>111</v>
      </c>
      <c r="C18" s="113">
        <v>18.90806904857487</v>
      </c>
      <c r="D18" s="115">
        <v>1884</v>
      </c>
      <c r="E18" s="114">
        <v>1871</v>
      </c>
      <c r="F18" s="114">
        <v>1871</v>
      </c>
      <c r="G18" s="114">
        <v>1856</v>
      </c>
      <c r="H18" s="140">
        <v>1790</v>
      </c>
      <c r="I18" s="115">
        <v>94</v>
      </c>
      <c r="J18" s="116">
        <v>5.2513966480446923</v>
      </c>
      <c r="K18"/>
      <c r="L18"/>
      <c r="M18"/>
      <c r="N18"/>
      <c r="O18"/>
      <c r="P18"/>
    </row>
    <row r="19" spans="1:16" s="110" customFormat="1" ht="14.45" customHeight="1" x14ac:dyDescent="0.2">
      <c r="A19" s="120"/>
      <c r="B19" s="121" t="s">
        <v>112</v>
      </c>
      <c r="C19" s="113">
        <v>1.6760337213970293</v>
      </c>
      <c r="D19" s="115">
        <v>167</v>
      </c>
      <c r="E19" s="114">
        <v>173</v>
      </c>
      <c r="F19" s="114">
        <v>183</v>
      </c>
      <c r="G19" s="114">
        <v>171</v>
      </c>
      <c r="H19" s="140">
        <v>167</v>
      </c>
      <c r="I19" s="115">
        <v>0</v>
      </c>
      <c r="J19" s="116">
        <v>0</v>
      </c>
      <c r="K19"/>
      <c r="L19"/>
      <c r="M19"/>
      <c r="N19"/>
      <c r="O19"/>
      <c r="P19"/>
    </row>
    <row r="20" spans="1:16" s="110" customFormat="1" ht="14.45" customHeight="1" x14ac:dyDescent="0.2">
      <c r="A20" s="120" t="s">
        <v>113</v>
      </c>
      <c r="B20" s="119" t="s">
        <v>116</v>
      </c>
      <c r="C20" s="113">
        <v>91.519470092332398</v>
      </c>
      <c r="D20" s="115">
        <v>9119</v>
      </c>
      <c r="E20" s="114">
        <v>9316</v>
      </c>
      <c r="F20" s="114">
        <v>9464</v>
      </c>
      <c r="G20" s="114">
        <v>9494</v>
      </c>
      <c r="H20" s="140">
        <v>9363</v>
      </c>
      <c r="I20" s="115">
        <v>-244</v>
      </c>
      <c r="J20" s="116">
        <v>-2.6060023496742497</v>
      </c>
      <c r="K20"/>
      <c r="L20"/>
      <c r="M20"/>
      <c r="N20"/>
      <c r="O20"/>
      <c r="P20"/>
    </row>
    <row r="21" spans="1:16" s="110" customFormat="1" ht="14.45" customHeight="1" x14ac:dyDescent="0.2">
      <c r="A21" s="123"/>
      <c r="B21" s="124" t="s">
        <v>117</v>
      </c>
      <c r="C21" s="125">
        <v>8.3099156965074261</v>
      </c>
      <c r="D21" s="143">
        <v>828</v>
      </c>
      <c r="E21" s="144">
        <v>859</v>
      </c>
      <c r="F21" s="144">
        <v>827</v>
      </c>
      <c r="G21" s="144">
        <v>830</v>
      </c>
      <c r="H21" s="145">
        <v>790</v>
      </c>
      <c r="I21" s="143">
        <v>38</v>
      </c>
      <c r="J21" s="146">
        <v>4.8101265822784809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11665</v>
      </c>
      <c r="E56" s="114">
        <v>11949</v>
      </c>
      <c r="F56" s="114">
        <v>12026</v>
      </c>
      <c r="G56" s="114">
        <v>12118</v>
      </c>
      <c r="H56" s="140">
        <v>11918</v>
      </c>
      <c r="I56" s="115">
        <v>-253</v>
      </c>
      <c r="J56" s="116">
        <v>-2.1228394025843262</v>
      </c>
      <c r="K56"/>
      <c r="L56"/>
      <c r="M56"/>
      <c r="N56"/>
      <c r="O56"/>
      <c r="P56"/>
    </row>
    <row r="57" spans="1:16" s="110" customFormat="1" ht="14.45" customHeight="1" x14ac:dyDescent="0.2">
      <c r="A57" s="120" t="s">
        <v>105</v>
      </c>
      <c r="B57" s="119" t="s">
        <v>106</v>
      </c>
      <c r="C57" s="113">
        <v>37.908272610372912</v>
      </c>
      <c r="D57" s="115">
        <v>4422</v>
      </c>
      <c r="E57" s="114">
        <v>4504</v>
      </c>
      <c r="F57" s="114">
        <v>4519</v>
      </c>
      <c r="G57" s="114">
        <v>4558</v>
      </c>
      <c r="H57" s="140">
        <v>4466</v>
      </c>
      <c r="I57" s="115">
        <v>-44</v>
      </c>
      <c r="J57" s="116">
        <v>-0.98522167487684731</v>
      </c>
    </row>
    <row r="58" spans="1:16" s="110" customFormat="1" ht="14.45" customHeight="1" x14ac:dyDescent="0.2">
      <c r="A58" s="120"/>
      <c r="B58" s="119" t="s">
        <v>107</v>
      </c>
      <c r="C58" s="113">
        <v>62.091727389627088</v>
      </c>
      <c r="D58" s="115">
        <v>7243</v>
      </c>
      <c r="E58" s="114">
        <v>7445</v>
      </c>
      <c r="F58" s="114">
        <v>7507</v>
      </c>
      <c r="G58" s="114">
        <v>7560</v>
      </c>
      <c r="H58" s="140">
        <v>7452</v>
      </c>
      <c r="I58" s="115">
        <v>-209</v>
      </c>
      <c r="J58" s="116">
        <v>-2.8046162104133119</v>
      </c>
    </row>
    <row r="59" spans="1:16" s="110" customFormat="1" ht="14.45" customHeight="1" x14ac:dyDescent="0.2">
      <c r="A59" s="118" t="s">
        <v>105</v>
      </c>
      <c r="B59" s="121" t="s">
        <v>108</v>
      </c>
      <c r="C59" s="113">
        <v>15.173596228032576</v>
      </c>
      <c r="D59" s="115">
        <v>1770</v>
      </c>
      <c r="E59" s="114">
        <v>1811</v>
      </c>
      <c r="F59" s="114">
        <v>1846</v>
      </c>
      <c r="G59" s="114">
        <v>1920</v>
      </c>
      <c r="H59" s="140">
        <v>1844</v>
      </c>
      <c r="I59" s="115">
        <v>-74</v>
      </c>
      <c r="J59" s="116">
        <v>-4.0130151843817785</v>
      </c>
    </row>
    <row r="60" spans="1:16" s="110" customFormat="1" ht="14.45" customHeight="1" x14ac:dyDescent="0.2">
      <c r="A60" s="118"/>
      <c r="B60" s="121" t="s">
        <v>109</v>
      </c>
      <c r="C60" s="113">
        <v>48.718388341191599</v>
      </c>
      <c r="D60" s="115">
        <v>5683</v>
      </c>
      <c r="E60" s="114">
        <v>5860</v>
      </c>
      <c r="F60" s="114">
        <v>5917</v>
      </c>
      <c r="G60" s="114">
        <v>5950</v>
      </c>
      <c r="H60" s="140">
        <v>5888</v>
      </c>
      <c r="I60" s="115">
        <v>-205</v>
      </c>
      <c r="J60" s="116">
        <v>-3.4816576086956523</v>
      </c>
    </row>
    <row r="61" spans="1:16" s="110" customFormat="1" ht="14.45" customHeight="1" x14ac:dyDescent="0.2">
      <c r="A61" s="118"/>
      <c r="B61" s="121" t="s">
        <v>110</v>
      </c>
      <c r="C61" s="113">
        <v>18.94556365195028</v>
      </c>
      <c r="D61" s="115">
        <v>2210</v>
      </c>
      <c r="E61" s="114">
        <v>2250</v>
      </c>
      <c r="F61" s="114">
        <v>2240</v>
      </c>
      <c r="G61" s="114">
        <v>2254</v>
      </c>
      <c r="H61" s="140">
        <v>2253</v>
      </c>
      <c r="I61" s="115">
        <v>-43</v>
      </c>
      <c r="J61" s="116">
        <v>-1.9085663559698181</v>
      </c>
    </row>
    <row r="62" spans="1:16" s="110" customFormat="1" ht="14.45" customHeight="1" x14ac:dyDescent="0.2">
      <c r="A62" s="120"/>
      <c r="B62" s="121" t="s">
        <v>111</v>
      </c>
      <c r="C62" s="113">
        <v>17.162451778825545</v>
      </c>
      <c r="D62" s="115">
        <v>2002</v>
      </c>
      <c r="E62" s="114">
        <v>2028</v>
      </c>
      <c r="F62" s="114">
        <v>2023</v>
      </c>
      <c r="G62" s="114">
        <v>1994</v>
      </c>
      <c r="H62" s="140">
        <v>1933</v>
      </c>
      <c r="I62" s="115">
        <v>69</v>
      </c>
      <c r="J62" s="116">
        <v>3.569580962234868</v>
      </c>
    </row>
    <row r="63" spans="1:16" s="110" customFormat="1" ht="14.45" customHeight="1" x14ac:dyDescent="0.2">
      <c r="A63" s="120"/>
      <c r="B63" s="121" t="s">
        <v>112</v>
      </c>
      <c r="C63" s="113">
        <v>1.3887698242606086</v>
      </c>
      <c r="D63" s="115">
        <v>162</v>
      </c>
      <c r="E63" s="114">
        <v>186</v>
      </c>
      <c r="F63" s="114">
        <v>199</v>
      </c>
      <c r="G63" s="114">
        <v>184</v>
      </c>
      <c r="H63" s="140">
        <v>172</v>
      </c>
      <c r="I63" s="115">
        <v>-10</v>
      </c>
      <c r="J63" s="116">
        <v>-5.8139534883720927</v>
      </c>
    </row>
    <row r="64" spans="1:16" s="110" customFormat="1" ht="14.45" customHeight="1" x14ac:dyDescent="0.2">
      <c r="A64" s="120" t="s">
        <v>113</v>
      </c>
      <c r="B64" s="119" t="s">
        <v>116</v>
      </c>
      <c r="C64" s="113">
        <v>92.4903557651093</v>
      </c>
      <c r="D64" s="115">
        <v>10789</v>
      </c>
      <c r="E64" s="114">
        <v>11054</v>
      </c>
      <c r="F64" s="114">
        <v>11144</v>
      </c>
      <c r="G64" s="114">
        <v>11240</v>
      </c>
      <c r="H64" s="140">
        <v>11059</v>
      </c>
      <c r="I64" s="115">
        <v>-270</v>
      </c>
      <c r="J64" s="116">
        <v>-2.4414504023871961</v>
      </c>
    </row>
    <row r="65" spans="1:10" s="110" customFormat="1" ht="14.45" customHeight="1" x14ac:dyDescent="0.2">
      <c r="A65" s="123"/>
      <c r="B65" s="124" t="s">
        <v>117</v>
      </c>
      <c r="C65" s="125">
        <v>7.3639091298756965</v>
      </c>
      <c r="D65" s="143">
        <v>859</v>
      </c>
      <c r="E65" s="144">
        <v>882</v>
      </c>
      <c r="F65" s="144">
        <v>866</v>
      </c>
      <c r="G65" s="144">
        <v>862</v>
      </c>
      <c r="H65" s="145">
        <v>844</v>
      </c>
      <c r="I65" s="143">
        <v>15</v>
      </c>
      <c r="J65" s="146">
        <v>1.7772511848341233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9964</v>
      </c>
      <c r="G11" s="114">
        <v>10186</v>
      </c>
      <c r="H11" s="114">
        <v>10305</v>
      </c>
      <c r="I11" s="114">
        <v>10339</v>
      </c>
      <c r="J11" s="140">
        <v>10168</v>
      </c>
      <c r="K11" s="114">
        <v>-204</v>
      </c>
      <c r="L11" s="116">
        <v>-2.0062942564909521</v>
      </c>
    </row>
    <row r="12" spans="1:17" s="110" customFormat="1" ht="24" customHeight="1" x14ac:dyDescent="0.2">
      <c r="A12" s="604" t="s">
        <v>185</v>
      </c>
      <c r="B12" s="605"/>
      <c r="C12" s="605"/>
      <c r="D12" s="606"/>
      <c r="E12" s="113">
        <v>39.140907266158166</v>
      </c>
      <c r="F12" s="115">
        <v>3900</v>
      </c>
      <c r="G12" s="114">
        <v>3946</v>
      </c>
      <c r="H12" s="114">
        <v>3961</v>
      </c>
      <c r="I12" s="114">
        <v>3958</v>
      </c>
      <c r="J12" s="140">
        <v>3831</v>
      </c>
      <c r="K12" s="114">
        <v>69</v>
      </c>
      <c r="L12" s="116">
        <v>1.8010963194988254</v>
      </c>
    </row>
    <row r="13" spans="1:17" s="110" customFormat="1" ht="15" customHeight="1" x14ac:dyDescent="0.2">
      <c r="A13" s="120"/>
      <c r="B13" s="612" t="s">
        <v>107</v>
      </c>
      <c r="C13" s="612"/>
      <c r="E13" s="113">
        <v>60.859092733841834</v>
      </c>
      <c r="F13" s="115">
        <v>6064</v>
      </c>
      <c r="G13" s="114">
        <v>6240</v>
      </c>
      <c r="H13" s="114">
        <v>6344</v>
      </c>
      <c r="I13" s="114">
        <v>6381</v>
      </c>
      <c r="J13" s="140">
        <v>6337</v>
      </c>
      <c r="K13" s="114">
        <v>-273</v>
      </c>
      <c r="L13" s="116">
        <v>-4.3080321918889064</v>
      </c>
    </row>
    <row r="14" spans="1:17" s="110" customFormat="1" ht="22.5" customHeight="1" x14ac:dyDescent="0.2">
      <c r="A14" s="604" t="s">
        <v>186</v>
      </c>
      <c r="B14" s="605"/>
      <c r="C14" s="605"/>
      <c r="D14" s="606"/>
      <c r="E14" s="113">
        <v>12.956643918105179</v>
      </c>
      <c r="F14" s="115">
        <v>1291</v>
      </c>
      <c r="G14" s="114">
        <v>1306</v>
      </c>
      <c r="H14" s="114">
        <v>1352</v>
      </c>
      <c r="I14" s="114">
        <v>1372</v>
      </c>
      <c r="J14" s="140">
        <v>1316</v>
      </c>
      <c r="K14" s="114">
        <v>-25</v>
      </c>
      <c r="L14" s="116">
        <v>-1.8996960486322187</v>
      </c>
    </row>
    <row r="15" spans="1:17" s="110" customFormat="1" ht="15" customHeight="1" x14ac:dyDescent="0.2">
      <c r="A15" s="120"/>
      <c r="B15" s="119"/>
      <c r="C15" s="258" t="s">
        <v>106</v>
      </c>
      <c r="E15" s="113">
        <v>46.165762974438422</v>
      </c>
      <c r="F15" s="115">
        <v>596</v>
      </c>
      <c r="G15" s="114">
        <v>587</v>
      </c>
      <c r="H15" s="114">
        <v>579</v>
      </c>
      <c r="I15" s="114">
        <v>590</v>
      </c>
      <c r="J15" s="140">
        <v>563</v>
      </c>
      <c r="K15" s="114">
        <v>33</v>
      </c>
      <c r="L15" s="116">
        <v>5.8614564831261102</v>
      </c>
    </row>
    <row r="16" spans="1:17" s="110" customFormat="1" ht="15" customHeight="1" x14ac:dyDescent="0.2">
      <c r="A16" s="120"/>
      <c r="B16" s="119"/>
      <c r="C16" s="258" t="s">
        <v>107</v>
      </c>
      <c r="E16" s="113">
        <v>53.834237025561578</v>
      </c>
      <c r="F16" s="115">
        <v>695</v>
      </c>
      <c r="G16" s="114">
        <v>719</v>
      </c>
      <c r="H16" s="114">
        <v>773</v>
      </c>
      <c r="I16" s="114">
        <v>782</v>
      </c>
      <c r="J16" s="140">
        <v>753</v>
      </c>
      <c r="K16" s="114">
        <v>-58</v>
      </c>
      <c r="L16" s="116">
        <v>-7.7025232403718462</v>
      </c>
    </row>
    <row r="17" spans="1:12" s="110" customFormat="1" ht="15" customHeight="1" x14ac:dyDescent="0.2">
      <c r="A17" s="120"/>
      <c r="B17" s="121" t="s">
        <v>109</v>
      </c>
      <c r="C17" s="258"/>
      <c r="E17" s="113">
        <v>48.665194700923323</v>
      </c>
      <c r="F17" s="115">
        <v>4849</v>
      </c>
      <c r="G17" s="114">
        <v>5035</v>
      </c>
      <c r="H17" s="114">
        <v>5098</v>
      </c>
      <c r="I17" s="114">
        <v>5109</v>
      </c>
      <c r="J17" s="140">
        <v>5069</v>
      </c>
      <c r="K17" s="114">
        <v>-220</v>
      </c>
      <c r="L17" s="116">
        <v>-4.3401065298875521</v>
      </c>
    </row>
    <row r="18" spans="1:12" s="110" customFormat="1" ht="15" customHeight="1" x14ac:dyDescent="0.2">
      <c r="A18" s="120"/>
      <c r="B18" s="119"/>
      <c r="C18" s="258" t="s">
        <v>106</v>
      </c>
      <c r="E18" s="113">
        <v>34.27510826974634</v>
      </c>
      <c r="F18" s="115">
        <v>1662</v>
      </c>
      <c r="G18" s="114">
        <v>1734</v>
      </c>
      <c r="H18" s="114">
        <v>1737</v>
      </c>
      <c r="I18" s="114">
        <v>1724</v>
      </c>
      <c r="J18" s="140">
        <v>1663</v>
      </c>
      <c r="K18" s="114">
        <v>-1</v>
      </c>
      <c r="L18" s="116">
        <v>-6.0132291040288638E-2</v>
      </c>
    </row>
    <row r="19" spans="1:12" s="110" customFormat="1" ht="15" customHeight="1" x14ac:dyDescent="0.2">
      <c r="A19" s="120"/>
      <c r="B19" s="119"/>
      <c r="C19" s="258" t="s">
        <v>107</v>
      </c>
      <c r="E19" s="113">
        <v>65.72489173025366</v>
      </c>
      <c r="F19" s="115">
        <v>3187</v>
      </c>
      <c r="G19" s="114">
        <v>3301</v>
      </c>
      <c r="H19" s="114">
        <v>3361</v>
      </c>
      <c r="I19" s="114">
        <v>3385</v>
      </c>
      <c r="J19" s="140">
        <v>3406</v>
      </c>
      <c r="K19" s="114">
        <v>-219</v>
      </c>
      <c r="L19" s="116">
        <v>-6.4298297122724604</v>
      </c>
    </row>
    <row r="20" spans="1:12" s="110" customFormat="1" ht="15" customHeight="1" x14ac:dyDescent="0.2">
      <c r="A20" s="120"/>
      <c r="B20" s="121" t="s">
        <v>110</v>
      </c>
      <c r="C20" s="258"/>
      <c r="E20" s="113">
        <v>19.470092332396629</v>
      </c>
      <c r="F20" s="115">
        <v>1940</v>
      </c>
      <c r="G20" s="114">
        <v>1974</v>
      </c>
      <c r="H20" s="114">
        <v>1984</v>
      </c>
      <c r="I20" s="114">
        <v>2002</v>
      </c>
      <c r="J20" s="140">
        <v>1993</v>
      </c>
      <c r="K20" s="114">
        <v>-53</v>
      </c>
      <c r="L20" s="116">
        <v>-2.6593075765178122</v>
      </c>
    </row>
    <row r="21" spans="1:12" s="110" customFormat="1" ht="15" customHeight="1" x14ac:dyDescent="0.2">
      <c r="A21" s="120"/>
      <c r="B21" s="119"/>
      <c r="C21" s="258" t="s">
        <v>106</v>
      </c>
      <c r="E21" s="113">
        <v>32.680412371134018</v>
      </c>
      <c r="F21" s="115">
        <v>634</v>
      </c>
      <c r="G21" s="114">
        <v>640</v>
      </c>
      <c r="H21" s="114">
        <v>645</v>
      </c>
      <c r="I21" s="114">
        <v>640</v>
      </c>
      <c r="J21" s="140">
        <v>640</v>
      </c>
      <c r="K21" s="114">
        <v>-6</v>
      </c>
      <c r="L21" s="116">
        <v>-0.9375</v>
      </c>
    </row>
    <row r="22" spans="1:12" s="110" customFormat="1" ht="15" customHeight="1" x14ac:dyDescent="0.2">
      <c r="A22" s="120"/>
      <c r="B22" s="119"/>
      <c r="C22" s="258" t="s">
        <v>107</v>
      </c>
      <c r="E22" s="113">
        <v>67.319587628865975</v>
      </c>
      <c r="F22" s="115">
        <v>1306</v>
      </c>
      <c r="G22" s="114">
        <v>1334</v>
      </c>
      <c r="H22" s="114">
        <v>1339</v>
      </c>
      <c r="I22" s="114">
        <v>1362</v>
      </c>
      <c r="J22" s="140">
        <v>1353</v>
      </c>
      <c r="K22" s="114">
        <v>-47</v>
      </c>
      <c r="L22" s="116">
        <v>-3.4737620103473761</v>
      </c>
    </row>
    <row r="23" spans="1:12" s="110" customFormat="1" ht="15" customHeight="1" x14ac:dyDescent="0.2">
      <c r="A23" s="120"/>
      <c r="B23" s="121" t="s">
        <v>111</v>
      </c>
      <c r="C23" s="258"/>
      <c r="E23" s="113">
        <v>18.90806904857487</v>
      </c>
      <c r="F23" s="115">
        <v>1884</v>
      </c>
      <c r="G23" s="114">
        <v>1871</v>
      </c>
      <c r="H23" s="114">
        <v>1871</v>
      </c>
      <c r="I23" s="114">
        <v>1856</v>
      </c>
      <c r="J23" s="140">
        <v>1790</v>
      </c>
      <c r="K23" s="114">
        <v>94</v>
      </c>
      <c r="L23" s="116">
        <v>5.2513966480446923</v>
      </c>
    </row>
    <row r="24" spans="1:12" s="110" customFormat="1" ht="15" customHeight="1" x14ac:dyDescent="0.2">
      <c r="A24" s="120"/>
      <c r="B24" s="119"/>
      <c r="C24" s="258" t="s">
        <v>106</v>
      </c>
      <c r="E24" s="113">
        <v>53.503184713375795</v>
      </c>
      <c r="F24" s="115">
        <v>1008</v>
      </c>
      <c r="G24" s="114">
        <v>985</v>
      </c>
      <c r="H24" s="114">
        <v>1000</v>
      </c>
      <c r="I24" s="114">
        <v>1004</v>
      </c>
      <c r="J24" s="140">
        <v>965</v>
      </c>
      <c r="K24" s="114">
        <v>43</v>
      </c>
      <c r="L24" s="116">
        <v>4.4559585492227978</v>
      </c>
    </row>
    <row r="25" spans="1:12" s="110" customFormat="1" ht="15" customHeight="1" x14ac:dyDescent="0.2">
      <c r="A25" s="120"/>
      <c r="B25" s="119"/>
      <c r="C25" s="258" t="s">
        <v>107</v>
      </c>
      <c r="E25" s="113">
        <v>46.496815286624205</v>
      </c>
      <c r="F25" s="115">
        <v>876</v>
      </c>
      <c r="G25" s="114">
        <v>886</v>
      </c>
      <c r="H25" s="114">
        <v>871</v>
      </c>
      <c r="I25" s="114">
        <v>852</v>
      </c>
      <c r="J25" s="140">
        <v>825</v>
      </c>
      <c r="K25" s="114">
        <v>51</v>
      </c>
      <c r="L25" s="116">
        <v>6.1818181818181817</v>
      </c>
    </row>
    <row r="26" spans="1:12" s="110" customFormat="1" ht="15" customHeight="1" x14ac:dyDescent="0.2">
      <c r="A26" s="120"/>
      <c r="C26" s="121" t="s">
        <v>187</v>
      </c>
      <c r="D26" s="110" t="s">
        <v>188</v>
      </c>
      <c r="E26" s="113">
        <v>1.6760337213970293</v>
      </c>
      <c r="F26" s="115">
        <v>167</v>
      </c>
      <c r="G26" s="114">
        <v>173</v>
      </c>
      <c r="H26" s="114">
        <v>183</v>
      </c>
      <c r="I26" s="114">
        <v>171</v>
      </c>
      <c r="J26" s="140">
        <v>167</v>
      </c>
      <c r="K26" s="114">
        <v>0</v>
      </c>
      <c r="L26" s="116">
        <v>0</v>
      </c>
    </row>
    <row r="27" spans="1:12" s="110" customFormat="1" ht="15" customHeight="1" x14ac:dyDescent="0.2">
      <c r="A27" s="120"/>
      <c r="B27" s="119"/>
      <c r="D27" s="259" t="s">
        <v>106</v>
      </c>
      <c r="E27" s="113">
        <v>47.904191616766468</v>
      </c>
      <c r="F27" s="115">
        <v>80</v>
      </c>
      <c r="G27" s="114">
        <v>80</v>
      </c>
      <c r="H27" s="114">
        <v>93</v>
      </c>
      <c r="I27" s="114">
        <v>93</v>
      </c>
      <c r="J27" s="140">
        <v>80</v>
      </c>
      <c r="K27" s="114">
        <v>0</v>
      </c>
      <c r="L27" s="116">
        <v>0</v>
      </c>
    </row>
    <row r="28" spans="1:12" s="110" customFormat="1" ht="15" customHeight="1" x14ac:dyDescent="0.2">
      <c r="A28" s="120"/>
      <c r="B28" s="119"/>
      <c r="D28" s="259" t="s">
        <v>107</v>
      </c>
      <c r="E28" s="113">
        <v>52.095808383233532</v>
      </c>
      <c r="F28" s="115">
        <v>87</v>
      </c>
      <c r="G28" s="114">
        <v>93</v>
      </c>
      <c r="H28" s="114">
        <v>90</v>
      </c>
      <c r="I28" s="114">
        <v>78</v>
      </c>
      <c r="J28" s="140">
        <v>87</v>
      </c>
      <c r="K28" s="114">
        <v>0</v>
      </c>
      <c r="L28" s="116">
        <v>0</v>
      </c>
    </row>
    <row r="29" spans="1:12" s="110" customFormat="1" ht="24" customHeight="1" x14ac:dyDescent="0.2">
      <c r="A29" s="604" t="s">
        <v>189</v>
      </c>
      <c r="B29" s="605"/>
      <c r="C29" s="605"/>
      <c r="D29" s="606"/>
      <c r="E29" s="113">
        <v>91.519470092332398</v>
      </c>
      <c r="F29" s="115">
        <v>9119</v>
      </c>
      <c r="G29" s="114">
        <v>9316</v>
      </c>
      <c r="H29" s="114">
        <v>9464</v>
      </c>
      <c r="I29" s="114">
        <v>9494</v>
      </c>
      <c r="J29" s="140">
        <v>9363</v>
      </c>
      <c r="K29" s="114">
        <v>-244</v>
      </c>
      <c r="L29" s="116">
        <v>-2.6060023496742497</v>
      </c>
    </row>
    <row r="30" spans="1:12" s="110" customFormat="1" ht="15" customHeight="1" x14ac:dyDescent="0.2">
      <c r="A30" s="120"/>
      <c r="B30" s="119"/>
      <c r="C30" s="258" t="s">
        <v>106</v>
      </c>
      <c r="E30" s="113">
        <v>39.105165040026321</v>
      </c>
      <c r="F30" s="115">
        <v>3566</v>
      </c>
      <c r="G30" s="114">
        <v>3593</v>
      </c>
      <c r="H30" s="114">
        <v>3632</v>
      </c>
      <c r="I30" s="114">
        <v>3650</v>
      </c>
      <c r="J30" s="140">
        <v>3540</v>
      </c>
      <c r="K30" s="114">
        <v>26</v>
      </c>
      <c r="L30" s="116">
        <v>0.7344632768361582</v>
      </c>
    </row>
    <row r="31" spans="1:12" s="110" customFormat="1" ht="15" customHeight="1" x14ac:dyDescent="0.2">
      <c r="A31" s="120"/>
      <c r="B31" s="119"/>
      <c r="C31" s="258" t="s">
        <v>107</v>
      </c>
      <c r="E31" s="113">
        <v>60.894834959973679</v>
      </c>
      <c r="F31" s="115">
        <v>5553</v>
      </c>
      <c r="G31" s="114">
        <v>5723</v>
      </c>
      <c r="H31" s="114">
        <v>5832</v>
      </c>
      <c r="I31" s="114">
        <v>5844</v>
      </c>
      <c r="J31" s="140">
        <v>5823</v>
      </c>
      <c r="K31" s="114">
        <v>-270</v>
      </c>
      <c r="L31" s="116">
        <v>-4.6367851622874809</v>
      </c>
    </row>
    <row r="32" spans="1:12" s="110" customFormat="1" ht="15" customHeight="1" x14ac:dyDescent="0.2">
      <c r="A32" s="120"/>
      <c r="B32" s="119" t="s">
        <v>117</v>
      </c>
      <c r="C32" s="258"/>
      <c r="E32" s="113">
        <v>8.3099156965074261</v>
      </c>
      <c r="F32" s="114">
        <v>828</v>
      </c>
      <c r="G32" s="114">
        <v>859</v>
      </c>
      <c r="H32" s="114">
        <v>827</v>
      </c>
      <c r="I32" s="114">
        <v>830</v>
      </c>
      <c r="J32" s="140">
        <v>790</v>
      </c>
      <c r="K32" s="114">
        <v>38</v>
      </c>
      <c r="L32" s="116">
        <v>4.8101265822784809</v>
      </c>
    </row>
    <row r="33" spans="1:12" s="110" customFormat="1" ht="15" customHeight="1" x14ac:dyDescent="0.2">
      <c r="A33" s="120"/>
      <c r="B33" s="119"/>
      <c r="C33" s="258" t="s">
        <v>106</v>
      </c>
      <c r="E33" s="113">
        <v>39.734299516908216</v>
      </c>
      <c r="F33" s="114">
        <v>329</v>
      </c>
      <c r="G33" s="114">
        <v>350</v>
      </c>
      <c r="H33" s="114">
        <v>325</v>
      </c>
      <c r="I33" s="114">
        <v>305</v>
      </c>
      <c r="J33" s="140">
        <v>288</v>
      </c>
      <c r="K33" s="114">
        <v>41</v>
      </c>
      <c r="L33" s="116">
        <v>14.236111111111111</v>
      </c>
    </row>
    <row r="34" spans="1:12" s="110" customFormat="1" ht="15" customHeight="1" x14ac:dyDescent="0.2">
      <c r="A34" s="120"/>
      <c r="B34" s="119"/>
      <c r="C34" s="258" t="s">
        <v>107</v>
      </c>
      <c r="E34" s="113">
        <v>60.265700483091784</v>
      </c>
      <c r="F34" s="114">
        <v>499</v>
      </c>
      <c r="G34" s="114">
        <v>509</v>
      </c>
      <c r="H34" s="114">
        <v>502</v>
      </c>
      <c r="I34" s="114">
        <v>525</v>
      </c>
      <c r="J34" s="140">
        <v>502</v>
      </c>
      <c r="K34" s="114">
        <v>-3</v>
      </c>
      <c r="L34" s="116">
        <v>-0.59760956175298807</v>
      </c>
    </row>
    <row r="35" spans="1:12" s="110" customFormat="1" ht="24" customHeight="1" x14ac:dyDescent="0.2">
      <c r="A35" s="604" t="s">
        <v>192</v>
      </c>
      <c r="B35" s="605"/>
      <c r="C35" s="605"/>
      <c r="D35" s="606"/>
      <c r="E35" s="113">
        <v>14.3014853472501</v>
      </c>
      <c r="F35" s="114">
        <v>1425</v>
      </c>
      <c r="G35" s="114">
        <v>1493</v>
      </c>
      <c r="H35" s="114">
        <v>1563</v>
      </c>
      <c r="I35" s="114">
        <v>1580</v>
      </c>
      <c r="J35" s="114">
        <v>1503</v>
      </c>
      <c r="K35" s="318">
        <v>-78</v>
      </c>
      <c r="L35" s="319">
        <v>-5.1896207584830343</v>
      </c>
    </row>
    <row r="36" spans="1:12" s="110" customFormat="1" ht="15" customHeight="1" x14ac:dyDescent="0.2">
      <c r="A36" s="120"/>
      <c r="B36" s="119"/>
      <c r="C36" s="258" t="s">
        <v>106</v>
      </c>
      <c r="E36" s="113">
        <v>35.578947368421055</v>
      </c>
      <c r="F36" s="114">
        <v>507</v>
      </c>
      <c r="G36" s="114">
        <v>544</v>
      </c>
      <c r="H36" s="114">
        <v>562</v>
      </c>
      <c r="I36" s="114">
        <v>565</v>
      </c>
      <c r="J36" s="114">
        <v>531</v>
      </c>
      <c r="K36" s="318">
        <v>-24</v>
      </c>
      <c r="L36" s="116">
        <v>-4.5197740112994351</v>
      </c>
    </row>
    <row r="37" spans="1:12" s="110" customFormat="1" ht="15" customHeight="1" x14ac:dyDescent="0.2">
      <c r="A37" s="120"/>
      <c r="B37" s="119"/>
      <c r="C37" s="258" t="s">
        <v>107</v>
      </c>
      <c r="E37" s="113">
        <v>64.421052631578945</v>
      </c>
      <c r="F37" s="114">
        <v>918</v>
      </c>
      <c r="G37" s="114">
        <v>949</v>
      </c>
      <c r="H37" s="114">
        <v>1001</v>
      </c>
      <c r="I37" s="114">
        <v>1015</v>
      </c>
      <c r="J37" s="140">
        <v>972</v>
      </c>
      <c r="K37" s="114">
        <v>-54</v>
      </c>
      <c r="L37" s="116">
        <v>-5.5555555555555554</v>
      </c>
    </row>
    <row r="38" spans="1:12" s="110" customFormat="1" ht="15" customHeight="1" x14ac:dyDescent="0.2">
      <c r="A38" s="120"/>
      <c r="B38" s="119" t="s">
        <v>328</v>
      </c>
      <c r="C38" s="258"/>
      <c r="E38" s="113">
        <v>64.66278602970695</v>
      </c>
      <c r="F38" s="114">
        <v>6443</v>
      </c>
      <c r="G38" s="114">
        <v>6533</v>
      </c>
      <c r="H38" s="114">
        <v>6580</v>
      </c>
      <c r="I38" s="114">
        <v>6570</v>
      </c>
      <c r="J38" s="140">
        <v>6484</v>
      </c>
      <c r="K38" s="114">
        <v>-41</v>
      </c>
      <c r="L38" s="116">
        <v>-0.63232572486119676</v>
      </c>
    </row>
    <row r="39" spans="1:12" s="110" customFormat="1" ht="15" customHeight="1" x14ac:dyDescent="0.2">
      <c r="A39" s="120"/>
      <c r="B39" s="119"/>
      <c r="C39" s="258" t="s">
        <v>106</v>
      </c>
      <c r="E39" s="113">
        <v>40.369393139841691</v>
      </c>
      <c r="F39" s="115">
        <v>2601</v>
      </c>
      <c r="G39" s="114">
        <v>2593</v>
      </c>
      <c r="H39" s="114">
        <v>2604</v>
      </c>
      <c r="I39" s="114">
        <v>2588</v>
      </c>
      <c r="J39" s="140">
        <v>2508</v>
      </c>
      <c r="K39" s="114">
        <v>93</v>
      </c>
      <c r="L39" s="116">
        <v>3.7081339712918662</v>
      </c>
    </row>
    <row r="40" spans="1:12" s="110" customFormat="1" ht="15" customHeight="1" x14ac:dyDescent="0.2">
      <c r="A40" s="120"/>
      <c r="B40" s="119"/>
      <c r="C40" s="258" t="s">
        <v>107</v>
      </c>
      <c r="E40" s="113">
        <v>59.630606860158309</v>
      </c>
      <c r="F40" s="115">
        <v>3842</v>
      </c>
      <c r="G40" s="114">
        <v>3940</v>
      </c>
      <c r="H40" s="114">
        <v>3976</v>
      </c>
      <c r="I40" s="114">
        <v>3982</v>
      </c>
      <c r="J40" s="140">
        <v>3976</v>
      </c>
      <c r="K40" s="114">
        <v>-134</v>
      </c>
      <c r="L40" s="116">
        <v>-3.370221327967807</v>
      </c>
    </row>
    <row r="41" spans="1:12" s="110" customFormat="1" ht="15" customHeight="1" x14ac:dyDescent="0.2">
      <c r="A41" s="120"/>
      <c r="B41" s="320" t="s">
        <v>516</v>
      </c>
      <c r="C41" s="258"/>
      <c r="E41" s="113">
        <v>6.7543155359293454</v>
      </c>
      <c r="F41" s="115">
        <v>673</v>
      </c>
      <c r="G41" s="114">
        <v>655</v>
      </c>
      <c r="H41" s="114">
        <v>660</v>
      </c>
      <c r="I41" s="114">
        <v>662</v>
      </c>
      <c r="J41" s="140">
        <v>599</v>
      </c>
      <c r="K41" s="114">
        <v>74</v>
      </c>
      <c r="L41" s="116">
        <v>12.353923205342237</v>
      </c>
    </row>
    <row r="42" spans="1:12" s="110" customFormat="1" ht="15" customHeight="1" x14ac:dyDescent="0.2">
      <c r="A42" s="120"/>
      <c r="B42" s="119"/>
      <c r="C42" s="268" t="s">
        <v>106</v>
      </c>
      <c r="D42" s="182"/>
      <c r="E42" s="113">
        <v>45.913818722139673</v>
      </c>
      <c r="F42" s="115">
        <v>309</v>
      </c>
      <c r="G42" s="114">
        <v>295</v>
      </c>
      <c r="H42" s="114">
        <v>303</v>
      </c>
      <c r="I42" s="114">
        <v>305</v>
      </c>
      <c r="J42" s="140">
        <v>268</v>
      </c>
      <c r="K42" s="114">
        <v>41</v>
      </c>
      <c r="L42" s="116">
        <v>15.298507462686567</v>
      </c>
    </row>
    <row r="43" spans="1:12" s="110" customFormat="1" ht="15" customHeight="1" x14ac:dyDescent="0.2">
      <c r="A43" s="120"/>
      <c r="B43" s="119"/>
      <c r="C43" s="268" t="s">
        <v>107</v>
      </c>
      <c r="D43" s="182"/>
      <c r="E43" s="113">
        <v>54.086181277860327</v>
      </c>
      <c r="F43" s="115">
        <v>364</v>
      </c>
      <c r="G43" s="114">
        <v>360</v>
      </c>
      <c r="H43" s="114">
        <v>357</v>
      </c>
      <c r="I43" s="114">
        <v>357</v>
      </c>
      <c r="J43" s="140">
        <v>331</v>
      </c>
      <c r="K43" s="114">
        <v>33</v>
      </c>
      <c r="L43" s="116">
        <v>9.9697885196374614</v>
      </c>
    </row>
    <row r="44" spans="1:12" s="110" customFormat="1" ht="15" customHeight="1" x14ac:dyDescent="0.2">
      <c r="A44" s="120"/>
      <c r="B44" s="119" t="s">
        <v>205</v>
      </c>
      <c r="C44" s="268"/>
      <c r="D44" s="182"/>
      <c r="E44" s="113">
        <v>14.281413087113609</v>
      </c>
      <c r="F44" s="115">
        <v>1423</v>
      </c>
      <c r="G44" s="114">
        <v>1505</v>
      </c>
      <c r="H44" s="114">
        <v>1502</v>
      </c>
      <c r="I44" s="114">
        <v>1527</v>
      </c>
      <c r="J44" s="140">
        <v>1582</v>
      </c>
      <c r="K44" s="114">
        <v>-159</v>
      </c>
      <c r="L44" s="116">
        <v>-10.050568900126422</v>
      </c>
    </row>
    <row r="45" spans="1:12" s="110" customFormat="1" ht="15" customHeight="1" x14ac:dyDescent="0.2">
      <c r="A45" s="120"/>
      <c r="B45" s="119"/>
      <c r="C45" s="268" t="s">
        <v>106</v>
      </c>
      <c r="D45" s="182"/>
      <c r="E45" s="113">
        <v>33.942375263527758</v>
      </c>
      <c r="F45" s="115">
        <v>483</v>
      </c>
      <c r="G45" s="114">
        <v>514</v>
      </c>
      <c r="H45" s="114">
        <v>492</v>
      </c>
      <c r="I45" s="114">
        <v>500</v>
      </c>
      <c r="J45" s="140">
        <v>524</v>
      </c>
      <c r="K45" s="114">
        <v>-41</v>
      </c>
      <c r="L45" s="116">
        <v>-7.8244274809160306</v>
      </c>
    </row>
    <row r="46" spans="1:12" s="110" customFormat="1" ht="15" customHeight="1" x14ac:dyDescent="0.2">
      <c r="A46" s="123"/>
      <c r="B46" s="124"/>
      <c r="C46" s="260" t="s">
        <v>107</v>
      </c>
      <c r="D46" s="261"/>
      <c r="E46" s="125">
        <v>66.057624736472235</v>
      </c>
      <c r="F46" s="143">
        <v>940</v>
      </c>
      <c r="G46" s="144">
        <v>991</v>
      </c>
      <c r="H46" s="144">
        <v>1010</v>
      </c>
      <c r="I46" s="144">
        <v>1027</v>
      </c>
      <c r="J46" s="145">
        <v>1058</v>
      </c>
      <c r="K46" s="144">
        <v>-118</v>
      </c>
      <c r="L46" s="146">
        <v>-11.1531190926276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9964</v>
      </c>
      <c r="E11" s="114">
        <v>10186</v>
      </c>
      <c r="F11" s="114">
        <v>10305</v>
      </c>
      <c r="G11" s="114">
        <v>10339</v>
      </c>
      <c r="H11" s="140">
        <v>10168</v>
      </c>
      <c r="I11" s="115">
        <v>-204</v>
      </c>
      <c r="J11" s="116">
        <v>-2.0062942564909521</v>
      </c>
    </row>
    <row r="12" spans="1:15" s="110" customFormat="1" ht="24.95" customHeight="1" x14ac:dyDescent="0.2">
      <c r="A12" s="193" t="s">
        <v>132</v>
      </c>
      <c r="B12" s="194" t="s">
        <v>133</v>
      </c>
      <c r="C12" s="113">
        <v>1.3548775592131674</v>
      </c>
      <c r="D12" s="115">
        <v>135</v>
      </c>
      <c r="E12" s="114">
        <v>137</v>
      </c>
      <c r="F12" s="114">
        <v>140</v>
      </c>
      <c r="G12" s="114">
        <v>140</v>
      </c>
      <c r="H12" s="140">
        <v>128</v>
      </c>
      <c r="I12" s="115">
        <v>7</v>
      </c>
      <c r="J12" s="116">
        <v>5.46875</v>
      </c>
    </row>
    <row r="13" spans="1:15" s="110" customFormat="1" ht="24.95" customHeight="1" x14ac:dyDescent="0.2">
      <c r="A13" s="193" t="s">
        <v>134</v>
      </c>
      <c r="B13" s="199" t="s">
        <v>214</v>
      </c>
      <c r="C13" s="113">
        <v>0.78281814532316341</v>
      </c>
      <c r="D13" s="115">
        <v>78</v>
      </c>
      <c r="E13" s="114">
        <v>88</v>
      </c>
      <c r="F13" s="114">
        <v>91</v>
      </c>
      <c r="G13" s="114">
        <v>90</v>
      </c>
      <c r="H13" s="140">
        <v>84</v>
      </c>
      <c r="I13" s="115">
        <v>-6</v>
      </c>
      <c r="J13" s="116">
        <v>-7.1428571428571432</v>
      </c>
    </row>
    <row r="14" spans="1:15" s="287" customFormat="1" ht="24.95" customHeight="1" x14ac:dyDescent="0.2">
      <c r="A14" s="193" t="s">
        <v>215</v>
      </c>
      <c r="B14" s="199" t="s">
        <v>137</v>
      </c>
      <c r="C14" s="113">
        <v>13.900040144520274</v>
      </c>
      <c r="D14" s="115">
        <v>1385</v>
      </c>
      <c r="E14" s="114">
        <v>1412</v>
      </c>
      <c r="F14" s="114">
        <v>1432</v>
      </c>
      <c r="G14" s="114">
        <v>1495</v>
      </c>
      <c r="H14" s="140">
        <v>1505</v>
      </c>
      <c r="I14" s="115">
        <v>-120</v>
      </c>
      <c r="J14" s="116">
        <v>-7.9734219269102988</v>
      </c>
      <c r="K14" s="110"/>
      <c r="L14" s="110"/>
      <c r="M14" s="110"/>
      <c r="N14" s="110"/>
      <c r="O14" s="110"/>
    </row>
    <row r="15" spans="1:15" s="110" customFormat="1" ht="24.95" customHeight="1" x14ac:dyDescent="0.2">
      <c r="A15" s="193" t="s">
        <v>216</v>
      </c>
      <c r="B15" s="199" t="s">
        <v>217</v>
      </c>
      <c r="C15" s="113">
        <v>5.1686069851465275</v>
      </c>
      <c r="D15" s="115">
        <v>515</v>
      </c>
      <c r="E15" s="114">
        <v>508</v>
      </c>
      <c r="F15" s="114">
        <v>473</v>
      </c>
      <c r="G15" s="114">
        <v>488</v>
      </c>
      <c r="H15" s="140">
        <v>485</v>
      </c>
      <c r="I15" s="115">
        <v>30</v>
      </c>
      <c r="J15" s="116">
        <v>6.1855670103092786</v>
      </c>
    </row>
    <row r="16" spans="1:15" s="287" customFormat="1" ht="24.95" customHeight="1" x14ac:dyDescent="0.2">
      <c r="A16" s="193" t="s">
        <v>218</v>
      </c>
      <c r="B16" s="199" t="s">
        <v>141</v>
      </c>
      <c r="C16" s="113">
        <v>6.4632677639502205</v>
      </c>
      <c r="D16" s="115">
        <v>644</v>
      </c>
      <c r="E16" s="114">
        <v>671</v>
      </c>
      <c r="F16" s="114">
        <v>684</v>
      </c>
      <c r="G16" s="114">
        <v>713</v>
      </c>
      <c r="H16" s="140">
        <v>722</v>
      </c>
      <c r="I16" s="115">
        <v>-78</v>
      </c>
      <c r="J16" s="116">
        <v>-10.803324099722992</v>
      </c>
      <c r="K16" s="110"/>
      <c r="L16" s="110"/>
      <c r="M16" s="110"/>
      <c r="N16" s="110"/>
      <c r="O16" s="110"/>
    </row>
    <row r="17" spans="1:15" s="110" customFormat="1" ht="24.95" customHeight="1" x14ac:dyDescent="0.2">
      <c r="A17" s="193" t="s">
        <v>142</v>
      </c>
      <c r="B17" s="199" t="s">
        <v>220</v>
      </c>
      <c r="C17" s="113">
        <v>2.2681653954235248</v>
      </c>
      <c r="D17" s="115">
        <v>226</v>
      </c>
      <c r="E17" s="114">
        <v>233</v>
      </c>
      <c r="F17" s="114">
        <v>275</v>
      </c>
      <c r="G17" s="114">
        <v>294</v>
      </c>
      <c r="H17" s="140">
        <v>298</v>
      </c>
      <c r="I17" s="115">
        <v>-72</v>
      </c>
      <c r="J17" s="116">
        <v>-24.161073825503355</v>
      </c>
    </row>
    <row r="18" spans="1:15" s="287" customFormat="1" ht="24.95" customHeight="1" x14ac:dyDescent="0.2">
      <c r="A18" s="201" t="s">
        <v>144</v>
      </c>
      <c r="B18" s="202" t="s">
        <v>145</v>
      </c>
      <c r="C18" s="113">
        <v>5.8008831794460054</v>
      </c>
      <c r="D18" s="115">
        <v>578</v>
      </c>
      <c r="E18" s="114">
        <v>588</v>
      </c>
      <c r="F18" s="114">
        <v>562</v>
      </c>
      <c r="G18" s="114">
        <v>563</v>
      </c>
      <c r="H18" s="140">
        <v>548</v>
      </c>
      <c r="I18" s="115">
        <v>30</v>
      </c>
      <c r="J18" s="116">
        <v>5.4744525547445253</v>
      </c>
      <c r="K18" s="110"/>
      <c r="L18" s="110"/>
      <c r="M18" s="110"/>
      <c r="N18" s="110"/>
      <c r="O18" s="110"/>
    </row>
    <row r="19" spans="1:15" s="110" customFormat="1" ht="24.95" customHeight="1" x14ac:dyDescent="0.2">
      <c r="A19" s="193" t="s">
        <v>146</v>
      </c>
      <c r="B19" s="199" t="s">
        <v>147</v>
      </c>
      <c r="C19" s="113">
        <v>18.376154154957849</v>
      </c>
      <c r="D19" s="115">
        <v>1831</v>
      </c>
      <c r="E19" s="114">
        <v>1838</v>
      </c>
      <c r="F19" s="114">
        <v>1832</v>
      </c>
      <c r="G19" s="114">
        <v>1823</v>
      </c>
      <c r="H19" s="140">
        <v>1787</v>
      </c>
      <c r="I19" s="115">
        <v>44</v>
      </c>
      <c r="J19" s="116">
        <v>2.4622271964185787</v>
      </c>
    </row>
    <row r="20" spans="1:15" s="287" customFormat="1" ht="24.95" customHeight="1" x14ac:dyDescent="0.2">
      <c r="A20" s="193" t="s">
        <v>148</v>
      </c>
      <c r="B20" s="199" t="s">
        <v>149</v>
      </c>
      <c r="C20" s="113">
        <v>8.0790847049377756</v>
      </c>
      <c r="D20" s="115">
        <v>805</v>
      </c>
      <c r="E20" s="114">
        <v>795</v>
      </c>
      <c r="F20" s="114">
        <v>799</v>
      </c>
      <c r="G20" s="114">
        <v>792</v>
      </c>
      <c r="H20" s="140">
        <v>771</v>
      </c>
      <c r="I20" s="115">
        <v>34</v>
      </c>
      <c r="J20" s="116">
        <v>4.4098573281452662</v>
      </c>
      <c r="K20" s="110"/>
      <c r="L20" s="110"/>
      <c r="M20" s="110"/>
      <c r="N20" s="110"/>
      <c r="O20" s="110"/>
    </row>
    <row r="21" spans="1:15" s="110" customFormat="1" ht="24.95" customHeight="1" x14ac:dyDescent="0.2">
      <c r="A21" s="201" t="s">
        <v>150</v>
      </c>
      <c r="B21" s="202" t="s">
        <v>151</v>
      </c>
      <c r="C21" s="113">
        <v>12.595343235648334</v>
      </c>
      <c r="D21" s="115">
        <v>1255</v>
      </c>
      <c r="E21" s="114">
        <v>1374</v>
      </c>
      <c r="F21" s="114">
        <v>1429</v>
      </c>
      <c r="G21" s="114">
        <v>1452</v>
      </c>
      <c r="H21" s="140">
        <v>1362</v>
      </c>
      <c r="I21" s="115">
        <v>-107</v>
      </c>
      <c r="J21" s="116">
        <v>-7.8560939794419973</v>
      </c>
    </row>
    <row r="22" spans="1:15" s="110" customFormat="1" ht="24.95" customHeight="1" x14ac:dyDescent="0.2">
      <c r="A22" s="201" t="s">
        <v>152</v>
      </c>
      <c r="B22" s="199" t="s">
        <v>153</v>
      </c>
      <c r="C22" s="113">
        <v>1.2946607788036932</v>
      </c>
      <c r="D22" s="115">
        <v>129</v>
      </c>
      <c r="E22" s="114">
        <v>124</v>
      </c>
      <c r="F22" s="114">
        <v>129</v>
      </c>
      <c r="G22" s="114">
        <v>123</v>
      </c>
      <c r="H22" s="140">
        <v>121</v>
      </c>
      <c r="I22" s="115">
        <v>8</v>
      </c>
      <c r="J22" s="116">
        <v>6.6115702479338845</v>
      </c>
    </row>
    <row r="23" spans="1:15" s="110" customFormat="1" ht="24.95" customHeight="1" x14ac:dyDescent="0.2">
      <c r="A23" s="193" t="s">
        <v>154</v>
      </c>
      <c r="B23" s="199" t="s">
        <v>155</v>
      </c>
      <c r="C23" s="113">
        <v>1.4050582095543958</v>
      </c>
      <c r="D23" s="115">
        <v>140</v>
      </c>
      <c r="E23" s="114">
        <v>133</v>
      </c>
      <c r="F23" s="114">
        <v>131</v>
      </c>
      <c r="G23" s="114">
        <v>130</v>
      </c>
      <c r="H23" s="140">
        <v>124</v>
      </c>
      <c r="I23" s="115">
        <v>16</v>
      </c>
      <c r="J23" s="116">
        <v>12.903225806451612</v>
      </c>
    </row>
    <row r="24" spans="1:15" s="110" customFormat="1" ht="24.95" customHeight="1" x14ac:dyDescent="0.2">
      <c r="A24" s="193" t="s">
        <v>156</v>
      </c>
      <c r="B24" s="199" t="s">
        <v>221</v>
      </c>
      <c r="C24" s="113">
        <v>6.4933761541549577</v>
      </c>
      <c r="D24" s="115">
        <v>647</v>
      </c>
      <c r="E24" s="114">
        <v>645</v>
      </c>
      <c r="F24" s="114">
        <v>646</v>
      </c>
      <c r="G24" s="114">
        <v>677</v>
      </c>
      <c r="H24" s="140">
        <v>637</v>
      </c>
      <c r="I24" s="115">
        <v>10</v>
      </c>
      <c r="J24" s="116">
        <v>1.5698587127158556</v>
      </c>
    </row>
    <row r="25" spans="1:15" s="110" customFormat="1" ht="24.95" customHeight="1" x14ac:dyDescent="0.2">
      <c r="A25" s="193" t="s">
        <v>222</v>
      </c>
      <c r="B25" s="204" t="s">
        <v>159</v>
      </c>
      <c r="C25" s="113">
        <v>5.5499799277398632</v>
      </c>
      <c r="D25" s="115">
        <v>553</v>
      </c>
      <c r="E25" s="114">
        <v>566</v>
      </c>
      <c r="F25" s="114">
        <v>583</v>
      </c>
      <c r="G25" s="114">
        <v>543</v>
      </c>
      <c r="H25" s="140">
        <v>548</v>
      </c>
      <c r="I25" s="115">
        <v>5</v>
      </c>
      <c r="J25" s="116">
        <v>0.91240875912408759</v>
      </c>
    </row>
    <row r="26" spans="1:15" s="110" customFormat="1" ht="24.95" customHeight="1" x14ac:dyDescent="0.2">
      <c r="A26" s="201">
        <v>782.78300000000002</v>
      </c>
      <c r="B26" s="203" t="s">
        <v>160</v>
      </c>
      <c r="C26" s="113">
        <v>9.0325170614211164E-2</v>
      </c>
      <c r="D26" s="115">
        <v>9</v>
      </c>
      <c r="E26" s="114">
        <v>8</v>
      </c>
      <c r="F26" s="114">
        <v>9</v>
      </c>
      <c r="G26" s="114">
        <v>9</v>
      </c>
      <c r="H26" s="140">
        <v>9</v>
      </c>
      <c r="I26" s="115">
        <v>0</v>
      </c>
      <c r="J26" s="116">
        <v>0</v>
      </c>
    </row>
    <row r="27" spans="1:15" s="110" customFormat="1" ht="24.95" customHeight="1" x14ac:dyDescent="0.2">
      <c r="A27" s="193" t="s">
        <v>161</v>
      </c>
      <c r="B27" s="199" t="s">
        <v>162</v>
      </c>
      <c r="C27" s="113">
        <v>2.2079486150140504</v>
      </c>
      <c r="D27" s="115">
        <v>220</v>
      </c>
      <c r="E27" s="114">
        <v>233</v>
      </c>
      <c r="F27" s="114">
        <v>236</v>
      </c>
      <c r="G27" s="114">
        <v>231</v>
      </c>
      <c r="H27" s="140">
        <v>229</v>
      </c>
      <c r="I27" s="115">
        <v>-9</v>
      </c>
      <c r="J27" s="116">
        <v>-3.9301310043668121</v>
      </c>
    </row>
    <row r="28" spans="1:15" s="110" customFormat="1" ht="24.95" customHeight="1" x14ac:dyDescent="0.2">
      <c r="A28" s="193" t="s">
        <v>163</v>
      </c>
      <c r="B28" s="199" t="s">
        <v>164</v>
      </c>
      <c r="C28" s="113">
        <v>2.5993576876756324</v>
      </c>
      <c r="D28" s="115">
        <v>259</v>
      </c>
      <c r="E28" s="114">
        <v>249</v>
      </c>
      <c r="F28" s="114">
        <v>251</v>
      </c>
      <c r="G28" s="114">
        <v>249</v>
      </c>
      <c r="H28" s="140">
        <v>241</v>
      </c>
      <c r="I28" s="115">
        <v>18</v>
      </c>
      <c r="J28" s="116">
        <v>7.4688796680497926</v>
      </c>
    </row>
    <row r="29" spans="1:15" s="110" customFormat="1" ht="24.95" customHeight="1" x14ac:dyDescent="0.2">
      <c r="A29" s="193">
        <v>86</v>
      </c>
      <c r="B29" s="199" t="s">
        <v>165</v>
      </c>
      <c r="C29" s="113">
        <v>5.1184263348052994</v>
      </c>
      <c r="D29" s="115">
        <v>510</v>
      </c>
      <c r="E29" s="114">
        <v>508</v>
      </c>
      <c r="F29" s="114">
        <v>521</v>
      </c>
      <c r="G29" s="114">
        <v>518</v>
      </c>
      <c r="H29" s="140">
        <v>517</v>
      </c>
      <c r="I29" s="115">
        <v>-7</v>
      </c>
      <c r="J29" s="116">
        <v>-1.3539651837524178</v>
      </c>
    </row>
    <row r="30" spans="1:15" s="110" customFormat="1" ht="24.95" customHeight="1" x14ac:dyDescent="0.2">
      <c r="A30" s="193">
        <v>87.88</v>
      </c>
      <c r="B30" s="204" t="s">
        <v>166</v>
      </c>
      <c r="C30" s="113">
        <v>3.1011641910879164</v>
      </c>
      <c r="D30" s="115">
        <v>309</v>
      </c>
      <c r="E30" s="114">
        <v>318</v>
      </c>
      <c r="F30" s="114">
        <v>315</v>
      </c>
      <c r="G30" s="114">
        <v>318</v>
      </c>
      <c r="H30" s="140">
        <v>412</v>
      </c>
      <c r="I30" s="115">
        <v>-103</v>
      </c>
      <c r="J30" s="116">
        <v>-25</v>
      </c>
    </row>
    <row r="31" spans="1:15" s="110" customFormat="1" ht="24.95" customHeight="1" x14ac:dyDescent="0.2">
      <c r="A31" s="193" t="s">
        <v>167</v>
      </c>
      <c r="B31" s="199" t="s">
        <v>168</v>
      </c>
      <c r="C31" s="113">
        <v>11.250501806503411</v>
      </c>
      <c r="D31" s="115">
        <v>1121</v>
      </c>
      <c r="E31" s="114">
        <v>1170</v>
      </c>
      <c r="F31" s="114">
        <v>1199</v>
      </c>
      <c r="G31" s="114">
        <v>1186</v>
      </c>
      <c r="H31" s="140">
        <v>1145</v>
      </c>
      <c r="I31" s="115">
        <v>-24</v>
      </c>
      <c r="J31" s="116">
        <v>-2.0960698689956332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1.3548775592131674</v>
      </c>
      <c r="D34" s="115">
        <v>135</v>
      </c>
      <c r="E34" s="114">
        <v>137</v>
      </c>
      <c r="F34" s="114">
        <v>140</v>
      </c>
      <c r="G34" s="114">
        <v>140</v>
      </c>
      <c r="H34" s="140">
        <v>128</v>
      </c>
      <c r="I34" s="115">
        <v>7</v>
      </c>
      <c r="J34" s="116">
        <v>5.46875</v>
      </c>
    </row>
    <row r="35" spans="1:10" s="110" customFormat="1" ht="24.95" customHeight="1" x14ac:dyDescent="0.2">
      <c r="A35" s="292" t="s">
        <v>171</v>
      </c>
      <c r="B35" s="293" t="s">
        <v>172</v>
      </c>
      <c r="C35" s="113">
        <v>20.483741469289441</v>
      </c>
      <c r="D35" s="115">
        <v>2041</v>
      </c>
      <c r="E35" s="114">
        <v>2088</v>
      </c>
      <c r="F35" s="114">
        <v>2085</v>
      </c>
      <c r="G35" s="114">
        <v>2148</v>
      </c>
      <c r="H35" s="140">
        <v>2137</v>
      </c>
      <c r="I35" s="115">
        <v>-96</v>
      </c>
      <c r="J35" s="116">
        <v>-4.4922788956481048</v>
      </c>
    </row>
    <row r="36" spans="1:10" s="110" customFormat="1" ht="24.95" customHeight="1" x14ac:dyDescent="0.2">
      <c r="A36" s="294" t="s">
        <v>173</v>
      </c>
      <c r="B36" s="295" t="s">
        <v>174</v>
      </c>
      <c r="C36" s="125">
        <v>78.161380971497394</v>
      </c>
      <c r="D36" s="143">
        <v>7788</v>
      </c>
      <c r="E36" s="144">
        <v>7961</v>
      </c>
      <c r="F36" s="144">
        <v>8080</v>
      </c>
      <c r="G36" s="144">
        <v>8051</v>
      </c>
      <c r="H36" s="145">
        <v>7903</v>
      </c>
      <c r="I36" s="143">
        <v>-115</v>
      </c>
      <c r="J36" s="146">
        <v>-1.4551436163482221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9964</v>
      </c>
      <c r="F11" s="264">
        <v>10186</v>
      </c>
      <c r="G11" s="264">
        <v>10305</v>
      </c>
      <c r="H11" s="264">
        <v>10339</v>
      </c>
      <c r="I11" s="265">
        <v>10168</v>
      </c>
      <c r="J11" s="263">
        <v>-204</v>
      </c>
      <c r="K11" s="266">
        <v>-2.0062942564909521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42.904456041750301</v>
      </c>
      <c r="E13" s="115">
        <v>4275</v>
      </c>
      <c r="F13" s="114">
        <v>4360</v>
      </c>
      <c r="G13" s="114">
        <v>4387</v>
      </c>
      <c r="H13" s="114">
        <v>4461</v>
      </c>
      <c r="I13" s="140">
        <v>4346</v>
      </c>
      <c r="J13" s="115">
        <v>-71</v>
      </c>
      <c r="K13" s="116">
        <v>-1.6336861481822365</v>
      </c>
    </row>
    <row r="14" spans="1:15" ht="15.95" customHeight="1" x14ac:dyDescent="0.2">
      <c r="A14" s="306" t="s">
        <v>230</v>
      </c>
      <c r="B14" s="307"/>
      <c r="C14" s="308"/>
      <c r="D14" s="113">
        <v>45.965475712565237</v>
      </c>
      <c r="E14" s="115">
        <v>4580</v>
      </c>
      <c r="F14" s="114">
        <v>4696</v>
      </c>
      <c r="G14" s="114">
        <v>4778</v>
      </c>
      <c r="H14" s="114">
        <v>4737</v>
      </c>
      <c r="I14" s="140">
        <v>4700</v>
      </c>
      <c r="J14" s="115">
        <v>-120</v>
      </c>
      <c r="K14" s="116">
        <v>-2.5531914893617023</v>
      </c>
    </row>
    <row r="15" spans="1:15" ht="15.95" customHeight="1" x14ac:dyDescent="0.2">
      <c r="A15" s="306" t="s">
        <v>231</v>
      </c>
      <c r="B15" s="307"/>
      <c r="C15" s="308"/>
      <c r="D15" s="113">
        <v>4.6166198313930149</v>
      </c>
      <c r="E15" s="115">
        <v>460</v>
      </c>
      <c r="F15" s="114">
        <v>454</v>
      </c>
      <c r="G15" s="114">
        <v>461</v>
      </c>
      <c r="H15" s="114">
        <v>461</v>
      </c>
      <c r="I15" s="140">
        <v>465</v>
      </c>
      <c r="J15" s="115">
        <v>-5</v>
      </c>
      <c r="K15" s="116">
        <v>-1.075268817204301</v>
      </c>
    </row>
    <row r="16" spans="1:15" ht="15.95" customHeight="1" x14ac:dyDescent="0.2">
      <c r="A16" s="306" t="s">
        <v>232</v>
      </c>
      <c r="B16" s="307"/>
      <c r="C16" s="308"/>
      <c r="D16" s="113">
        <v>2.6294660778803691</v>
      </c>
      <c r="E16" s="115">
        <v>262</v>
      </c>
      <c r="F16" s="114">
        <v>268</v>
      </c>
      <c r="G16" s="114">
        <v>264</v>
      </c>
      <c r="H16" s="114">
        <v>264</v>
      </c>
      <c r="I16" s="140">
        <v>260</v>
      </c>
      <c r="J16" s="115">
        <v>2</v>
      </c>
      <c r="K16" s="116">
        <v>0.76923076923076927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1.3046969088719389</v>
      </c>
      <c r="E18" s="115">
        <v>130</v>
      </c>
      <c r="F18" s="114">
        <v>124</v>
      </c>
      <c r="G18" s="114">
        <v>130</v>
      </c>
      <c r="H18" s="114">
        <v>122</v>
      </c>
      <c r="I18" s="140">
        <v>117</v>
      </c>
      <c r="J18" s="115">
        <v>13</v>
      </c>
      <c r="K18" s="116">
        <v>11.111111111111111</v>
      </c>
    </row>
    <row r="19" spans="1:11" ht="14.1" customHeight="1" x14ac:dyDescent="0.2">
      <c r="A19" s="306" t="s">
        <v>235</v>
      </c>
      <c r="B19" s="307" t="s">
        <v>236</v>
      </c>
      <c r="C19" s="308"/>
      <c r="D19" s="113">
        <v>0.94339622641509435</v>
      </c>
      <c r="E19" s="115">
        <v>94</v>
      </c>
      <c r="F19" s="114">
        <v>88</v>
      </c>
      <c r="G19" s="114">
        <v>90</v>
      </c>
      <c r="H19" s="114">
        <v>86</v>
      </c>
      <c r="I19" s="140">
        <v>85</v>
      </c>
      <c r="J19" s="115">
        <v>9</v>
      </c>
      <c r="K19" s="116">
        <v>10.588235294117647</v>
      </c>
    </row>
    <row r="20" spans="1:11" ht="14.1" customHeight="1" x14ac:dyDescent="0.2">
      <c r="A20" s="306">
        <v>12</v>
      </c>
      <c r="B20" s="307" t="s">
        <v>237</v>
      </c>
      <c r="C20" s="308"/>
      <c r="D20" s="113">
        <v>1.6057808109193095</v>
      </c>
      <c r="E20" s="115">
        <v>160</v>
      </c>
      <c r="F20" s="114">
        <v>159</v>
      </c>
      <c r="G20" s="114">
        <v>175</v>
      </c>
      <c r="H20" s="114">
        <v>172</v>
      </c>
      <c r="I20" s="140">
        <v>166</v>
      </c>
      <c r="J20" s="115">
        <v>-6</v>
      </c>
      <c r="K20" s="116">
        <v>-3.6144578313253013</v>
      </c>
    </row>
    <row r="21" spans="1:11" ht="14.1" customHeight="1" x14ac:dyDescent="0.2">
      <c r="A21" s="306">
        <v>21</v>
      </c>
      <c r="B21" s="307" t="s">
        <v>238</v>
      </c>
      <c r="C21" s="308"/>
      <c r="D21" s="113">
        <v>7.0252910477719796E-2</v>
      </c>
      <c r="E21" s="115">
        <v>7</v>
      </c>
      <c r="F21" s="114">
        <v>11</v>
      </c>
      <c r="G21" s="114">
        <v>12</v>
      </c>
      <c r="H21" s="114">
        <v>12</v>
      </c>
      <c r="I21" s="140">
        <v>14</v>
      </c>
      <c r="J21" s="115">
        <v>-7</v>
      </c>
      <c r="K21" s="116">
        <v>-50</v>
      </c>
    </row>
    <row r="22" spans="1:11" ht="14.1" customHeight="1" x14ac:dyDescent="0.2">
      <c r="A22" s="306">
        <v>22</v>
      </c>
      <c r="B22" s="307" t="s">
        <v>239</v>
      </c>
      <c r="C22" s="308"/>
      <c r="D22" s="113">
        <v>1.1641910879164994</v>
      </c>
      <c r="E22" s="115">
        <v>116</v>
      </c>
      <c r="F22" s="114">
        <v>108</v>
      </c>
      <c r="G22" s="114">
        <v>113</v>
      </c>
      <c r="H22" s="114">
        <v>121</v>
      </c>
      <c r="I22" s="140">
        <v>129</v>
      </c>
      <c r="J22" s="115">
        <v>-13</v>
      </c>
      <c r="K22" s="116">
        <v>-10.077519379844961</v>
      </c>
    </row>
    <row r="23" spans="1:11" ht="14.1" customHeight="1" x14ac:dyDescent="0.2">
      <c r="A23" s="306">
        <v>23</v>
      </c>
      <c r="B23" s="307" t="s">
        <v>240</v>
      </c>
      <c r="C23" s="308"/>
      <c r="D23" s="113">
        <v>0.70252910477719788</v>
      </c>
      <c r="E23" s="115">
        <v>70</v>
      </c>
      <c r="F23" s="114">
        <v>79</v>
      </c>
      <c r="G23" s="114">
        <v>76</v>
      </c>
      <c r="H23" s="114">
        <v>82</v>
      </c>
      <c r="I23" s="140">
        <v>86</v>
      </c>
      <c r="J23" s="115">
        <v>-16</v>
      </c>
      <c r="K23" s="116">
        <v>-18.604651162790699</v>
      </c>
    </row>
    <row r="24" spans="1:11" ht="14.1" customHeight="1" x14ac:dyDescent="0.2">
      <c r="A24" s="306">
        <v>24</v>
      </c>
      <c r="B24" s="307" t="s">
        <v>241</v>
      </c>
      <c r="C24" s="308"/>
      <c r="D24" s="113">
        <v>2.2782015254917702</v>
      </c>
      <c r="E24" s="115">
        <v>227</v>
      </c>
      <c r="F24" s="114">
        <v>248</v>
      </c>
      <c r="G24" s="114">
        <v>251</v>
      </c>
      <c r="H24" s="114">
        <v>266</v>
      </c>
      <c r="I24" s="140">
        <v>268</v>
      </c>
      <c r="J24" s="115">
        <v>-41</v>
      </c>
      <c r="K24" s="116">
        <v>-15.298507462686567</v>
      </c>
    </row>
    <row r="25" spans="1:11" ht="14.1" customHeight="1" x14ac:dyDescent="0.2">
      <c r="A25" s="306">
        <v>25</v>
      </c>
      <c r="B25" s="307" t="s">
        <v>242</v>
      </c>
      <c r="C25" s="308"/>
      <c r="D25" s="113">
        <v>2.8402248093135287</v>
      </c>
      <c r="E25" s="115">
        <v>283</v>
      </c>
      <c r="F25" s="114">
        <v>311</v>
      </c>
      <c r="G25" s="114">
        <v>297</v>
      </c>
      <c r="H25" s="114">
        <v>287</v>
      </c>
      <c r="I25" s="140">
        <v>290</v>
      </c>
      <c r="J25" s="115">
        <v>-7</v>
      </c>
      <c r="K25" s="116">
        <v>-2.4137931034482758</v>
      </c>
    </row>
    <row r="26" spans="1:11" ht="14.1" customHeight="1" x14ac:dyDescent="0.2">
      <c r="A26" s="306">
        <v>26</v>
      </c>
      <c r="B26" s="307" t="s">
        <v>243</v>
      </c>
      <c r="C26" s="308"/>
      <c r="D26" s="113">
        <v>1.0437575270975512</v>
      </c>
      <c r="E26" s="115">
        <v>104</v>
      </c>
      <c r="F26" s="114">
        <v>96</v>
      </c>
      <c r="G26" s="114">
        <v>99</v>
      </c>
      <c r="H26" s="114">
        <v>105</v>
      </c>
      <c r="I26" s="140">
        <v>101</v>
      </c>
      <c r="J26" s="115">
        <v>3</v>
      </c>
      <c r="K26" s="116">
        <v>2.9702970297029703</v>
      </c>
    </row>
    <row r="27" spans="1:11" ht="14.1" customHeight="1" x14ac:dyDescent="0.2">
      <c r="A27" s="306">
        <v>27</v>
      </c>
      <c r="B27" s="307" t="s">
        <v>244</v>
      </c>
      <c r="C27" s="308"/>
      <c r="D27" s="113">
        <v>0.58209554395824969</v>
      </c>
      <c r="E27" s="115">
        <v>58</v>
      </c>
      <c r="F27" s="114">
        <v>49</v>
      </c>
      <c r="G27" s="114">
        <v>54</v>
      </c>
      <c r="H27" s="114">
        <v>56</v>
      </c>
      <c r="I27" s="140">
        <v>56</v>
      </c>
      <c r="J27" s="115">
        <v>2</v>
      </c>
      <c r="K27" s="116">
        <v>3.5714285714285716</v>
      </c>
    </row>
    <row r="28" spans="1:11" ht="14.1" customHeight="1" x14ac:dyDescent="0.2">
      <c r="A28" s="306">
        <v>28</v>
      </c>
      <c r="B28" s="307" t="s">
        <v>245</v>
      </c>
      <c r="C28" s="308"/>
      <c r="D28" s="113">
        <v>0.22079486150140507</v>
      </c>
      <c r="E28" s="115">
        <v>22</v>
      </c>
      <c r="F28" s="114">
        <v>24</v>
      </c>
      <c r="G28" s="114">
        <v>29</v>
      </c>
      <c r="H28" s="114">
        <v>25</v>
      </c>
      <c r="I28" s="140">
        <v>27</v>
      </c>
      <c r="J28" s="115">
        <v>-5</v>
      </c>
      <c r="K28" s="116">
        <v>-18.518518518518519</v>
      </c>
    </row>
    <row r="29" spans="1:11" ht="14.1" customHeight="1" x14ac:dyDescent="0.2">
      <c r="A29" s="306">
        <v>29</v>
      </c>
      <c r="B29" s="307" t="s">
        <v>246</v>
      </c>
      <c r="C29" s="308"/>
      <c r="D29" s="113">
        <v>4.0244881573665197</v>
      </c>
      <c r="E29" s="115">
        <v>401</v>
      </c>
      <c r="F29" s="114">
        <v>420</v>
      </c>
      <c r="G29" s="114">
        <v>435</v>
      </c>
      <c r="H29" s="114">
        <v>452</v>
      </c>
      <c r="I29" s="140">
        <v>417</v>
      </c>
      <c r="J29" s="115">
        <v>-16</v>
      </c>
      <c r="K29" s="116">
        <v>-3.8369304556354917</v>
      </c>
    </row>
    <row r="30" spans="1:11" ht="14.1" customHeight="1" x14ac:dyDescent="0.2">
      <c r="A30" s="306" t="s">
        <v>247</v>
      </c>
      <c r="B30" s="307" t="s">
        <v>248</v>
      </c>
      <c r="C30" s="308"/>
      <c r="D30" s="113" t="s">
        <v>513</v>
      </c>
      <c r="E30" s="115" t="s">
        <v>513</v>
      </c>
      <c r="F30" s="114" t="s">
        <v>513</v>
      </c>
      <c r="G30" s="114">
        <v>59</v>
      </c>
      <c r="H30" s="114" t="s">
        <v>513</v>
      </c>
      <c r="I30" s="140" t="s">
        <v>513</v>
      </c>
      <c r="J30" s="115" t="s">
        <v>513</v>
      </c>
      <c r="K30" s="116" t="s">
        <v>513</v>
      </c>
    </row>
    <row r="31" spans="1:11" ht="14.1" customHeight="1" x14ac:dyDescent="0.2">
      <c r="A31" s="306" t="s">
        <v>249</v>
      </c>
      <c r="B31" s="307" t="s">
        <v>250</v>
      </c>
      <c r="C31" s="308"/>
      <c r="D31" s="113">
        <v>3.2918506623845847</v>
      </c>
      <c r="E31" s="115">
        <v>328</v>
      </c>
      <c r="F31" s="114">
        <v>355</v>
      </c>
      <c r="G31" s="114">
        <v>372</v>
      </c>
      <c r="H31" s="114">
        <v>383</v>
      </c>
      <c r="I31" s="140">
        <v>356</v>
      </c>
      <c r="J31" s="115">
        <v>-28</v>
      </c>
      <c r="K31" s="116">
        <v>-7.8651685393258424</v>
      </c>
    </row>
    <row r="32" spans="1:11" ht="14.1" customHeight="1" x14ac:dyDescent="0.2">
      <c r="A32" s="306">
        <v>31</v>
      </c>
      <c r="B32" s="307" t="s">
        <v>251</v>
      </c>
      <c r="C32" s="308"/>
      <c r="D32" s="113">
        <v>0.10036130068245684</v>
      </c>
      <c r="E32" s="115">
        <v>10</v>
      </c>
      <c r="F32" s="114">
        <v>12</v>
      </c>
      <c r="G32" s="114">
        <v>11</v>
      </c>
      <c r="H32" s="114">
        <v>12</v>
      </c>
      <c r="I32" s="140">
        <v>14</v>
      </c>
      <c r="J32" s="115">
        <v>-4</v>
      </c>
      <c r="K32" s="116">
        <v>-28.571428571428573</v>
      </c>
    </row>
    <row r="33" spans="1:11" ht="14.1" customHeight="1" x14ac:dyDescent="0.2">
      <c r="A33" s="306">
        <v>32</v>
      </c>
      <c r="B33" s="307" t="s">
        <v>252</v>
      </c>
      <c r="C33" s="308"/>
      <c r="D33" s="113">
        <v>0.80289040545965473</v>
      </c>
      <c r="E33" s="115">
        <v>80</v>
      </c>
      <c r="F33" s="114">
        <v>100</v>
      </c>
      <c r="G33" s="114">
        <v>81</v>
      </c>
      <c r="H33" s="114">
        <v>72</v>
      </c>
      <c r="I33" s="140">
        <v>63</v>
      </c>
      <c r="J33" s="115">
        <v>17</v>
      </c>
      <c r="K33" s="116">
        <v>26.984126984126984</v>
      </c>
    </row>
    <row r="34" spans="1:11" ht="14.1" customHeight="1" x14ac:dyDescent="0.2">
      <c r="A34" s="306">
        <v>33</v>
      </c>
      <c r="B34" s="307" t="s">
        <v>253</v>
      </c>
      <c r="C34" s="308"/>
      <c r="D34" s="113">
        <v>0.49177037334403856</v>
      </c>
      <c r="E34" s="115">
        <v>49</v>
      </c>
      <c r="F34" s="114">
        <v>50</v>
      </c>
      <c r="G34" s="114">
        <v>46</v>
      </c>
      <c r="H34" s="114">
        <v>48</v>
      </c>
      <c r="I34" s="140">
        <v>51</v>
      </c>
      <c r="J34" s="115">
        <v>-2</v>
      </c>
      <c r="K34" s="116">
        <v>-3.9215686274509802</v>
      </c>
    </row>
    <row r="35" spans="1:11" ht="14.1" customHeight="1" x14ac:dyDescent="0.2">
      <c r="A35" s="306">
        <v>34</v>
      </c>
      <c r="B35" s="307" t="s">
        <v>254</v>
      </c>
      <c r="C35" s="308"/>
      <c r="D35" s="113">
        <v>3.9743075070252911</v>
      </c>
      <c r="E35" s="115">
        <v>396</v>
      </c>
      <c r="F35" s="114">
        <v>401</v>
      </c>
      <c r="G35" s="114">
        <v>418</v>
      </c>
      <c r="H35" s="114">
        <v>414</v>
      </c>
      <c r="I35" s="140">
        <v>406</v>
      </c>
      <c r="J35" s="115">
        <v>-10</v>
      </c>
      <c r="K35" s="116">
        <v>-2.4630541871921183</v>
      </c>
    </row>
    <row r="36" spans="1:11" ht="14.1" customHeight="1" x14ac:dyDescent="0.2">
      <c r="A36" s="306">
        <v>41</v>
      </c>
      <c r="B36" s="307" t="s">
        <v>255</v>
      </c>
      <c r="C36" s="308"/>
      <c r="D36" s="113">
        <v>0.25090325170614214</v>
      </c>
      <c r="E36" s="115">
        <v>25</v>
      </c>
      <c r="F36" s="114">
        <v>28</v>
      </c>
      <c r="G36" s="114">
        <v>29</v>
      </c>
      <c r="H36" s="114">
        <v>35</v>
      </c>
      <c r="I36" s="140">
        <v>36</v>
      </c>
      <c r="J36" s="115">
        <v>-11</v>
      </c>
      <c r="K36" s="116">
        <v>-30.555555555555557</v>
      </c>
    </row>
    <row r="37" spans="1:11" ht="14.1" customHeight="1" x14ac:dyDescent="0.2">
      <c r="A37" s="306">
        <v>42</v>
      </c>
      <c r="B37" s="307" t="s">
        <v>256</v>
      </c>
      <c r="C37" s="308"/>
      <c r="D37" s="113">
        <v>9.0325170614211164E-2</v>
      </c>
      <c r="E37" s="115">
        <v>9</v>
      </c>
      <c r="F37" s="114">
        <v>12</v>
      </c>
      <c r="G37" s="114">
        <v>11</v>
      </c>
      <c r="H37" s="114">
        <v>10</v>
      </c>
      <c r="I37" s="140">
        <v>8</v>
      </c>
      <c r="J37" s="115">
        <v>1</v>
      </c>
      <c r="K37" s="116">
        <v>12.5</v>
      </c>
    </row>
    <row r="38" spans="1:11" ht="14.1" customHeight="1" x14ac:dyDescent="0.2">
      <c r="A38" s="306">
        <v>43</v>
      </c>
      <c r="B38" s="307" t="s">
        <v>257</v>
      </c>
      <c r="C38" s="308"/>
      <c r="D38" s="113">
        <v>0.43155359293456441</v>
      </c>
      <c r="E38" s="115">
        <v>43</v>
      </c>
      <c r="F38" s="114">
        <v>41</v>
      </c>
      <c r="G38" s="114">
        <v>43</v>
      </c>
      <c r="H38" s="114">
        <v>44</v>
      </c>
      <c r="I38" s="140">
        <v>41</v>
      </c>
      <c r="J38" s="115">
        <v>2</v>
      </c>
      <c r="K38" s="116">
        <v>4.8780487804878048</v>
      </c>
    </row>
    <row r="39" spans="1:11" ht="14.1" customHeight="1" x14ac:dyDescent="0.2">
      <c r="A39" s="306">
        <v>51</v>
      </c>
      <c r="B39" s="307" t="s">
        <v>258</v>
      </c>
      <c r="C39" s="308"/>
      <c r="D39" s="113">
        <v>5.9915696507426732</v>
      </c>
      <c r="E39" s="115">
        <v>597</v>
      </c>
      <c r="F39" s="114">
        <v>595</v>
      </c>
      <c r="G39" s="114">
        <v>610</v>
      </c>
      <c r="H39" s="114">
        <v>618</v>
      </c>
      <c r="I39" s="140">
        <v>585</v>
      </c>
      <c r="J39" s="115">
        <v>12</v>
      </c>
      <c r="K39" s="116">
        <v>2.0512820512820511</v>
      </c>
    </row>
    <row r="40" spans="1:11" ht="14.1" customHeight="1" x14ac:dyDescent="0.2">
      <c r="A40" s="306" t="s">
        <v>259</v>
      </c>
      <c r="B40" s="307" t="s">
        <v>260</v>
      </c>
      <c r="C40" s="308"/>
      <c r="D40" s="113">
        <v>5.6904857486953029</v>
      </c>
      <c r="E40" s="115">
        <v>567</v>
      </c>
      <c r="F40" s="114">
        <v>565</v>
      </c>
      <c r="G40" s="114">
        <v>580</v>
      </c>
      <c r="H40" s="114">
        <v>590</v>
      </c>
      <c r="I40" s="140">
        <v>556</v>
      </c>
      <c r="J40" s="115">
        <v>11</v>
      </c>
      <c r="K40" s="116">
        <v>1.9784172661870503</v>
      </c>
    </row>
    <row r="41" spans="1:11" ht="14.1" customHeight="1" x14ac:dyDescent="0.2">
      <c r="A41" s="306"/>
      <c r="B41" s="307" t="s">
        <v>261</v>
      </c>
      <c r="C41" s="308"/>
      <c r="D41" s="113">
        <v>4.4259333600963471</v>
      </c>
      <c r="E41" s="115">
        <v>441</v>
      </c>
      <c r="F41" s="114">
        <v>442</v>
      </c>
      <c r="G41" s="114">
        <v>462</v>
      </c>
      <c r="H41" s="114">
        <v>476</v>
      </c>
      <c r="I41" s="140">
        <v>441</v>
      </c>
      <c r="J41" s="115">
        <v>0</v>
      </c>
      <c r="K41" s="116">
        <v>0</v>
      </c>
    </row>
    <row r="42" spans="1:11" ht="14.1" customHeight="1" x14ac:dyDescent="0.2">
      <c r="A42" s="306">
        <v>52</v>
      </c>
      <c r="B42" s="307" t="s">
        <v>262</v>
      </c>
      <c r="C42" s="308"/>
      <c r="D42" s="113">
        <v>8.1694098755519864</v>
      </c>
      <c r="E42" s="115">
        <v>814</v>
      </c>
      <c r="F42" s="114">
        <v>788</v>
      </c>
      <c r="G42" s="114">
        <v>792</v>
      </c>
      <c r="H42" s="114">
        <v>776</v>
      </c>
      <c r="I42" s="140">
        <v>771</v>
      </c>
      <c r="J42" s="115">
        <v>43</v>
      </c>
      <c r="K42" s="116">
        <v>5.5771725032425419</v>
      </c>
    </row>
    <row r="43" spans="1:11" ht="14.1" customHeight="1" x14ac:dyDescent="0.2">
      <c r="A43" s="306" t="s">
        <v>263</v>
      </c>
      <c r="B43" s="307" t="s">
        <v>264</v>
      </c>
      <c r="C43" s="308"/>
      <c r="D43" s="113">
        <v>7.8582898434363706</v>
      </c>
      <c r="E43" s="115">
        <v>783</v>
      </c>
      <c r="F43" s="114">
        <v>756</v>
      </c>
      <c r="G43" s="114">
        <v>762</v>
      </c>
      <c r="H43" s="114">
        <v>746</v>
      </c>
      <c r="I43" s="140">
        <v>743</v>
      </c>
      <c r="J43" s="115">
        <v>40</v>
      </c>
      <c r="K43" s="116">
        <v>5.3835800807537009</v>
      </c>
    </row>
    <row r="44" spans="1:11" ht="14.1" customHeight="1" x14ac:dyDescent="0.2">
      <c r="A44" s="306">
        <v>53</v>
      </c>
      <c r="B44" s="307" t="s">
        <v>265</v>
      </c>
      <c r="C44" s="308"/>
      <c r="D44" s="113">
        <v>0.82296266559614617</v>
      </c>
      <c r="E44" s="115">
        <v>82</v>
      </c>
      <c r="F44" s="114">
        <v>93</v>
      </c>
      <c r="G44" s="114">
        <v>99</v>
      </c>
      <c r="H44" s="114">
        <v>95</v>
      </c>
      <c r="I44" s="140">
        <v>87</v>
      </c>
      <c r="J44" s="115">
        <v>-5</v>
      </c>
      <c r="K44" s="116">
        <v>-5.7471264367816088</v>
      </c>
    </row>
    <row r="45" spans="1:11" ht="14.1" customHeight="1" x14ac:dyDescent="0.2">
      <c r="A45" s="306" t="s">
        <v>266</v>
      </c>
      <c r="B45" s="307" t="s">
        <v>267</v>
      </c>
      <c r="C45" s="308"/>
      <c r="D45" s="113">
        <v>0.82296266559614617</v>
      </c>
      <c r="E45" s="115">
        <v>82</v>
      </c>
      <c r="F45" s="114">
        <v>93</v>
      </c>
      <c r="G45" s="114">
        <v>99</v>
      </c>
      <c r="H45" s="114">
        <v>95</v>
      </c>
      <c r="I45" s="140">
        <v>87</v>
      </c>
      <c r="J45" s="115">
        <v>-5</v>
      </c>
      <c r="K45" s="116">
        <v>-5.7471264367816088</v>
      </c>
    </row>
    <row r="46" spans="1:11" ht="14.1" customHeight="1" x14ac:dyDescent="0.2">
      <c r="A46" s="306">
        <v>54</v>
      </c>
      <c r="B46" s="307" t="s">
        <v>268</v>
      </c>
      <c r="C46" s="308"/>
      <c r="D46" s="113">
        <v>11.270574066639904</v>
      </c>
      <c r="E46" s="115">
        <v>1123</v>
      </c>
      <c r="F46" s="114">
        <v>1125</v>
      </c>
      <c r="G46" s="114">
        <v>1141</v>
      </c>
      <c r="H46" s="114">
        <v>1121</v>
      </c>
      <c r="I46" s="140">
        <v>1144</v>
      </c>
      <c r="J46" s="115">
        <v>-21</v>
      </c>
      <c r="K46" s="116">
        <v>-1.8356643356643356</v>
      </c>
    </row>
    <row r="47" spans="1:11" ht="14.1" customHeight="1" x14ac:dyDescent="0.2">
      <c r="A47" s="306">
        <v>61</v>
      </c>
      <c r="B47" s="307" t="s">
        <v>269</v>
      </c>
      <c r="C47" s="308"/>
      <c r="D47" s="113">
        <v>0.94339622641509435</v>
      </c>
      <c r="E47" s="115">
        <v>94</v>
      </c>
      <c r="F47" s="114">
        <v>98</v>
      </c>
      <c r="G47" s="114">
        <v>101</v>
      </c>
      <c r="H47" s="114">
        <v>105</v>
      </c>
      <c r="I47" s="140">
        <v>96</v>
      </c>
      <c r="J47" s="115">
        <v>-2</v>
      </c>
      <c r="K47" s="116">
        <v>-2.0833333333333335</v>
      </c>
    </row>
    <row r="48" spans="1:11" ht="14.1" customHeight="1" x14ac:dyDescent="0.2">
      <c r="A48" s="306">
        <v>62</v>
      </c>
      <c r="B48" s="307" t="s">
        <v>270</v>
      </c>
      <c r="C48" s="308"/>
      <c r="D48" s="113">
        <v>9.875551987153754</v>
      </c>
      <c r="E48" s="115">
        <v>984</v>
      </c>
      <c r="F48" s="114">
        <v>985</v>
      </c>
      <c r="G48" s="114">
        <v>973</v>
      </c>
      <c r="H48" s="114">
        <v>987</v>
      </c>
      <c r="I48" s="140">
        <v>963</v>
      </c>
      <c r="J48" s="115">
        <v>21</v>
      </c>
      <c r="K48" s="116">
        <v>2.1806853582554515</v>
      </c>
    </row>
    <row r="49" spans="1:11" ht="14.1" customHeight="1" x14ac:dyDescent="0.2">
      <c r="A49" s="306">
        <v>63</v>
      </c>
      <c r="B49" s="307" t="s">
        <v>271</v>
      </c>
      <c r="C49" s="308"/>
      <c r="D49" s="113">
        <v>9.6447209955841036</v>
      </c>
      <c r="E49" s="115">
        <v>961</v>
      </c>
      <c r="F49" s="114">
        <v>1056</v>
      </c>
      <c r="G49" s="114">
        <v>1100</v>
      </c>
      <c r="H49" s="114">
        <v>1117</v>
      </c>
      <c r="I49" s="140">
        <v>1037</v>
      </c>
      <c r="J49" s="115">
        <v>-76</v>
      </c>
      <c r="K49" s="116">
        <v>-7.328833172613308</v>
      </c>
    </row>
    <row r="50" spans="1:11" ht="14.1" customHeight="1" x14ac:dyDescent="0.2">
      <c r="A50" s="306" t="s">
        <v>272</v>
      </c>
      <c r="B50" s="307" t="s">
        <v>273</v>
      </c>
      <c r="C50" s="308"/>
      <c r="D50" s="113">
        <v>0.93336009634684869</v>
      </c>
      <c r="E50" s="115">
        <v>93</v>
      </c>
      <c r="F50" s="114">
        <v>94</v>
      </c>
      <c r="G50" s="114">
        <v>100</v>
      </c>
      <c r="H50" s="114">
        <v>106</v>
      </c>
      <c r="I50" s="140">
        <v>95</v>
      </c>
      <c r="J50" s="115">
        <v>-2</v>
      </c>
      <c r="K50" s="116">
        <v>-2.1052631578947367</v>
      </c>
    </row>
    <row r="51" spans="1:11" ht="14.1" customHeight="1" x14ac:dyDescent="0.2">
      <c r="A51" s="306" t="s">
        <v>274</v>
      </c>
      <c r="B51" s="307" t="s">
        <v>275</v>
      </c>
      <c r="C51" s="308"/>
      <c r="D51" s="113">
        <v>8.5708550782818147</v>
      </c>
      <c r="E51" s="115">
        <v>854</v>
      </c>
      <c r="F51" s="114">
        <v>947</v>
      </c>
      <c r="G51" s="114">
        <v>980</v>
      </c>
      <c r="H51" s="114">
        <v>988</v>
      </c>
      <c r="I51" s="140">
        <v>925</v>
      </c>
      <c r="J51" s="115">
        <v>-71</v>
      </c>
      <c r="K51" s="116">
        <v>-7.6756756756756754</v>
      </c>
    </row>
    <row r="52" spans="1:11" ht="14.1" customHeight="1" x14ac:dyDescent="0.2">
      <c r="A52" s="306">
        <v>71</v>
      </c>
      <c r="B52" s="307" t="s">
        <v>276</v>
      </c>
      <c r="C52" s="308"/>
      <c r="D52" s="113">
        <v>15.656362906463269</v>
      </c>
      <c r="E52" s="115">
        <v>1560</v>
      </c>
      <c r="F52" s="114">
        <v>1583</v>
      </c>
      <c r="G52" s="114">
        <v>1578</v>
      </c>
      <c r="H52" s="114">
        <v>1603</v>
      </c>
      <c r="I52" s="140">
        <v>1537</v>
      </c>
      <c r="J52" s="115">
        <v>23</v>
      </c>
      <c r="K52" s="116">
        <v>1.4964216005204944</v>
      </c>
    </row>
    <row r="53" spans="1:11" ht="14.1" customHeight="1" x14ac:dyDescent="0.2">
      <c r="A53" s="306" t="s">
        <v>277</v>
      </c>
      <c r="B53" s="307" t="s">
        <v>278</v>
      </c>
      <c r="C53" s="308"/>
      <c r="D53" s="113">
        <v>1.4251304696908873</v>
      </c>
      <c r="E53" s="115">
        <v>142</v>
      </c>
      <c r="F53" s="114">
        <v>139</v>
      </c>
      <c r="G53" s="114">
        <v>143</v>
      </c>
      <c r="H53" s="114">
        <v>131</v>
      </c>
      <c r="I53" s="140">
        <v>133</v>
      </c>
      <c r="J53" s="115">
        <v>9</v>
      </c>
      <c r="K53" s="116">
        <v>6.7669172932330826</v>
      </c>
    </row>
    <row r="54" spans="1:11" ht="14.1" customHeight="1" x14ac:dyDescent="0.2">
      <c r="A54" s="306" t="s">
        <v>279</v>
      </c>
      <c r="B54" s="307" t="s">
        <v>280</v>
      </c>
      <c r="C54" s="308"/>
      <c r="D54" s="113">
        <v>13.608992372541149</v>
      </c>
      <c r="E54" s="115">
        <v>1356</v>
      </c>
      <c r="F54" s="114">
        <v>1381</v>
      </c>
      <c r="G54" s="114">
        <v>1370</v>
      </c>
      <c r="H54" s="114">
        <v>1405</v>
      </c>
      <c r="I54" s="140">
        <v>1345</v>
      </c>
      <c r="J54" s="115">
        <v>11</v>
      </c>
      <c r="K54" s="116">
        <v>0.81784386617100369</v>
      </c>
    </row>
    <row r="55" spans="1:11" ht="14.1" customHeight="1" x14ac:dyDescent="0.2">
      <c r="A55" s="306">
        <v>72</v>
      </c>
      <c r="B55" s="307" t="s">
        <v>281</v>
      </c>
      <c r="C55" s="308"/>
      <c r="D55" s="113">
        <v>1.5656362906463268</v>
      </c>
      <c r="E55" s="115">
        <v>156</v>
      </c>
      <c r="F55" s="114">
        <v>148</v>
      </c>
      <c r="G55" s="114">
        <v>147</v>
      </c>
      <c r="H55" s="114">
        <v>145</v>
      </c>
      <c r="I55" s="140">
        <v>147</v>
      </c>
      <c r="J55" s="115">
        <v>9</v>
      </c>
      <c r="K55" s="116">
        <v>6.1224489795918364</v>
      </c>
    </row>
    <row r="56" spans="1:11" ht="14.1" customHeight="1" x14ac:dyDescent="0.2">
      <c r="A56" s="306" t="s">
        <v>282</v>
      </c>
      <c r="B56" s="307" t="s">
        <v>283</v>
      </c>
      <c r="C56" s="308"/>
      <c r="D56" s="113">
        <v>0.29104777197912485</v>
      </c>
      <c r="E56" s="115">
        <v>29</v>
      </c>
      <c r="F56" s="114">
        <v>27</v>
      </c>
      <c r="G56" s="114">
        <v>24</v>
      </c>
      <c r="H56" s="114">
        <v>25</v>
      </c>
      <c r="I56" s="140">
        <v>25</v>
      </c>
      <c r="J56" s="115">
        <v>4</v>
      </c>
      <c r="K56" s="116">
        <v>16</v>
      </c>
    </row>
    <row r="57" spans="1:11" ht="14.1" customHeight="1" x14ac:dyDescent="0.2">
      <c r="A57" s="306" t="s">
        <v>284</v>
      </c>
      <c r="B57" s="307" t="s">
        <v>285</v>
      </c>
      <c r="C57" s="308"/>
      <c r="D57" s="113">
        <v>1.0939381774387795</v>
      </c>
      <c r="E57" s="115">
        <v>109</v>
      </c>
      <c r="F57" s="114">
        <v>104</v>
      </c>
      <c r="G57" s="114">
        <v>105</v>
      </c>
      <c r="H57" s="114">
        <v>99</v>
      </c>
      <c r="I57" s="140">
        <v>102</v>
      </c>
      <c r="J57" s="115">
        <v>7</v>
      </c>
      <c r="K57" s="116">
        <v>6.8627450980392153</v>
      </c>
    </row>
    <row r="58" spans="1:11" ht="14.1" customHeight="1" x14ac:dyDescent="0.2">
      <c r="A58" s="306">
        <v>73</v>
      </c>
      <c r="B58" s="307" t="s">
        <v>286</v>
      </c>
      <c r="C58" s="308"/>
      <c r="D58" s="113">
        <v>0.93336009634684869</v>
      </c>
      <c r="E58" s="115">
        <v>93</v>
      </c>
      <c r="F58" s="114">
        <v>98</v>
      </c>
      <c r="G58" s="114">
        <v>97</v>
      </c>
      <c r="H58" s="114">
        <v>85</v>
      </c>
      <c r="I58" s="140">
        <v>87</v>
      </c>
      <c r="J58" s="115">
        <v>6</v>
      </c>
      <c r="K58" s="116">
        <v>6.8965517241379306</v>
      </c>
    </row>
    <row r="59" spans="1:11" ht="14.1" customHeight="1" x14ac:dyDescent="0.2">
      <c r="A59" s="306" t="s">
        <v>287</v>
      </c>
      <c r="B59" s="307" t="s">
        <v>288</v>
      </c>
      <c r="C59" s="308"/>
      <c r="D59" s="113">
        <v>0.82296266559614617</v>
      </c>
      <c r="E59" s="115">
        <v>82</v>
      </c>
      <c r="F59" s="114">
        <v>86</v>
      </c>
      <c r="G59" s="114">
        <v>84</v>
      </c>
      <c r="H59" s="114">
        <v>76</v>
      </c>
      <c r="I59" s="140">
        <v>78</v>
      </c>
      <c r="J59" s="115">
        <v>4</v>
      </c>
      <c r="K59" s="116">
        <v>5.1282051282051286</v>
      </c>
    </row>
    <row r="60" spans="1:11" ht="14.1" customHeight="1" x14ac:dyDescent="0.2">
      <c r="A60" s="306">
        <v>81</v>
      </c>
      <c r="B60" s="307" t="s">
        <v>289</v>
      </c>
      <c r="C60" s="308"/>
      <c r="D60" s="113">
        <v>2.579285427539141</v>
      </c>
      <c r="E60" s="115">
        <v>257</v>
      </c>
      <c r="F60" s="114">
        <v>252</v>
      </c>
      <c r="G60" s="114">
        <v>264</v>
      </c>
      <c r="H60" s="114">
        <v>273</v>
      </c>
      <c r="I60" s="140">
        <v>352</v>
      </c>
      <c r="J60" s="115">
        <v>-95</v>
      </c>
      <c r="K60" s="116">
        <v>-26.988636363636363</v>
      </c>
    </row>
    <row r="61" spans="1:11" ht="14.1" customHeight="1" x14ac:dyDescent="0.2">
      <c r="A61" s="306" t="s">
        <v>290</v>
      </c>
      <c r="B61" s="307" t="s">
        <v>291</v>
      </c>
      <c r="C61" s="308"/>
      <c r="D61" s="113">
        <v>1.4251304696908873</v>
      </c>
      <c r="E61" s="115">
        <v>142</v>
      </c>
      <c r="F61" s="114">
        <v>137</v>
      </c>
      <c r="G61" s="114">
        <v>144</v>
      </c>
      <c r="H61" s="114">
        <v>152</v>
      </c>
      <c r="I61" s="140">
        <v>146</v>
      </c>
      <c r="J61" s="115">
        <v>-4</v>
      </c>
      <c r="K61" s="116">
        <v>-2.7397260273972601</v>
      </c>
    </row>
    <row r="62" spans="1:11" ht="14.1" customHeight="1" x14ac:dyDescent="0.2">
      <c r="A62" s="306" t="s">
        <v>292</v>
      </c>
      <c r="B62" s="307" t="s">
        <v>293</v>
      </c>
      <c r="C62" s="308"/>
      <c r="D62" s="113">
        <v>0.37133681252509032</v>
      </c>
      <c r="E62" s="115">
        <v>37</v>
      </c>
      <c r="F62" s="114">
        <v>39</v>
      </c>
      <c r="G62" s="114">
        <v>38</v>
      </c>
      <c r="H62" s="114">
        <v>39</v>
      </c>
      <c r="I62" s="140">
        <v>124</v>
      </c>
      <c r="J62" s="115">
        <v>-87</v>
      </c>
      <c r="K62" s="116">
        <v>-70.161290322580641</v>
      </c>
    </row>
    <row r="63" spans="1:11" ht="14.1" customHeight="1" x14ac:dyDescent="0.2">
      <c r="A63" s="306"/>
      <c r="B63" s="307" t="s">
        <v>294</v>
      </c>
      <c r="C63" s="308"/>
      <c r="D63" s="113">
        <v>0.37133681252509032</v>
      </c>
      <c r="E63" s="115">
        <v>37</v>
      </c>
      <c r="F63" s="114">
        <v>39</v>
      </c>
      <c r="G63" s="114">
        <v>38</v>
      </c>
      <c r="H63" s="114">
        <v>39</v>
      </c>
      <c r="I63" s="140">
        <v>124</v>
      </c>
      <c r="J63" s="115">
        <v>-87</v>
      </c>
      <c r="K63" s="116">
        <v>-70.161290322580641</v>
      </c>
    </row>
    <row r="64" spans="1:11" ht="14.1" customHeight="1" x14ac:dyDescent="0.2">
      <c r="A64" s="306" t="s">
        <v>295</v>
      </c>
      <c r="B64" s="307" t="s">
        <v>296</v>
      </c>
      <c r="C64" s="308"/>
      <c r="D64" s="113">
        <v>3.0108390204737052E-2</v>
      </c>
      <c r="E64" s="115">
        <v>3</v>
      </c>
      <c r="F64" s="114">
        <v>3</v>
      </c>
      <c r="G64" s="114">
        <v>8</v>
      </c>
      <c r="H64" s="114">
        <v>7</v>
      </c>
      <c r="I64" s="140">
        <v>7</v>
      </c>
      <c r="J64" s="115">
        <v>-4</v>
      </c>
      <c r="K64" s="116">
        <v>-57.142857142857146</v>
      </c>
    </row>
    <row r="65" spans="1:11" ht="14.1" customHeight="1" x14ac:dyDescent="0.2">
      <c r="A65" s="306" t="s">
        <v>297</v>
      </c>
      <c r="B65" s="307" t="s">
        <v>298</v>
      </c>
      <c r="C65" s="308"/>
      <c r="D65" s="113">
        <v>0.48173424327579284</v>
      </c>
      <c r="E65" s="115">
        <v>48</v>
      </c>
      <c r="F65" s="114">
        <v>45</v>
      </c>
      <c r="G65" s="114">
        <v>45</v>
      </c>
      <c r="H65" s="114">
        <v>43</v>
      </c>
      <c r="I65" s="140">
        <v>46</v>
      </c>
      <c r="J65" s="115">
        <v>2</v>
      </c>
      <c r="K65" s="116">
        <v>4.3478260869565215</v>
      </c>
    </row>
    <row r="66" spans="1:11" ht="14.1" customHeight="1" x14ac:dyDescent="0.2">
      <c r="A66" s="306">
        <v>82</v>
      </c>
      <c r="B66" s="307" t="s">
        <v>299</v>
      </c>
      <c r="C66" s="308"/>
      <c r="D66" s="113">
        <v>1.8566840626254517</v>
      </c>
      <c r="E66" s="115">
        <v>185</v>
      </c>
      <c r="F66" s="114">
        <v>185</v>
      </c>
      <c r="G66" s="114">
        <v>177</v>
      </c>
      <c r="H66" s="114">
        <v>176</v>
      </c>
      <c r="I66" s="140">
        <v>189</v>
      </c>
      <c r="J66" s="115">
        <v>-4</v>
      </c>
      <c r="K66" s="116">
        <v>-2.1164021164021163</v>
      </c>
    </row>
    <row r="67" spans="1:11" ht="14.1" customHeight="1" x14ac:dyDescent="0.2">
      <c r="A67" s="306" t="s">
        <v>300</v>
      </c>
      <c r="B67" s="307" t="s">
        <v>301</v>
      </c>
      <c r="C67" s="308"/>
      <c r="D67" s="113">
        <v>0.60216780409474102</v>
      </c>
      <c r="E67" s="115">
        <v>60</v>
      </c>
      <c r="F67" s="114">
        <v>60</v>
      </c>
      <c r="G67" s="114">
        <v>61</v>
      </c>
      <c r="H67" s="114">
        <v>57</v>
      </c>
      <c r="I67" s="140">
        <v>62</v>
      </c>
      <c r="J67" s="115">
        <v>-2</v>
      </c>
      <c r="K67" s="116">
        <v>-3.225806451612903</v>
      </c>
    </row>
    <row r="68" spans="1:11" ht="14.1" customHeight="1" x14ac:dyDescent="0.2">
      <c r="A68" s="306" t="s">
        <v>302</v>
      </c>
      <c r="B68" s="307" t="s">
        <v>303</v>
      </c>
      <c r="C68" s="308"/>
      <c r="D68" s="113">
        <v>0.66238458450421522</v>
      </c>
      <c r="E68" s="115">
        <v>66</v>
      </c>
      <c r="F68" s="114">
        <v>65</v>
      </c>
      <c r="G68" s="114">
        <v>59</v>
      </c>
      <c r="H68" s="114">
        <v>61</v>
      </c>
      <c r="I68" s="140">
        <v>65</v>
      </c>
      <c r="J68" s="115">
        <v>1</v>
      </c>
      <c r="K68" s="116">
        <v>1.5384615384615385</v>
      </c>
    </row>
    <row r="69" spans="1:11" ht="14.1" customHeight="1" x14ac:dyDescent="0.2">
      <c r="A69" s="306">
        <v>83</v>
      </c>
      <c r="B69" s="307" t="s">
        <v>304</v>
      </c>
      <c r="C69" s="308"/>
      <c r="D69" s="113">
        <v>2.5391409072661584</v>
      </c>
      <c r="E69" s="115">
        <v>253</v>
      </c>
      <c r="F69" s="114">
        <v>260</v>
      </c>
      <c r="G69" s="114">
        <v>268</v>
      </c>
      <c r="H69" s="114">
        <v>267</v>
      </c>
      <c r="I69" s="140">
        <v>269</v>
      </c>
      <c r="J69" s="115">
        <v>-16</v>
      </c>
      <c r="K69" s="116">
        <v>-5.9479553903345721</v>
      </c>
    </row>
    <row r="70" spans="1:11" ht="14.1" customHeight="1" x14ac:dyDescent="0.2">
      <c r="A70" s="306" t="s">
        <v>305</v>
      </c>
      <c r="B70" s="307" t="s">
        <v>306</v>
      </c>
      <c r="C70" s="308"/>
      <c r="D70" s="113">
        <v>1.5957446808510638</v>
      </c>
      <c r="E70" s="115">
        <v>159</v>
      </c>
      <c r="F70" s="114">
        <v>163</v>
      </c>
      <c r="G70" s="114">
        <v>169</v>
      </c>
      <c r="H70" s="114">
        <v>164</v>
      </c>
      <c r="I70" s="140">
        <v>162</v>
      </c>
      <c r="J70" s="115">
        <v>-3</v>
      </c>
      <c r="K70" s="116">
        <v>-1.8518518518518519</v>
      </c>
    </row>
    <row r="71" spans="1:11" ht="14.1" customHeight="1" x14ac:dyDescent="0.2">
      <c r="A71" s="306"/>
      <c r="B71" s="307" t="s">
        <v>307</v>
      </c>
      <c r="C71" s="308"/>
      <c r="D71" s="113">
        <v>0.90325170614211159</v>
      </c>
      <c r="E71" s="115">
        <v>90</v>
      </c>
      <c r="F71" s="114">
        <v>93</v>
      </c>
      <c r="G71" s="114">
        <v>94</v>
      </c>
      <c r="H71" s="114">
        <v>86</v>
      </c>
      <c r="I71" s="140">
        <v>83</v>
      </c>
      <c r="J71" s="115">
        <v>7</v>
      </c>
      <c r="K71" s="116">
        <v>8.4337349397590362</v>
      </c>
    </row>
    <row r="72" spans="1:11" ht="14.1" customHeight="1" x14ac:dyDescent="0.2">
      <c r="A72" s="306">
        <v>84</v>
      </c>
      <c r="B72" s="307" t="s">
        <v>308</v>
      </c>
      <c r="C72" s="308"/>
      <c r="D72" s="113">
        <v>1.4251304696908873</v>
      </c>
      <c r="E72" s="115">
        <v>142</v>
      </c>
      <c r="F72" s="114">
        <v>142</v>
      </c>
      <c r="G72" s="114">
        <v>138</v>
      </c>
      <c r="H72" s="114">
        <v>132</v>
      </c>
      <c r="I72" s="140">
        <v>130</v>
      </c>
      <c r="J72" s="115">
        <v>12</v>
      </c>
      <c r="K72" s="116">
        <v>9.2307692307692299</v>
      </c>
    </row>
    <row r="73" spans="1:11" ht="14.1" customHeight="1" x14ac:dyDescent="0.2">
      <c r="A73" s="306" t="s">
        <v>309</v>
      </c>
      <c r="B73" s="307" t="s">
        <v>310</v>
      </c>
      <c r="C73" s="308"/>
      <c r="D73" s="113">
        <v>0.28101164191087918</v>
      </c>
      <c r="E73" s="115">
        <v>28</v>
      </c>
      <c r="F73" s="114">
        <v>28</v>
      </c>
      <c r="G73" s="114">
        <v>25</v>
      </c>
      <c r="H73" s="114">
        <v>24</v>
      </c>
      <c r="I73" s="140">
        <v>22</v>
      </c>
      <c r="J73" s="115">
        <v>6</v>
      </c>
      <c r="K73" s="116">
        <v>27.272727272727273</v>
      </c>
    </row>
    <row r="74" spans="1:11" ht="14.1" customHeight="1" x14ac:dyDescent="0.2">
      <c r="A74" s="306" t="s">
        <v>311</v>
      </c>
      <c r="B74" s="307" t="s">
        <v>312</v>
      </c>
      <c r="C74" s="308"/>
      <c r="D74" s="113">
        <v>3.0108390204737052E-2</v>
      </c>
      <c r="E74" s="115">
        <v>3</v>
      </c>
      <c r="F74" s="114">
        <v>3</v>
      </c>
      <c r="G74" s="114" t="s">
        <v>513</v>
      </c>
      <c r="H74" s="114">
        <v>5</v>
      </c>
      <c r="I74" s="140">
        <v>4</v>
      </c>
      <c r="J74" s="115">
        <v>-1</v>
      </c>
      <c r="K74" s="116">
        <v>-25</v>
      </c>
    </row>
    <row r="75" spans="1:11" ht="14.1" customHeight="1" x14ac:dyDescent="0.2">
      <c r="A75" s="306" t="s">
        <v>313</v>
      </c>
      <c r="B75" s="307" t="s">
        <v>314</v>
      </c>
      <c r="C75" s="308"/>
      <c r="D75" s="113">
        <v>4.0144520272982737E-2</v>
      </c>
      <c r="E75" s="115">
        <v>4</v>
      </c>
      <c r="F75" s="114">
        <v>4</v>
      </c>
      <c r="G75" s="114">
        <v>4</v>
      </c>
      <c r="H75" s="114">
        <v>3</v>
      </c>
      <c r="I75" s="140">
        <v>3</v>
      </c>
      <c r="J75" s="115">
        <v>1</v>
      </c>
      <c r="K75" s="116">
        <v>33.333333333333336</v>
      </c>
    </row>
    <row r="76" spans="1:11" ht="14.1" customHeight="1" x14ac:dyDescent="0.2">
      <c r="A76" s="306">
        <v>91</v>
      </c>
      <c r="B76" s="307" t="s">
        <v>315</v>
      </c>
      <c r="C76" s="308"/>
      <c r="D76" s="113">
        <v>0.15054195102368526</v>
      </c>
      <c r="E76" s="115">
        <v>15</v>
      </c>
      <c r="F76" s="114">
        <v>14</v>
      </c>
      <c r="G76" s="114">
        <v>14</v>
      </c>
      <c r="H76" s="114">
        <v>14</v>
      </c>
      <c r="I76" s="140">
        <v>13</v>
      </c>
      <c r="J76" s="115">
        <v>2</v>
      </c>
      <c r="K76" s="116">
        <v>15.384615384615385</v>
      </c>
    </row>
    <row r="77" spans="1:11" ht="14.1" customHeight="1" x14ac:dyDescent="0.2">
      <c r="A77" s="306">
        <v>92</v>
      </c>
      <c r="B77" s="307" t="s">
        <v>316</v>
      </c>
      <c r="C77" s="308"/>
      <c r="D77" s="113">
        <v>0.23083099156965076</v>
      </c>
      <c r="E77" s="115">
        <v>23</v>
      </c>
      <c r="F77" s="114">
        <v>23</v>
      </c>
      <c r="G77" s="114">
        <v>25</v>
      </c>
      <c r="H77" s="114">
        <v>25</v>
      </c>
      <c r="I77" s="140">
        <v>27</v>
      </c>
      <c r="J77" s="115">
        <v>-4</v>
      </c>
      <c r="K77" s="116">
        <v>-14.814814814814815</v>
      </c>
    </row>
    <row r="78" spans="1:11" ht="14.1" customHeight="1" x14ac:dyDescent="0.2">
      <c r="A78" s="306">
        <v>93</v>
      </c>
      <c r="B78" s="307" t="s">
        <v>317</v>
      </c>
      <c r="C78" s="308"/>
      <c r="D78" s="113">
        <v>0.10036130068245684</v>
      </c>
      <c r="E78" s="115">
        <v>10</v>
      </c>
      <c r="F78" s="114">
        <v>11</v>
      </c>
      <c r="G78" s="114">
        <v>10</v>
      </c>
      <c r="H78" s="114">
        <v>10</v>
      </c>
      <c r="I78" s="140">
        <v>11</v>
      </c>
      <c r="J78" s="115">
        <v>-1</v>
      </c>
      <c r="K78" s="116">
        <v>-9.0909090909090917</v>
      </c>
    </row>
    <row r="79" spans="1:11" ht="14.1" customHeight="1" x14ac:dyDescent="0.2">
      <c r="A79" s="306">
        <v>94</v>
      </c>
      <c r="B79" s="307" t="s">
        <v>318</v>
      </c>
      <c r="C79" s="308"/>
      <c r="D79" s="113">
        <v>0.38137294259333598</v>
      </c>
      <c r="E79" s="115">
        <v>38</v>
      </c>
      <c r="F79" s="114">
        <v>49</v>
      </c>
      <c r="G79" s="114">
        <v>46</v>
      </c>
      <c r="H79" s="114">
        <v>39</v>
      </c>
      <c r="I79" s="140">
        <v>36</v>
      </c>
      <c r="J79" s="115">
        <v>2</v>
      </c>
      <c r="K79" s="116">
        <v>5.5555555555555554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3.8839823364110799</v>
      </c>
      <c r="E81" s="143">
        <v>387</v>
      </c>
      <c r="F81" s="144">
        <v>408</v>
      </c>
      <c r="G81" s="144">
        <v>415</v>
      </c>
      <c r="H81" s="144">
        <v>416</v>
      </c>
      <c r="I81" s="145">
        <v>397</v>
      </c>
      <c r="J81" s="143">
        <v>-10</v>
      </c>
      <c r="K81" s="146">
        <v>-2.5188916876574305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2745</v>
      </c>
      <c r="G12" s="536">
        <v>2129</v>
      </c>
      <c r="H12" s="536">
        <v>4136</v>
      </c>
      <c r="I12" s="536">
        <v>2494</v>
      </c>
      <c r="J12" s="537">
        <v>2998</v>
      </c>
      <c r="K12" s="538">
        <v>-253</v>
      </c>
      <c r="L12" s="349">
        <v>-8.4389593062041364</v>
      </c>
    </row>
    <row r="13" spans="1:17" s="110" customFormat="1" ht="15" customHeight="1" x14ac:dyDescent="0.2">
      <c r="A13" s="350" t="s">
        <v>344</v>
      </c>
      <c r="B13" s="351" t="s">
        <v>345</v>
      </c>
      <c r="C13" s="347"/>
      <c r="D13" s="347"/>
      <c r="E13" s="348"/>
      <c r="F13" s="536">
        <v>1626</v>
      </c>
      <c r="G13" s="536">
        <v>1215</v>
      </c>
      <c r="H13" s="536">
        <v>2444</v>
      </c>
      <c r="I13" s="536">
        <v>1494</v>
      </c>
      <c r="J13" s="537">
        <v>1861</v>
      </c>
      <c r="K13" s="538">
        <v>-235</v>
      </c>
      <c r="L13" s="349">
        <v>-12.627619559376679</v>
      </c>
    </row>
    <row r="14" spans="1:17" s="110" customFormat="1" ht="22.5" customHeight="1" x14ac:dyDescent="0.2">
      <c r="A14" s="350"/>
      <c r="B14" s="351" t="s">
        <v>346</v>
      </c>
      <c r="C14" s="347"/>
      <c r="D14" s="347"/>
      <c r="E14" s="348"/>
      <c r="F14" s="536">
        <v>1119</v>
      </c>
      <c r="G14" s="536">
        <v>914</v>
      </c>
      <c r="H14" s="536">
        <v>1692</v>
      </c>
      <c r="I14" s="536">
        <v>1000</v>
      </c>
      <c r="J14" s="537">
        <v>1137</v>
      </c>
      <c r="K14" s="538">
        <v>-18</v>
      </c>
      <c r="L14" s="349">
        <v>-1.5831134564643798</v>
      </c>
    </row>
    <row r="15" spans="1:17" s="110" customFormat="1" ht="15" customHeight="1" x14ac:dyDescent="0.2">
      <c r="A15" s="350" t="s">
        <v>347</v>
      </c>
      <c r="B15" s="351" t="s">
        <v>108</v>
      </c>
      <c r="C15" s="347"/>
      <c r="D15" s="347"/>
      <c r="E15" s="348"/>
      <c r="F15" s="536">
        <v>656</v>
      </c>
      <c r="G15" s="536">
        <v>494</v>
      </c>
      <c r="H15" s="536">
        <v>1865</v>
      </c>
      <c r="I15" s="536">
        <v>508</v>
      </c>
      <c r="J15" s="537">
        <v>686</v>
      </c>
      <c r="K15" s="538">
        <v>-30</v>
      </c>
      <c r="L15" s="349">
        <v>-4.3731778425655978</v>
      </c>
    </row>
    <row r="16" spans="1:17" s="110" customFormat="1" ht="15" customHeight="1" x14ac:dyDescent="0.2">
      <c r="A16" s="350"/>
      <c r="B16" s="351" t="s">
        <v>109</v>
      </c>
      <c r="C16" s="347"/>
      <c r="D16" s="347"/>
      <c r="E16" s="348"/>
      <c r="F16" s="536">
        <v>1770</v>
      </c>
      <c r="G16" s="536">
        <v>1454</v>
      </c>
      <c r="H16" s="536">
        <v>1968</v>
      </c>
      <c r="I16" s="536">
        <v>1724</v>
      </c>
      <c r="J16" s="537">
        <v>1989</v>
      </c>
      <c r="K16" s="538">
        <v>-219</v>
      </c>
      <c r="L16" s="349">
        <v>-11.010558069381599</v>
      </c>
    </row>
    <row r="17" spans="1:12" s="110" customFormat="1" ht="15" customHeight="1" x14ac:dyDescent="0.2">
      <c r="A17" s="350"/>
      <c r="B17" s="351" t="s">
        <v>110</v>
      </c>
      <c r="C17" s="347"/>
      <c r="D17" s="347"/>
      <c r="E17" s="348"/>
      <c r="F17" s="536">
        <v>274</v>
      </c>
      <c r="G17" s="536">
        <v>156</v>
      </c>
      <c r="H17" s="536">
        <v>254</v>
      </c>
      <c r="I17" s="536">
        <v>235</v>
      </c>
      <c r="J17" s="537">
        <v>288</v>
      </c>
      <c r="K17" s="538">
        <v>-14</v>
      </c>
      <c r="L17" s="349">
        <v>-4.8611111111111107</v>
      </c>
    </row>
    <row r="18" spans="1:12" s="110" customFormat="1" ht="15" customHeight="1" x14ac:dyDescent="0.2">
      <c r="A18" s="350"/>
      <c r="B18" s="351" t="s">
        <v>111</v>
      </c>
      <c r="C18" s="347"/>
      <c r="D18" s="347"/>
      <c r="E18" s="348"/>
      <c r="F18" s="536">
        <v>45</v>
      </c>
      <c r="G18" s="536">
        <v>25</v>
      </c>
      <c r="H18" s="536">
        <v>49</v>
      </c>
      <c r="I18" s="536">
        <v>27</v>
      </c>
      <c r="J18" s="537">
        <v>35</v>
      </c>
      <c r="K18" s="538">
        <v>10</v>
      </c>
      <c r="L18" s="349">
        <v>28.571428571428573</v>
      </c>
    </row>
    <row r="19" spans="1:12" s="110" customFormat="1" ht="15" customHeight="1" x14ac:dyDescent="0.2">
      <c r="A19" s="118" t="s">
        <v>113</v>
      </c>
      <c r="B19" s="119" t="s">
        <v>181</v>
      </c>
      <c r="C19" s="347"/>
      <c r="D19" s="347"/>
      <c r="E19" s="348"/>
      <c r="F19" s="536">
        <v>1922</v>
      </c>
      <c r="G19" s="536">
        <v>1421</v>
      </c>
      <c r="H19" s="536">
        <v>3199</v>
      </c>
      <c r="I19" s="536">
        <v>1757</v>
      </c>
      <c r="J19" s="537">
        <v>2122</v>
      </c>
      <c r="K19" s="538">
        <v>-200</v>
      </c>
      <c r="L19" s="349">
        <v>-9.4250706880301607</v>
      </c>
    </row>
    <row r="20" spans="1:12" s="110" customFormat="1" ht="15" customHeight="1" x14ac:dyDescent="0.2">
      <c r="A20" s="118"/>
      <c r="B20" s="119" t="s">
        <v>182</v>
      </c>
      <c r="C20" s="347"/>
      <c r="D20" s="347"/>
      <c r="E20" s="348"/>
      <c r="F20" s="536">
        <v>823</v>
      </c>
      <c r="G20" s="536">
        <v>708</v>
      </c>
      <c r="H20" s="536">
        <v>937</v>
      </c>
      <c r="I20" s="536">
        <v>737</v>
      </c>
      <c r="J20" s="537">
        <v>876</v>
      </c>
      <c r="K20" s="538">
        <v>-53</v>
      </c>
      <c r="L20" s="349">
        <v>-6.0502283105022832</v>
      </c>
    </row>
    <row r="21" spans="1:12" s="110" customFormat="1" ht="15" customHeight="1" x14ac:dyDescent="0.2">
      <c r="A21" s="118" t="s">
        <v>113</v>
      </c>
      <c r="B21" s="119" t="s">
        <v>116</v>
      </c>
      <c r="C21" s="347"/>
      <c r="D21" s="347"/>
      <c r="E21" s="348"/>
      <c r="F21" s="536">
        <v>2072</v>
      </c>
      <c r="G21" s="536">
        <v>1535</v>
      </c>
      <c r="H21" s="536">
        <v>3259</v>
      </c>
      <c r="I21" s="536">
        <v>1764</v>
      </c>
      <c r="J21" s="537">
        <v>2246</v>
      </c>
      <c r="K21" s="538">
        <v>-174</v>
      </c>
      <c r="L21" s="349">
        <v>-7.7471059661620663</v>
      </c>
    </row>
    <row r="22" spans="1:12" s="110" customFormat="1" ht="15" customHeight="1" x14ac:dyDescent="0.2">
      <c r="A22" s="118"/>
      <c r="B22" s="119" t="s">
        <v>117</v>
      </c>
      <c r="C22" s="347"/>
      <c r="D22" s="347"/>
      <c r="E22" s="348"/>
      <c r="F22" s="536">
        <v>672</v>
      </c>
      <c r="G22" s="536">
        <v>590</v>
      </c>
      <c r="H22" s="536">
        <v>875</v>
      </c>
      <c r="I22" s="536">
        <v>730</v>
      </c>
      <c r="J22" s="537">
        <v>750</v>
      </c>
      <c r="K22" s="538">
        <v>-78</v>
      </c>
      <c r="L22" s="349">
        <v>-10.4</v>
      </c>
    </row>
    <row r="23" spans="1:12" s="110" customFormat="1" ht="15" customHeight="1" x14ac:dyDescent="0.2">
      <c r="A23" s="352" t="s">
        <v>347</v>
      </c>
      <c r="B23" s="353" t="s">
        <v>193</v>
      </c>
      <c r="C23" s="354"/>
      <c r="D23" s="354"/>
      <c r="E23" s="355"/>
      <c r="F23" s="539">
        <v>58</v>
      </c>
      <c r="G23" s="539">
        <v>89</v>
      </c>
      <c r="H23" s="539">
        <v>859</v>
      </c>
      <c r="I23" s="539">
        <v>45</v>
      </c>
      <c r="J23" s="540">
        <v>59</v>
      </c>
      <c r="K23" s="541">
        <v>-1</v>
      </c>
      <c r="L23" s="356">
        <v>-1.6949152542372881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28.1</v>
      </c>
      <c r="G25" s="542">
        <v>32.700000000000003</v>
      </c>
      <c r="H25" s="542">
        <v>28.9</v>
      </c>
      <c r="I25" s="542">
        <v>29.3</v>
      </c>
      <c r="J25" s="542">
        <v>26.6</v>
      </c>
      <c r="K25" s="543" t="s">
        <v>349</v>
      </c>
      <c r="L25" s="364">
        <v>1.5</v>
      </c>
    </row>
    <row r="26" spans="1:12" s="110" customFormat="1" ht="15" customHeight="1" x14ac:dyDescent="0.2">
      <c r="A26" s="365" t="s">
        <v>105</v>
      </c>
      <c r="B26" s="366" t="s">
        <v>345</v>
      </c>
      <c r="C26" s="362"/>
      <c r="D26" s="362"/>
      <c r="E26" s="363"/>
      <c r="F26" s="542">
        <v>26.2</v>
      </c>
      <c r="G26" s="542">
        <v>30.4</v>
      </c>
      <c r="H26" s="542">
        <v>26.9</v>
      </c>
      <c r="I26" s="542">
        <v>26.1</v>
      </c>
      <c r="J26" s="544">
        <v>22.9</v>
      </c>
      <c r="K26" s="543" t="s">
        <v>349</v>
      </c>
      <c r="L26" s="364">
        <v>3.3000000000000007</v>
      </c>
    </row>
    <row r="27" spans="1:12" s="110" customFormat="1" ht="15" customHeight="1" x14ac:dyDescent="0.2">
      <c r="A27" s="365"/>
      <c r="B27" s="366" t="s">
        <v>346</v>
      </c>
      <c r="C27" s="362"/>
      <c r="D27" s="362"/>
      <c r="E27" s="363"/>
      <c r="F27" s="542">
        <v>31</v>
      </c>
      <c r="G27" s="542">
        <v>35.700000000000003</v>
      </c>
      <c r="H27" s="542">
        <v>31.9</v>
      </c>
      <c r="I27" s="542">
        <v>34.200000000000003</v>
      </c>
      <c r="J27" s="542">
        <v>32.5</v>
      </c>
      <c r="K27" s="543" t="s">
        <v>349</v>
      </c>
      <c r="L27" s="364">
        <v>-1.5</v>
      </c>
    </row>
    <row r="28" spans="1:12" s="110" customFormat="1" ht="15" customHeight="1" x14ac:dyDescent="0.2">
      <c r="A28" s="365" t="s">
        <v>113</v>
      </c>
      <c r="B28" s="366" t="s">
        <v>108</v>
      </c>
      <c r="C28" s="362"/>
      <c r="D28" s="362"/>
      <c r="E28" s="363"/>
      <c r="F28" s="542">
        <v>37.299999999999997</v>
      </c>
      <c r="G28" s="542">
        <v>43.4</v>
      </c>
      <c r="H28" s="542">
        <v>36</v>
      </c>
      <c r="I28" s="542">
        <v>38.700000000000003</v>
      </c>
      <c r="J28" s="542">
        <v>31.6</v>
      </c>
      <c r="K28" s="543" t="s">
        <v>349</v>
      </c>
      <c r="L28" s="364">
        <v>5.6999999999999957</v>
      </c>
    </row>
    <row r="29" spans="1:12" s="110" customFormat="1" ht="11.25" x14ac:dyDescent="0.2">
      <c r="A29" s="365"/>
      <c r="B29" s="366" t="s">
        <v>109</v>
      </c>
      <c r="C29" s="362"/>
      <c r="D29" s="362"/>
      <c r="E29" s="363"/>
      <c r="F29" s="542">
        <v>26.1</v>
      </c>
      <c r="G29" s="542">
        <v>30.1</v>
      </c>
      <c r="H29" s="542">
        <v>26.3</v>
      </c>
      <c r="I29" s="542">
        <v>27.8</v>
      </c>
      <c r="J29" s="544">
        <v>26.4</v>
      </c>
      <c r="K29" s="543" t="s">
        <v>349</v>
      </c>
      <c r="L29" s="364">
        <v>-0.29999999999999716</v>
      </c>
    </row>
    <row r="30" spans="1:12" s="110" customFormat="1" ht="15" customHeight="1" x14ac:dyDescent="0.2">
      <c r="A30" s="365"/>
      <c r="B30" s="366" t="s">
        <v>110</v>
      </c>
      <c r="C30" s="362"/>
      <c r="D30" s="362"/>
      <c r="E30" s="363"/>
      <c r="F30" s="542">
        <v>22.6</v>
      </c>
      <c r="G30" s="542">
        <v>29.7</v>
      </c>
      <c r="H30" s="542">
        <v>25.6</v>
      </c>
      <c r="I30" s="542">
        <v>22.2</v>
      </c>
      <c r="J30" s="542">
        <v>17.100000000000001</v>
      </c>
      <c r="K30" s="543" t="s">
        <v>349</v>
      </c>
      <c r="L30" s="364">
        <v>5.5</v>
      </c>
    </row>
    <row r="31" spans="1:12" s="110" customFormat="1" ht="15" customHeight="1" x14ac:dyDescent="0.2">
      <c r="A31" s="365"/>
      <c r="B31" s="366" t="s">
        <v>111</v>
      </c>
      <c r="C31" s="362"/>
      <c r="D31" s="362"/>
      <c r="E31" s="363"/>
      <c r="F31" s="542">
        <v>22.2</v>
      </c>
      <c r="G31" s="542">
        <v>28</v>
      </c>
      <c r="H31" s="542">
        <v>18.399999999999999</v>
      </c>
      <c r="I31" s="542">
        <v>33.299999999999997</v>
      </c>
      <c r="J31" s="542">
        <v>22.9</v>
      </c>
      <c r="K31" s="543" t="s">
        <v>349</v>
      </c>
      <c r="L31" s="364">
        <v>-0.69999999999999929</v>
      </c>
    </row>
    <row r="32" spans="1:12" s="110" customFormat="1" ht="15" customHeight="1" x14ac:dyDescent="0.2">
      <c r="A32" s="367" t="s">
        <v>113</v>
      </c>
      <c r="B32" s="368" t="s">
        <v>181</v>
      </c>
      <c r="C32" s="362"/>
      <c r="D32" s="362"/>
      <c r="E32" s="363"/>
      <c r="F32" s="542">
        <v>27.1</v>
      </c>
      <c r="G32" s="542">
        <v>32.200000000000003</v>
      </c>
      <c r="H32" s="542">
        <v>27.7</v>
      </c>
      <c r="I32" s="542">
        <v>28</v>
      </c>
      <c r="J32" s="544">
        <v>25.8</v>
      </c>
      <c r="K32" s="543" t="s">
        <v>349</v>
      </c>
      <c r="L32" s="364">
        <v>1.3000000000000007</v>
      </c>
    </row>
    <row r="33" spans="1:12" s="110" customFormat="1" ht="15" customHeight="1" x14ac:dyDescent="0.2">
      <c r="A33" s="367"/>
      <c r="B33" s="368" t="s">
        <v>182</v>
      </c>
      <c r="C33" s="362"/>
      <c r="D33" s="362"/>
      <c r="E33" s="363"/>
      <c r="F33" s="542">
        <v>30.5</v>
      </c>
      <c r="G33" s="542">
        <v>33.700000000000003</v>
      </c>
      <c r="H33" s="542">
        <v>31.8</v>
      </c>
      <c r="I33" s="542">
        <v>32.5</v>
      </c>
      <c r="J33" s="542">
        <v>28.3</v>
      </c>
      <c r="K33" s="543" t="s">
        <v>349</v>
      </c>
      <c r="L33" s="364">
        <v>2.1999999999999993</v>
      </c>
    </row>
    <row r="34" spans="1:12" s="369" customFormat="1" ht="15" customHeight="1" x14ac:dyDescent="0.2">
      <c r="A34" s="367" t="s">
        <v>113</v>
      </c>
      <c r="B34" s="368" t="s">
        <v>116</v>
      </c>
      <c r="C34" s="362"/>
      <c r="D34" s="362"/>
      <c r="E34" s="363"/>
      <c r="F34" s="542">
        <v>26.3</v>
      </c>
      <c r="G34" s="542">
        <v>31.2</v>
      </c>
      <c r="H34" s="542">
        <v>27.1</v>
      </c>
      <c r="I34" s="542">
        <v>24.9</v>
      </c>
      <c r="J34" s="542">
        <v>25.2</v>
      </c>
      <c r="K34" s="543" t="s">
        <v>349</v>
      </c>
      <c r="L34" s="364">
        <v>1.1000000000000014</v>
      </c>
    </row>
    <row r="35" spans="1:12" s="369" customFormat="1" ht="11.25" x14ac:dyDescent="0.2">
      <c r="A35" s="370"/>
      <c r="B35" s="371" t="s">
        <v>117</v>
      </c>
      <c r="C35" s="372"/>
      <c r="D35" s="372"/>
      <c r="E35" s="373"/>
      <c r="F35" s="545">
        <v>33.700000000000003</v>
      </c>
      <c r="G35" s="545">
        <v>36.799999999999997</v>
      </c>
      <c r="H35" s="545">
        <v>34.299999999999997</v>
      </c>
      <c r="I35" s="545">
        <v>39.799999999999997</v>
      </c>
      <c r="J35" s="546">
        <v>30.8</v>
      </c>
      <c r="K35" s="547" t="s">
        <v>349</v>
      </c>
      <c r="L35" s="374">
        <v>2.9000000000000021</v>
      </c>
    </row>
    <row r="36" spans="1:12" s="369" customFormat="1" ht="15.95" customHeight="1" x14ac:dyDescent="0.2">
      <c r="A36" s="375" t="s">
        <v>350</v>
      </c>
      <c r="B36" s="376"/>
      <c r="C36" s="377"/>
      <c r="D36" s="376"/>
      <c r="E36" s="378"/>
      <c r="F36" s="548">
        <v>2663</v>
      </c>
      <c r="G36" s="548">
        <v>2018</v>
      </c>
      <c r="H36" s="548">
        <v>3123</v>
      </c>
      <c r="I36" s="548">
        <v>2429</v>
      </c>
      <c r="J36" s="548">
        <v>2906</v>
      </c>
      <c r="K36" s="549">
        <v>-243</v>
      </c>
      <c r="L36" s="380">
        <v>-8.36200963523744</v>
      </c>
    </row>
    <row r="37" spans="1:12" s="369" customFormat="1" ht="15.95" customHeight="1" x14ac:dyDescent="0.2">
      <c r="A37" s="381"/>
      <c r="B37" s="382" t="s">
        <v>113</v>
      </c>
      <c r="C37" s="382" t="s">
        <v>351</v>
      </c>
      <c r="D37" s="382"/>
      <c r="E37" s="383"/>
      <c r="F37" s="548">
        <v>749</v>
      </c>
      <c r="G37" s="548">
        <v>660</v>
      </c>
      <c r="H37" s="548">
        <v>903</v>
      </c>
      <c r="I37" s="548">
        <v>712</v>
      </c>
      <c r="J37" s="548">
        <v>772</v>
      </c>
      <c r="K37" s="549">
        <v>-23</v>
      </c>
      <c r="L37" s="380">
        <v>-2.9792746113989637</v>
      </c>
    </row>
    <row r="38" spans="1:12" s="369" customFormat="1" ht="15.95" customHeight="1" x14ac:dyDescent="0.2">
      <c r="A38" s="381"/>
      <c r="B38" s="384" t="s">
        <v>105</v>
      </c>
      <c r="C38" s="384" t="s">
        <v>106</v>
      </c>
      <c r="D38" s="385"/>
      <c r="E38" s="383"/>
      <c r="F38" s="548">
        <v>1582</v>
      </c>
      <c r="G38" s="548">
        <v>1147</v>
      </c>
      <c r="H38" s="548">
        <v>1850</v>
      </c>
      <c r="I38" s="548">
        <v>1460</v>
      </c>
      <c r="J38" s="550">
        <v>1809</v>
      </c>
      <c r="K38" s="549">
        <v>-227</v>
      </c>
      <c r="L38" s="380">
        <v>-12.548369264787175</v>
      </c>
    </row>
    <row r="39" spans="1:12" s="369" customFormat="1" ht="15.95" customHeight="1" x14ac:dyDescent="0.2">
      <c r="A39" s="381"/>
      <c r="B39" s="385"/>
      <c r="C39" s="382" t="s">
        <v>352</v>
      </c>
      <c r="D39" s="385"/>
      <c r="E39" s="383"/>
      <c r="F39" s="548">
        <v>414</v>
      </c>
      <c r="G39" s="548">
        <v>349</v>
      </c>
      <c r="H39" s="548">
        <v>497</v>
      </c>
      <c r="I39" s="548">
        <v>381</v>
      </c>
      <c r="J39" s="548">
        <v>415</v>
      </c>
      <c r="K39" s="549">
        <v>-1</v>
      </c>
      <c r="L39" s="380">
        <v>-0.24096385542168675</v>
      </c>
    </row>
    <row r="40" spans="1:12" s="369" customFormat="1" ht="15.95" customHeight="1" x14ac:dyDescent="0.2">
      <c r="A40" s="381"/>
      <c r="B40" s="384"/>
      <c r="C40" s="384" t="s">
        <v>107</v>
      </c>
      <c r="D40" s="385"/>
      <c r="E40" s="383"/>
      <c r="F40" s="548">
        <v>1081</v>
      </c>
      <c r="G40" s="548">
        <v>871</v>
      </c>
      <c r="H40" s="548">
        <v>1273</v>
      </c>
      <c r="I40" s="548">
        <v>969</v>
      </c>
      <c r="J40" s="548">
        <v>1097</v>
      </c>
      <c r="K40" s="549">
        <v>-16</v>
      </c>
      <c r="L40" s="380">
        <v>-1.4585232452142205</v>
      </c>
    </row>
    <row r="41" spans="1:12" s="369" customFormat="1" ht="24" customHeight="1" x14ac:dyDescent="0.2">
      <c r="A41" s="381"/>
      <c r="B41" s="385"/>
      <c r="C41" s="382" t="s">
        <v>352</v>
      </c>
      <c r="D41" s="385"/>
      <c r="E41" s="383"/>
      <c r="F41" s="548">
        <v>335</v>
      </c>
      <c r="G41" s="548">
        <v>311</v>
      </c>
      <c r="H41" s="548">
        <v>406</v>
      </c>
      <c r="I41" s="548">
        <v>331</v>
      </c>
      <c r="J41" s="550">
        <v>357</v>
      </c>
      <c r="K41" s="549">
        <v>-22</v>
      </c>
      <c r="L41" s="380">
        <v>-6.1624649859943981</v>
      </c>
    </row>
    <row r="42" spans="1:12" s="110" customFormat="1" ht="15" customHeight="1" x14ac:dyDescent="0.2">
      <c r="A42" s="381"/>
      <c r="B42" s="384" t="s">
        <v>113</v>
      </c>
      <c r="C42" s="384" t="s">
        <v>353</v>
      </c>
      <c r="D42" s="385"/>
      <c r="E42" s="383"/>
      <c r="F42" s="548">
        <v>590</v>
      </c>
      <c r="G42" s="548">
        <v>408</v>
      </c>
      <c r="H42" s="548">
        <v>909</v>
      </c>
      <c r="I42" s="548">
        <v>450</v>
      </c>
      <c r="J42" s="548">
        <v>618</v>
      </c>
      <c r="K42" s="549">
        <v>-28</v>
      </c>
      <c r="L42" s="380">
        <v>-4.5307443365695796</v>
      </c>
    </row>
    <row r="43" spans="1:12" s="110" customFormat="1" ht="15" customHeight="1" x14ac:dyDescent="0.2">
      <c r="A43" s="381"/>
      <c r="B43" s="385"/>
      <c r="C43" s="382" t="s">
        <v>352</v>
      </c>
      <c r="D43" s="385"/>
      <c r="E43" s="383"/>
      <c r="F43" s="548">
        <v>220</v>
      </c>
      <c r="G43" s="548">
        <v>177</v>
      </c>
      <c r="H43" s="548">
        <v>327</v>
      </c>
      <c r="I43" s="548">
        <v>174</v>
      </c>
      <c r="J43" s="548">
        <v>195</v>
      </c>
      <c r="K43" s="549">
        <v>25</v>
      </c>
      <c r="L43" s="380">
        <v>12.820512820512821</v>
      </c>
    </row>
    <row r="44" spans="1:12" s="110" customFormat="1" ht="15" customHeight="1" x14ac:dyDescent="0.2">
      <c r="A44" s="381"/>
      <c r="B44" s="384"/>
      <c r="C44" s="366" t="s">
        <v>109</v>
      </c>
      <c r="D44" s="385"/>
      <c r="E44" s="383"/>
      <c r="F44" s="548">
        <v>1754</v>
      </c>
      <c r="G44" s="548">
        <v>1430</v>
      </c>
      <c r="H44" s="548">
        <v>1911</v>
      </c>
      <c r="I44" s="548">
        <v>1718</v>
      </c>
      <c r="J44" s="550">
        <v>1966</v>
      </c>
      <c r="K44" s="549">
        <v>-212</v>
      </c>
      <c r="L44" s="380">
        <v>-10.783316378433367</v>
      </c>
    </row>
    <row r="45" spans="1:12" s="110" customFormat="1" ht="15" customHeight="1" x14ac:dyDescent="0.2">
      <c r="A45" s="381"/>
      <c r="B45" s="385"/>
      <c r="C45" s="382" t="s">
        <v>352</v>
      </c>
      <c r="D45" s="385"/>
      <c r="E45" s="383"/>
      <c r="F45" s="548">
        <v>457</v>
      </c>
      <c r="G45" s="548">
        <v>430</v>
      </c>
      <c r="H45" s="548">
        <v>502</v>
      </c>
      <c r="I45" s="548">
        <v>477</v>
      </c>
      <c r="J45" s="548">
        <v>520</v>
      </c>
      <c r="K45" s="549">
        <v>-63</v>
      </c>
      <c r="L45" s="380">
        <v>-12.115384615384615</v>
      </c>
    </row>
    <row r="46" spans="1:12" s="110" customFormat="1" ht="15" customHeight="1" x14ac:dyDescent="0.2">
      <c r="A46" s="381"/>
      <c r="B46" s="384"/>
      <c r="C46" s="366" t="s">
        <v>110</v>
      </c>
      <c r="D46" s="385"/>
      <c r="E46" s="383"/>
      <c r="F46" s="548">
        <v>274</v>
      </c>
      <c r="G46" s="548">
        <v>155</v>
      </c>
      <c r="H46" s="548">
        <v>254</v>
      </c>
      <c r="I46" s="548">
        <v>234</v>
      </c>
      <c r="J46" s="548">
        <v>287</v>
      </c>
      <c r="K46" s="549">
        <v>-13</v>
      </c>
      <c r="L46" s="380">
        <v>-4.529616724738676</v>
      </c>
    </row>
    <row r="47" spans="1:12" s="110" customFormat="1" ht="15" customHeight="1" x14ac:dyDescent="0.2">
      <c r="A47" s="381"/>
      <c r="B47" s="385"/>
      <c r="C47" s="382" t="s">
        <v>352</v>
      </c>
      <c r="D47" s="385"/>
      <c r="E47" s="383"/>
      <c r="F47" s="548">
        <v>62</v>
      </c>
      <c r="G47" s="548">
        <v>46</v>
      </c>
      <c r="H47" s="548">
        <v>65</v>
      </c>
      <c r="I47" s="548">
        <v>52</v>
      </c>
      <c r="J47" s="550">
        <v>49</v>
      </c>
      <c r="K47" s="549">
        <v>13</v>
      </c>
      <c r="L47" s="380">
        <v>26.530612244897959</v>
      </c>
    </row>
    <row r="48" spans="1:12" s="110" customFormat="1" ht="15" customHeight="1" x14ac:dyDescent="0.2">
      <c r="A48" s="381"/>
      <c r="B48" s="385"/>
      <c r="C48" s="366" t="s">
        <v>111</v>
      </c>
      <c r="D48" s="386"/>
      <c r="E48" s="387"/>
      <c r="F48" s="548">
        <v>45</v>
      </c>
      <c r="G48" s="548">
        <v>25</v>
      </c>
      <c r="H48" s="548">
        <v>49</v>
      </c>
      <c r="I48" s="548">
        <v>27</v>
      </c>
      <c r="J48" s="548">
        <v>35</v>
      </c>
      <c r="K48" s="549">
        <v>10</v>
      </c>
      <c r="L48" s="380">
        <v>28.571428571428573</v>
      </c>
    </row>
    <row r="49" spans="1:12" s="110" customFormat="1" ht="15" customHeight="1" x14ac:dyDescent="0.2">
      <c r="A49" s="381"/>
      <c r="B49" s="385"/>
      <c r="C49" s="382" t="s">
        <v>352</v>
      </c>
      <c r="D49" s="385"/>
      <c r="E49" s="383"/>
      <c r="F49" s="548">
        <v>10</v>
      </c>
      <c r="G49" s="548">
        <v>7</v>
      </c>
      <c r="H49" s="548">
        <v>9</v>
      </c>
      <c r="I49" s="548">
        <v>9</v>
      </c>
      <c r="J49" s="548">
        <v>8</v>
      </c>
      <c r="K49" s="549">
        <v>2</v>
      </c>
      <c r="L49" s="380">
        <v>25</v>
      </c>
    </row>
    <row r="50" spans="1:12" s="110" customFormat="1" ht="15" customHeight="1" x14ac:dyDescent="0.2">
      <c r="A50" s="381"/>
      <c r="B50" s="384" t="s">
        <v>113</v>
      </c>
      <c r="C50" s="382" t="s">
        <v>181</v>
      </c>
      <c r="D50" s="385"/>
      <c r="E50" s="383"/>
      <c r="F50" s="548">
        <v>1844</v>
      </c>
      <c r="G50" s="548">
        <v>1318</v>
      </c>
      <c r="H50" s="548">
        <v>2214</v>
      </c>
      <c r="I50" s="548">
        <v>1699</v>
      </c>
      <c r="J50" s="550">
        <v>2034</v>
      </c>
      <c r="K50" s="549">
        <v>-190</v>
      </c>
      <c r="L50" s="380">
        <v>-9.3411996066863328</v>
      </c>
    </row>
    <row r="51" spans="1:12" s="110" customFormat="1" ht="15" customHeight="1" x14ac:dyDescent="0.2">
      <c r="A51" s="381"/>
      <c r="B51" s="385"/>
      <c r="C51" s="382" t="s">
        <v>352</v>
      </c>
      <c r="D51" s="385"/>
      <c r="E51" s="383"/>
      <c r="F51" s="548">
        <v>499</v>
      </c>
      <c r="G51" s="548">
        <v>424</v>
      </c>
      <c r="H51" s="548">
        <v>614</v>
      </c>
      <c r="I51" s="548">
        <v>475</v>
      </c>
      <c r="J51" s="548">
        <v>525</v>
      </c>
      <c r="K51" s="549">
        <v>-26</v>
      </c>
      <c r="L51" s="380">
        <v>-4.9523809523809526</v>
      </c>
    </row>
    <row r="52" spans="1:12" s="110" customFormat="1" ht="15" customHeight="1" x14ac:dyDescent="0.2">
      <c r="A52" s="381"/>
      <c r="B52" s="384"/>
      <c r="C52" s="382" t="s">
        <v>182</v>
      </c>
      <c r="D52" s="385"/>
      <c r="E52" s="383"/>
      <c r="F52" s="548">
        <v>819</v>
      </c>
      <c r="G52" s="548">
        <v>700</v>
      </c>
      <c r="H52" s="548">
        <v>909</v>
      </c>
      <c r="I52" s="548">
        <v>730</v>
      </c>
      <c r="J52" s="548">
        <v>872</v>
      </c>
      <c r="K52" s="549">
        <v>-53</v>
      </c>
      <c r="L52" s="380">
        <v>-6.0779816513761471</v>
      </c>
    </row>
    <row r="53" spans="1:12" s="269" customFormat="1" ht="11.25" customHeight="1" x14ac:dyDescent="0.2">
      <c r="A53" s="381"/>
      <c r="B53" s="385"/>
      <c r="C53" s="382" t="s">
        <v>352</v>
      </c>
      <c r="D53" s="385"/>
      <c r="E53" s="383"/>
      <c r="F53" s="548">
        <v>250</v>
      </c>
      <c r="G53" s="548">
        <v>236</v>
      </c>
      <c r="H53" s="548">
        <v>289</v>
      </c>
      <c r="I53" s="548">
        <v>237</v>
      </c>
      <c r="J53" s="550">
        <v>247</v>
      </c>
      <c r="K53" s="549">
        <v>3</v>
      </c>
      <c r="L53" s="380">
        <v>1.214574898785425</v>
      </c>
    </row>
    <row r="54" spans="1:12" s="151" customFormat="1" ht="12.75" customHeight="1" x14ac:dyDescent="0.2">
      <c r="A54" s="381"/>
      <c r="B54" s="384" t="s">
        <v>113</v>
      </c>
      <c r="C54" s="384" t="s">
        <v>116</v>
      </c>
      <c r="D54" s="385"/>
      <c r="E54" s="383"/>
      <c r="F54" s="548">
        <v>1998</v>
      </c>
      <c r="G54" s="548">
        <v>1451</v>
      </c>
      <c r="H54" s="548">
        <v>2328</v>
      </c>
      <c r="I54" s="548">
        <v>1707</v>
      </c>
      <c r="J54" s="548">
        <v>2166</v>
      </c>
      <c r="K54" s="549">
        <v>-168</v>
      </c>
      <c r="L54" s="380">
        <v>-7.7562326869806091</v>
      </c>
    </row>
    <row r="55" spans="1:12" ht="11.25" x14ac:dyDescent="0.2">
      <c r="A55" s="381"/>
      <c r="B55" s="385"/>
      <c r="C55" s="382" t="s">
        <v>352</v>
      </c>
      <c r="D55" s="385"/>
      <c r="E55" s="383"/>
      <c r="F55" s="548">
        <v>525</v>
      </c>
      <c r="G55" s="548">
        <v>453</v>
      </c>
      <c r="H55" s="548">
        <v>631</v>
      </c>
      <c r="I55" s="548">
        <v>425</v>
      </c>
      <c r="J55" s="548">
        <v>545</v>
      </c>
      <c r="K55" s="549">
        <v>-20</v>
      </c>
      <c r="L55" s="380">
        <v>-3.669724770642202</v>
      </c>
    </row>
    <row r="56" spans="1:12" ht="14.25" customHeight="1" x14ac:dyDescent="0.2">
      <c r="A56" s="381"/>
      <c r="B56" s="385"/>
      <c r="C56" s="384" t="s">
        <v>117</v>
      </c>
      <c r="D56" s="385"/>
      <c r="E56" s="383"/>
      <c r="F56" s="548">
        <v>664</v>
      </c>
      <c r="G56" s="548">
        <v>563</v>
      </c>
      <c r="H56" s="548">
        <v>794</v>
      </c>
      <c r="I56" s="548">
        <v>722</v>
      </c>
      <c r="J56" s="548">
        <v>738</v>
      </c>
      <c r="K56" s="549">
        <v>-74</v>
      </c>
      <c r="L56" s="380">
        <v>-10.027100271002711</v>
      </c>
    </row>
    <row r="57" spans="1:12" ht="18.75" customHeight="1" x14ac:dyDescent="0.2">
      <c r="A57" s="388"/>
      <c r="B57" s="389"/>
      <c r="C57" s="390" t="s">
        <v>352</v>
      </c>
      <c r="D57" s="389"/>
      <c r="E57" s="391"/>
      <c r="F57" s="551">
        <v>224</v>
      </c>
      <c r="G57" s="552">
        <v>207</v>
      </c>
      <c r="H57" s="552">
        <v>272</v>
      </c>
      <c r="I57" s="552">
        <v>287</v>
      </c>
      <c r="J57" s="552">
        <v>227</v>
      </c>
      <c r="K57" s="553">
        <f t="shared" ref="K57" si="0">IF(OR(F57=".",J57=".")=TRUE,".",IF(OR(F57="*",J57="*")=TRUE,"*",IF(AND(F57="-",J57="-")=TRUE,"-",IF(AND(ISNUMBER(J57),ISNUMBER(F57))=TRUE,IF(F57-J57=0,0,F57-J57),IF(ISNUMBER(F57)=TRUE,F57,-J57)))))</f>
        <v>-3</v>
      </c>
      <c r="L57" s="392">
        <f t="shared" ref="L57" si="1">IF(K57 =".",".",IF(K57 ="*","*",IF(K57="-","-",IF(K57=0,0,IF(OR(J57="-",J57=".",F57="-",F57=".")=TRUE,"X",IF(J57=0,"0,0",IF(ABS(K57*100/J57)&gt;250,".X",(K57*100/J57))))))))</f>
        <v>-1.3215859030837005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2745</v>
      </c>
      <c r="E11" s="114">
        <v>2129</v>
      </c>
      <c r="F11" s="114">
        <v>4136</v>
      </c>
      <c r="G11" s="114">
        <v>2494</v>
      </c>
      <c r="H11" s="140">
        <v>2998</v>
      </c>
      <c r="I11" s="115">
        <v>-253</v>
      </c>
      <c r="J11" s="116">
        <v>-8.4389593062041364</v>
      </c>
    </row>
    <row r="12" spans="1:15" s="110" customFormat="1" ht="24.95" customHeight="1" x14ac:dyDescent="0.2">
      <c r="A12" s="193" t="s">
        <v>132</v>
      </c>
      <c r="B12" s="194" t="s">
        <v>133</v>
      </c>
      <c r="C12" s="113">
        <v>2.0400728597449911</v>
      </c>
      <c r="D12" s="115">
        <v>56</v>
      </c>
      <c r="E12" s="114">
        <v>33</v>
      </c>
      <c r="F12" s="114">
        <v>95</v>
      </c>
      <c r="G12" s="114">
        <v>98</v>
      </c>
      <c r="H12" s="140">
        <v>80</v>
      </c>
      <c r="I12" s="115">
        <v>-24</v>
      </c>
      <c r="J12" s="116">
        <v>-30</v>
      </c>
    </row>
    <row r="13" spans="1:15" s="110" customFormat="1" ht="24.95" customHeight="1" x14ac:dyDescent="0.2">
      <c r="A13" s="193" t="s">
        <v>134</v>
      </c>
      <c r="B13" s="199" t="s">
        <v>214</v>
      </c>
      <c r="C13" s="113">
        <v>1.9672131147540983</v>
      </c>
      <c r="D13" s="115">
        <v>54</v>
      </c>
      <c r="E13" s="114">
        <v>55</v>
      </c>
      <c r="F13" s="114">
        <v>105</v>
      </c>
      <c r="G13" s="114">
        <v>52</v>
      </c>
      <c r="H13" s="140">
        <v>29</v>
      </c>
      <c r="I13" s="115">
        <v>25</v>
      </c>
      <c r="J13" s="116">
        <v>86.206896551724142</v>
      </c>
    </row>
    <row r="14" spans="1:15" s="287" customFormat="1" ht="24.95" customHeight="1" x14ac:dyDescent="0.2">
      <c r="A14" s="193" t="s">
        <v>215</v>
      </c>
      <c r="B14" s="199" t="s">
        <v>137</v>
      </c>
      <c r="C14" s="113">
        <v>18.178506375227688</v>
      </c>
      <c r="D14" s="115">
        <v>499</v>
      </c>
      <c r="E14" s="114">
        <v>428</v>
      </c>
      <c r="F14" s="114">
        <v>770</v>
      </c>
      <c r="G14" s="114">
        <v>477</v>
      </c>
      <c r="H14" s="140">
        <v>573</v>
      </c>
      <c r="I14" s="115">
        <v>-74</v>
      </c>
      <c r="J14" s="116">
        <v>-12.914485165794066</v>
      </c>
      <c r="K14" s="110"/>
      <c r="L14" s="110"/>
      <c r="M14" s="110"/>
      <c r="N14" s="110"/>
      <c r="O14" s="110"/>
    </row>
    <row r="15" spans="1:15" s="110" customFormat="1" ht="24.95" customHeight="1" x14ac:dyDescent="0.2">
      <c r="A15" s="193" t="s">
        <v>216</v>
      </c>
      <c r="B15" s="199" t="s">
        <v>217</v>
      </c>
      <c r="C15" s="113">
        <v>4.2987249544626591</v>
      </c>
      <c r="D15" s="115">
        <v>118</v>
      </c>
      <c r="E15" s="114">
        <v>139</v>
      </c>
      <c r="F15" s="114">
        <v>206</v>
      </c>
      <c r="G15" s="114">
        <v>90</v>
      </c>
      <c r="H15" s="140">
        <v>132</v>
      </c>
      <c r="I15" s="115">
        <v>-14</v>
      </c>
      <c r="J15" s="116">
        <v>-10.606060606060606</v>
      </c>
    </row>
    <row r="16" spans="1:15" s="287" customFormat="1" ht="24.95" customHeight="1" x14ac:dyDescent="0.2">
      <c r="A16" s="193" t="s">
        <v>218</v>
      </c>
      <c r="B16" s="199" t="s">
        <v>141</v>
      </c>
      <c r="C16" s="113">
        <v>10.601092896174864</v>
      </c>
      <c r="D16" s="115">
        <v>291</v>
      </c>
      <c r="E16" s="114">
        <v>184</v>
      </c>
      <c r="F16" s="114">
        <v>403</v>
      </c>
      <c r="G16" s="114">
        <v>223</v>
      </c>
      <c r="H16" s="140">
        <v>304</v>
      </c>
      <c r="I16" s="115">
        <v>-13</v>
      </c>
      <c r="J16" s="116">
        <v>-4.2763157894736841</v>
      </c>
      <c r="K16" s="110"/>
      <c r="L16" s="110"/>
      <c r="M16" s="110"/>
      <c r="N16" s="110"/>
      <c r="O16" s="110"/>
    </row>
    <row r="17" spans="1:15" s="110" customFormat="1" ht="24.95" customHeight="1" x14ac:dyDescent="0.2">
      <c r="A17" s="193" t="s">
        <v>142</v>
      </c>
      <c r="B17" s="199" t="s">
        <v>220</v>
      </c>
      <c r="C17" s="113">
        <v>3.278688524590164</v>
      </c>
      <c r="D17" s="115">
        <v>90</v>
      </c>
      <c r="E17" s="114">
        <v>105</v>
      </c>
      <c r="F17" s="114">
        <v>161</v>
      </c>
      <c r="G17" s="114">
        <v>164</v>
      </c>
      <c r="H17" s="140">
        <v>137</v>
      </c>
      <c r="I17" s="115">
        <v>-47</v>
      </c>
      <c r="J17" s="116">
        <v>-34.306569343065696</v>
      </c>
    </row>
    <row r="18" spans="1:15" s="287" customFormat="1" ht="24.95" customHeight="1" x14ac:dyDescent="0.2">
      <c r="A18" s="201" t="s">
        <v>144</v>
      </c>
      <c r="B18" s="202" t="s">
        <v>145</v>
      </c>
      <c r="C18" s="113">
        <v>13.442622950819672</v>
      </c>
      <c r="D18" s="115">
        <v>369</v>
      </c>
      <c r="E18" s="114">
        <v>200</v>
      </c>
      <c r="F18" s="114">
        <v>445</v>
      </c>
      <c r="G18" s="114">
        <v>283</v>
      </c>
      <c r="H18" s="140">
        <v>372</v>
      </c>
      <c r="I18" s="115">
        <v>-3</v>
      </c>
      <c r="J18" s="116">
        <v>-0.80645161290322576</v>
      </c>
      <c r="K18" s="110"/>
      <c r="L18" s="110"/>
      <c r="M18" s="110"/>
      <c r="N18" s="110"/>
      <c r="O18" s="110"/>
    </row>
    <row r="19" spans="1:15" s="110" customFormat="1" ht="24.95" customHeight="1" x14ac:dyDescent="0.2">
      <c r="A19" s="193" t="s">
        <v>146</v>
      </c>
      <c r="B19" s="199" t="s">
        <v>147</v>
      </c>
      <c r="C19" s="113">
        <v>18.32422586520947</v>
      </c>
      <c r="D19" s="115">
        <v>503</v>
      </c>
      <c r="E19" s="114">
        <v>333</v>
      </c>
      <c r="F19" s="114">
        <v>622</v>
      </c>
      <c r="G19" s="114">
        <v>305</v>
      </c>
      <c r="H19" s="140">
        <v>534</v>
      </c>
      <c r="I19" s="115">
        <v>-31</v>
      </c>
      <c r="J19" s="116">
        <v>-5.8052434456928843</v>
      </c>
    </row>
    <row r="20" spans="1:15" s="287" customFormat="1" ht="24.95" customHeight="1" x14ac:dyDescent="0.2">
      <c r="A20" s="193" t="s">
        <v>148</v>
      </c>
      <c r="B20" s="199" t="s">
        <v>149</v>
      </c>
      <c r="C20" s="113">
        <v>10.05464480874317</v>
      </c>
      <c r="D20" s="115">
        <v>276</v>
      </c>
      <c r="E20" s="114">
        <v>258</v>
      </c>
      <c r="F20" s="114">
        <v>581</v>
      </c>
      <c r="G20" s="114">
        <v>295</v>
      </c>
      <c r="H20" s="140">
        <v>317</v>
      </c>
      <c r="I20" s="115">
        <v>-41</v>
      </c>
      <c r="J20" s="116">
        <v>-12.933753943217665</v>
      </c>
      <c r="K20" s="110"/>
      <c r="L20" s="110"/>
      <c r="M20" s="110"/>
      <c r="N20" s="110"/>
      <c r="O20" s="110"/>
    </row>
    <row r="21" spans="1:15" s="110" customFormat="1" ht="24.95" customHeight="1" x14ac:dyDescent="0.2">
      <c r="A21" s="201" t="s">
        <v>150</v>
      </c>
      <c r="B21" s="202" t="s">
        <v>151</v>
      </c>
      <c r="C21" s="113">
        <v>5.5737704918032787</v>
      </c>
      <c r="D21" s="115">
        <v>153</v>
      </c>
      <c r="E21" s="114">
        <v>143</v>
      </c>
      <c r="F21" s="114">
        <v>124</v>
      </c>
      <c r="G21" s="114">
        <v>194</v>
      </c>
      <c r="H21" s="140">
        <v>177</v>
      </c>
      <c r="I21" s="115">
        <v>-24</v>
      </c>
      <c r="J21" s="116">
        <v>-13.559322033898304</v>
      </c>
    </row>
    <row r="22" spans="1:15" s="110" customFormat="1" ht="24.95" customHeight="1" x14ac:dyDescent="0.2">
      <c r="A22" s="201" t="s">
        <v>152</v>
      </c>
      <c r="B22" s="199" t="s">
        <v>153</v>
      </c>
      <c r="C22" s="113">
        <v>0.76502732240437155</v>
      </c>
      <c r="D22" s="115">
        <v>21</v>
      </c>
      <c r="E22" s="114">
        <v>18</v>
      </c>
      <c r="F22" s="114">
        <v>56</v>
      </c>
      <c r="G22" s="114">
        <v>16</v>
      </c>
      <c r="H22" s="140">
        <v>26</v>
      </c>
      <c r="I22" s="115">
        <v>-5</v>
      </c>
      <c r="J22" s="116">
        <v>-19.23076923076923</v>
      </c>
    </row>
    <row r="23" spans="1:15" s="110" customFormat="1" ht="24.95" customHeight="1" x14ac:dyDescent="0.2">
      <c r="A23" s="193" t="s">
        <v>154</v>
      </c>
      <c r="B23" s="199" t="s">
        <v>155</v>
      </c>
      <c r="C23" s="113">
        <v>1.1657559198542806</v>
      </c>
      <c r="D23" s="115">
        <v>32</v>
      </c>
      <c r="E23" s="114">
        <v>21</v>
      </c>
      <c r="F23" s="114">
        <v>52</v>
      </c>
      <c r="G23" s="114">
        <v>17</v>
      </c>
      <c r="H23" s="140">
        <v>88</v>
      </c>
      <c r="I23" s="115">
        <v>-56</v>
      </c>
      <c r="J23" s="116">
        <v>-63.636363636363633</v>
      </c>
    </row>
    <row r="24" spans="1:15" s="110" customFormat="1" ht="24.95" customHeight="1" x14ac:dyDescent="0.2">
      <c r="A24" s="193" t="s">
        <v>156</v>
      </c>
      <c r="B24" s="199" t="s">
        <v>221</v>
      </c>
      <c r="C24" s="113">
        <v>3.9344262295081966</v>
      </c>
      <c r="D24" s="115">
        <v>108</v>
      </c>
      <c r="E24" s="114">
        <v>66</v>
      </c>
      <c r="F24" s="114">
        <v>144</v>
      </c>
      <c r="G24" s="114">
        <v>104</v>
      </c>
      <c r="H24" s="140">
        <v>75</v>
      </c>
      <c r="I24" s="115">
        <v>33</v>
      </c>
      <c r="J24" s="116">
        <v>44</v>
      </c>
    </row>
    <row r="25" spans="1:15" s="110" customFormat="1" ht="24.95" customHeight="1" x14ac:dyDescent="0.2">
      <c r="A25" s="193" t="s">
        <v>222</v>
      </c>
      <c r="B25" s="204" t="s">
        <v>159</v>
      </c>
      <c r="C25" s="113">
        <v>4.0801457194899822</v>
      </c>
      <c r="D25" s="115">
        <v>112</v>
      </c>
      <c r="E25" s="114">
        <v>75</v>
      </c>
      <c r="F25" s="114">
        <v>121</v>
      </c>
      <c r="G25" s="114">
        <v>129</v>
      </c>
      <c r="H25" s="140">
        <v>138</v>
      </c>
      <c r="I25" s="115">
        <v>-26</v>
      </c>
      <c r="J25" s="116">
        <v>-18.840579710144926</v>
      </c>
    </row>
    <row r="26" spans="1:15" s="110" customFormat="1" ht="24.95" customHeight="1" x14ac:dyDescent="0.2">
      <c r="A26" s="201">
        <v>782.78300000000002</v>
      </c>
      <c r="B26" s="203" t="s">
        <v>160</v>
      </c>
      <c r="C26" s="113">
        <v>3.1329690346083789</v>
      </c>
      <c r="D26" s="115">
        <v>86</v>
      </c>
      <c r="E26" s="114">
        <v>72</v>
      </c>
      <c r="F26" s="114">
        <v>107</v>
      </c>
      <c r="G26" s="114">
        <v>93</v>
      </c>
      <c r="H26" s="140">
        <v>97</v>
      </c>
      <c r="I26" s="115">
        <v>-11</v>
      </c>
      <c r="J26" s="116">
        <v>-11.340206185567011</v>
      </c>
    </row>
    <row r="27" spans="1:15" s="110" customFormat="1" ht="24.95" customHeight="1" x14ac:dyDescent="0.2">
      <c r="A27" s="193" t="s">
        <v>161</v>
      </c>
      <c r="B27" s="199" t="s">
        <v>162</v>
      </c>
      <c r="C27" s="113">
        <v>1.8579234972677596</v>
      </c>
      <c r="D27" s="115">
        <v>51</v>
      </c>
      <c r="E27" s="114">
        <v>45</v>
      </c>
      <c r="F27" s="114">
        <v>99</v>
      </c>
      <c r="G27" s="114">
        <v>34</v>
      </c>
      <c r="H27" s="140">
        <v>41</v>
      </c>
      <c r="I27" s="115">
        <v>10</v>
      </c>
      <c r="J27" s="116">
        <v>24.390243902439025</v>
      </c>
    </row>
    <row r="28" spans="1:15" s="110" customFormat="1" ht="24.95" customHeight="1" x14ac:dyDescent="0.2">
      <c r="A28" s="193" t="s">
        <v>163</v>
      </c>
      <c r="B28" s="199" t="s">
        <v>164</v>
      </c>
      <c r="C28" s="113">
        <v>1.9672131147540983</v>
      </c>
      <c r="D28" s="115">
        <v>54</v>
      </c>
      <c r="E28" s="114">
        <v>61</v>
      </c>
      <c r="F28" s="114">
        <v>228</v>
      </c>
      <c r="G28" s="114">
        <v>42</v>
      </c>
      <c r="H28" s="140">
        <v>76</v>
      </c>
      <c r="I28" s="115">
        <v>-22</v>
      </c>
      <c r="J28" s="116">
        <v>-28.94736842105263</v>
      </c>
    </row>
    <row r="29" spans="1:15" s="110" customFormat="1" ht="24.95" customHeight="1" x14ac:dyDescent="0.2">
      <c r="A29" s="193">
        <v>86</v>
      </c>
      <c r="B29" s="199" t="s">
        <v>165</v>
      </c>
      <c r="C29" s="113">
        <v>5.5009107468123863</v>
      </c>
      <c r="D29" s="115">
        <v>151</v>
      </c>
      <c r="E29" s="114">
        <v>108</v>
      </c>
      <c r="F29" s="114">
        <v>173</v>
      </c>
      <c r="G29" s="114">
        <v>126</v>
      </c>
      <c r="H29" s="140">
        <v>146</v>
      </c>
      <c r="I29" s="115">
        <v>5</v>
      </c>
      <c r="J29" s="116">
        <v>3.4246575342465753</v>
      </c>
    </row>
    <row r="30" spans="1:15" s="110" customFormat="1" ht="24.95" customHeight="1" x14ac:dyDescent="0.2">
      <c r="A30" s="193">
        <v>87.88</v>
      </c>
      <c r="B30" s="204" t="s">
        <v>166</v>
      </c>
      <c r="C30" s="113">
        <v>5.1366120218579239</v>
      </c>
      <c r="D30" s="115">
        <v>141</v>
      </c>
      <c r="E30" s="114">
        <v>143</v>
      </c>
      <c r="F30" s="114">
        <v>283</v>
      </c>
      <c r="G30" s="114">
        <v>169</v>
      </c>
      <c r="H30" s="140">
        <v>157</v>
      </c>
      <c r="I30" s="115">
        <v>-16</v>
      </c>
      <c r="J30" s="116">
        <v>-10.19108280254777</v>
      </c>
    </row>
    <row r="31" spans="1:15" s="110" customFormat="1" ht="24.95" customHeight="1" x14ac:dyDescent="0.2">
      <c r="A31" s="193" t="s">
        <v>167</v>
      </c>
      <c r="B31" s="199" t="s">
        <v>168</v>
      </c>
      <c r="C31" s="113">
        <v>2.8779599271402549</v>
      </c>
      <c r="D31" s="115">
        <v>79</v>
      </c>
      <c r="E31" s="114">
        <v>70</v>
      </c>
      <c r="F31" s="114">
        <v>131</v>
      </c>
      <c r="G31" s="114">
        <v>60</v>
      </c>
      <c r="H31" s="140">
        <v>72</v>
      </c>
      <c r="I31" s="115">
        <v>7</v>
      </c>
      <c r="J31" s="116">
        <v>9.7222222222222214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2.0400728597449911</v>
      </c>
      <c r="D34" s="115">
        <v>56</v>
      </c>
      <c r="E34" s="114">
        <v>33</v>
      </c>
      <c r="F34" s="114">
        <v>95</v>
      </c>
      <c r="G34" s="114">
        <v>98</v>
      </c>
      <c r="H34" s="140">
        <v>80</v>
      </c>
      <c r="I34" s="115">
        <v>-24</v>
      </c>
      <c r="J34" s="116">
        <v>-30</v>
      </c>
    </row>
    <row r="35" spans="1:10" s="110" customFormat="1" ht="24.95" customHeight="1" x14ac:dyDescent="0.2">
      <c r="A35" s="292" t="s">
        <v>171</v>
      </c>
      <c r="B35" s="293" t="s">
        <v>172</v>
      </c>
      <c r="C35" s="113">
        <v>33.588342440801455</v>
      </c>
      <c r="D35" s="115">
        <v>922</v>
      </c>
      <c r="E35" s="114">
        <v>683</v>
      </c>
      <c r="F35" s="114">
        <v>1320</v>
      </c>
      <c r="G35" s="114">
        <v>812</v>
      </c>
      <c r="H35" s="140">
        <v>974</v>
      </c>
      <c r="I35" s="115">
        <v>-52</v>
      </c>
      <c r="J35" s="116">
        <v>-5.3388090349075972</v>
      </c>
    </row>
    <row r="36" spans="1:10" s="110" customFormat="1" ht="24.95" customHeight="1" x14ac:dyDescent="0.2">
      <c r="A36" s="294" t="s">
        <v>173</v>
      </c>
      <c r="B36" s="295" t="s">
        <v>174</v>
      </c>
      <c r="C36" s="125">
        <v>64.37158469945355</v>
      </c>
      <c r="D36" s="143">
        <v>1767</v>
      </c>
      <c r="E36" s="144">
        <v>1413</v>
      </c>
      <c r="F36" s="144">
        <v>2721</v>
      </c>
      <c r="G36" s="144">
        <v>1584</v>
      </c>
      <c r="H36" s="145">
        <v>1944</v>
      </c>
      <c r="I36" s="143">
        <v>-177</v>
      </c>
      <c r="J36" s="146">
        <v>-9.1049382716049383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2745</v>
      </c>
      <c r="F11" s="264">
        <v>2129</v>
      </c>
      <c r="G11" s="264">
        <v>4136</v>
      </c>
      <c r="H11" s="264">
        <v>2494</v>
      </c>
      <c r="I11" s="265">
        <v>2998</v>
      </c>
      <c r="J11" s="263">
        <v>-253</v>
      </c>
      <c r="K11" s="266">
        <v>-8.4389593062041364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24.444444444444443</v>
      </c>
      <c r="E13" s="115">
        <v>671</v>
      </c>
      <c r="F13" s="114">
        <v>555</v>
      </c>
      <c r="G13" s="114">
        <v>808</v>
      </c>
      <c r="H13" s="114">
        <v>722</v>
      </c>
      <c r="I13" s="140">
        <v>739</v>
      </c>
      <c r="J13" s="115">
        <v>-68</v>
      </c>
      <c r="K13" s="116">
        <v>-9.2016238159675243</v>
      </c>
    </row>
    <row r="14" spans="1:15" ht="15.95" customHeight="1" x14ac:dyDescent="0.2">
      <c r="A14" s="306" t="s">
        <v>230</v>
      </c>
      <c r="B14" s="307"/>
      <c r="C14" s="308"/>
      <c r="D14" s="113">
        <v>60.510018214936245</v>
      </c>
      <c r="E14" s="115">
        <v>1661</v>
      </c>
      <c r="F14" s="114">
        <v>1251</v>
      </c>
      <c r="G14" s="114">
        <v>2860</v>
      </c>
      <c r="H14" s="114">
        <v>1427</v>
      </c>
      <c r="I14" s="140">
        <v>1850</v>
      </c>
      <c r="J14" s="115">
        <v>-189</v>
      </c>
      <c r="K14" s="116">
        <v>-10.216216216216216</v>
      </c>
    </row>
    <row r="15" spans="1:15" ht="15.95" customHeight="1" x14ac:dyDescent="0.2">
      <c r="A15" s="306" t="s">
        <v>231</v>
      </c>
      <c r="B15" s="307"/>
      <c r="C15" s="308"/>
      <c r="D15" s="113">
        <v>8.0874316939890711</v>
      </c>
      <c r="E15" s="115">
        <v>222</v>
      </c>
      <c r="F15" s="114">
        <v>201</v>
      </c>
      <c r="G15" s="114">
        <v>242</v>
      </c>
      <c r="H15" s="114">
        <v>187</v>
      </c>
      <c r="I15" s="140">
        <v>229</v>
      </c>
      <c r="J15" s="115">
        <v>-7</v>
      </c>
      <c r="K15" s="116">
        <v>-3.0567685589519651</v>
      </c>
    </row>
    <row r="16" spans="1:15" ht="15.95" customHeight="1" x14ac:dyDescent="0.2">
      <c r="A16" s="306" t="s">
        <v>232</v>
      </c>
      <c r="B16" s="307"/>
      <c r="C16" s="308"/>
      <c r="D16" s="113">
        <v>6.7759562841530059</v>
      </c>
      <c r="E16" s="115">
        <v>186</v>
      </c>
      <c r="F16" s="114">
        <v>119</v>
      </c>
      <c r="G16" s="114">
        <v>214</v>
      </c>
      <c r="H16" s="114">
        <v>153</v>
      </c>
      <c r="I16" s="140">
        <v>177</v>
      </c>
      <c r="J16" s="115">
        <v>9</v>
      </c>
      <c r="K16" s="116">
        <v>5.0847457627118642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2.0400728597449911</v>
      </c>
      <c r="E18" s="115">
        <v>56</v>
      </c>
      <c r="F18" s="114">
        <v>42</v>
      </c>
      <c r="G18" s="114">
        <v>91</v>
      </c>
      <c r="H18" s="114">
        <v>97</v>
      </c>
      <c r="I18" s="140">
        <v>84</v>
      </c>
      <c r="J18" s="115">
        <v>-28</v>
      </c>
      <c r="K18" s="116">
        <v>-33.333333333333336</v>
      </c>
    </row>
    <row r="19" spans="1:11" ht="14.1" customHeight="1" x14ac:dyDescent="0.2">
      <c r="A19" s="306" t="s">
        <v>235</v>
      </c>
      <c r="B19" s="307" t="s">
        <v>236</v>
      </c>
      <c r="C19" s="308"/>
      <c r="D19" s="113">
        <v>1.8579234972677596</v>
      </c>
      <c r="E19" s="115">
        <v>51</v>
      </c>
      <c r="F19" s="114">
        <v>33</v>
      </c>
      <c r="G19" s="114">
        <v>80</v>
      </c>
      <c r="H19" s="114">
        <v>87</v>
      </c>
      <c r="I19" s="140">
        <v>61</v>
      </c>
      <c r="J19" s="115">
        <v>-10</v>
      </c>
      <c r="K19" s="116">
        <v>-16.393442622950818</v>
      </c>
    </row>
    <row r="20" spans="1:11" ht="14.1" customHeight="1" x14ac:dyDescent="0.2">
      <c r="A20" s="306">
        <v>12</v>
      </c>
      <c r="B20" s="307" t="s">
        <v>237</v>
      </c>
      <c r="C20" s="308"/>
      <c r="D20" s="113">
        <v>2.1857923497267762</v>
      </c>
      <c r="E20" s="115">
        <v>60</v>
      </c>
      <c r="F20" s="114">
        <v>14</v>
      </c>
      <c r="G20" s="114">
        <v>52</v>
      </c>
      <c r="H20" s="114">
        <v>41</v>
      </c>
      <c r="I20" s="140">
        <v>72</v>
      </c>
      <c r="J20" s="115">
        <v>-12</v>
      </c>
      <c r="K20" s="116">
        <v>-16.666666666666668</v>
      </c>
    </row>
    <row r="21" spans="1:11" ht="14.1" customHeight="1" x14ac:dyDescent="0.2">
      <c r="A21" s="306">
        <v>21</v>
      </c>
      <c r="B21" s="307" t="s">
        <v>238</v>
      </c>
      <c r="C21" s="308"/>
      <c r="D21" s="113">
        <v>0.61930783242258647</v>
      </c>
      <c r="E21" s="115">
        <v>17</v>
      </c>
      <c r="F21" s="114">
        <v>4</v>
      </c>
      <c r="G21" s="114">
        <v>9</v>
      </c>
      <c r="H21" s="114">
        <v>15</v>
      </c>
      <c r="I21" s="140">
        <v>15</v>
      </c>
      <c r="J21" s="115">
        <v>2</v>
      </c>
      <c r="K21" s="116">
        <v>13.333333333333334</v>
      </c>
    </row>
    <row r="22" spans="1:11" ht="14.1" customHeight="1" x14ac:dyDescent="0.2">
      <c r="A22" s="306">
        <v>22</v>
      </c>
      <c r="B22" s="307" t="s">
        <v>239</v>
      </c>
      <c r="C22" s="308"/>
      <c r="D22" s="113">
        <v>2.2950819672131146</v>
      </c>
      <c r="E22" s="115">
        <v>63</v>
      </c>
      <c r="F22" s="114">
        <v>47</v>
      </c>
      <c r="G22" s="114">
        <v>115</v>
      </c>
      <c r="H22" s="114">
        <v>87</v>
      </c>
      <c r="I22" s="140">
        <v>67</v>
      </c>
      <c r="J22" s="115">
        <v>-4</v>
      </c>
      <c r="K22" s="116">
        <v>-5.9701492537313436</v>
      </c>
    </row>
    <row r="23" spans="1:11" ht="14.1" customHeight="1" x14ac:dyDescent="0.2">
      <c r="A23" s="306">
        <v>23</v>
      </c>
      <c r="B23" s="307" t="s">
        <v>240</v>
      </c>
      <c r="C23" s="308"/>
      <c r="D23" s="113">
        <v>0.47358834244080145</v>
      </c>
      <c r="E23" s="115">
        <v>13</v>
      </c>
      <c r="F23" s="114">
        <v>20</v>
      </c>
      <c r="G23" s="114">
        <v>23</v>
      </c>
      <c r="H23" s="114">
        <v>12</v>
      </c>
      <c r="I23" s="140">
        <v>12</v>
      </c>
      <c r="J23" s="115">
        <v>1</v>
      </c>
      <c r="K23" s="116">
        <v>8.3333333333333339</v>
      </c>
    </row>
    <row r="24" spans="1:11" ht="14.1" customHeight="1" x14ac:dyDescent="0.2">
      <c r="A24" s="306">
        <v>24</v>
      </c>
      <c r="B24" s="307" t="s">
        <v>241</v>
      </c>
      <c r="C24" s="308"/>
      <c r="D24" s="113">
        <v>4.6265938069216759</v>
      </c>
      <c r="E24" s="115">
        <v>127</v>
      </c>
      <c r="F24" s="114">
        <v>61</v>
      </c>
      <c r="G24" s="114">
        <v>151</v>
      </c>
      <c r="H24" s="114">
        <v>104</v>
      </c>
      <c r="I24" s="140">
        <v>119</v>
      </c>
      <c r="J24" s="115">
        <v>8</v>
      </c>
      <c r="K24" s="116">
        <v>6.7226890756302522</v>
      </c>
    </row>
    <row r="25" spans="1:11" ht="14.1" customHeight="1" x14ac:dyDescent="0.2">
      <c r="A25" s="306">
        <v>25</v>
      </c>
      <c r="B25" s="307" t="s">
        <v>242</v>
      </c>
      <c r="C25" s="308"/>
      <c r="D25" s="113">
        <v>6.3752276867030968</v>
      </c>
      <c r="E25" s="115">
        <v>175</v>
      </c>
      <c r="F25" s="114">
        <v>122</v>
      </c>
      <c r="G25" s="114">
        <v>235</v>
      </c>
      <c r="H25" s="114">
        <v>111</v>
      </c>
      <c r="I25" s="140">
        <v>179</v>
      </c>
      <c r="J25" s="115">
        <v>-4</v>
      </c>
      <c r="K25" s="116">
        <v>-2.2346368715083798</v>
      </c>
    </row>
    <row r="26" spans="1:11" ht="14.1" customHeight="1" x14ac:dyDescent="0.2">
      <c r="A26" s="306">
        <v>26</v>
      </c>
      <c r="B26" s="307" t="s">
        <v>243</v>
      </c>
      <c r="C26" s="308"/>
      <c r="D26" s="113">
        <v>2.3315118397085612</v>
      </c>
      <c r="E26" s="115">
        <v>64</v>
      </c>
      <c r="F26" s="114">
        <v>41</v>
      </c>
      <c r="G26" s="114">
        <v>130</v>
      </c>
      <c r="H26" s="114">
        <v>67</v>
      </c>
      <c r="I26" s="140">
        <v>105</v>
      </c>
      <c r="J26" s="115">
        <v>-41</v>
      </c>
      <c r="K26" s="116">
        <v>-39.047619047619051</v>
      </c>
    </row>
    <row r="27" spans="1:11" ht="14.1" customHeight="1" x14ac:dyDescent="0.2">
      <c r="A27" s="306">
        <v>27</v>
      </c>
      <c r="B27" s="307" t="s">
        <v>244</v>
      </c>
      <c r="C27" s="308"/>
      <c r="D27" s="113">
        <v>2.4408014571948997</v>
      </c>
      <c r="E27" s="115">
        <v>67</v>
      </c>
      <c r="F27" s="114">
        <v>33</v>
      </c>
      <c r="G27" s="114">
        <v>61</v>
      </c>
      <c r="H27" s="114">
        <v>48</v>
      </c>
      <c r="I27" s="140">
        <v>50</v>
      </c>
      <c r="J27" s="115">
        <v>17</v>
      </c>
      <c r="K27" s="116">
        <v>34</v>
      </c>
    </row>
    <row r="28" spans="1:11" ht="14.1" customHeight="1" x14ac:dyDescent="0.2">
      <c r="A28" s="306">
        <v>28</v>
      </c>
      <c r="B28" s="307" t="s">
        <v>245</v>
      </c>
      <c r="C28" s="308"/>
      <c r="D28" s="113">
        <v>0.10928961748633879</v>
      </c>
      <c r="E28" s="115">
        <v>3</v>
      </c>
      <c r="F28" s="114" t="s">
        <v>513</v>
      </c>
      <c r="G28" s="114" t="s">
        <v>513</v>
      </c>
      <c r="H28" s="114" t="s">
        <v>513</v>
      </c>
      <c r="I28" s="140">
        <v>5</v>
      </c>
      <c r="J28" s="115">
        <v>-2</v>
      </c>
      <c r="K28" s="116">
        <v>-40</v>
      </c>
    </row>
    <row r="29" spans="1:11" ht="14.1" customHeight="1" x14ac:dyDescent="0.2">
      <c r="A29" s="306">
        <v>29</v>
      </c>
      <c r="B29" s="307" t="s">
        <v>246</v>
      </c>
      <c r="C29" s="308"/>
      <c r="D29" s="113">
        <v>4.0801457194899822</v>
      </c>
      <c r="E29" s="115">
        <v>112</v>
      </c>
      <c r="F29" s="114">
        <v>116</v>
      </c>
      <c r="G29" s="114">
        <v>128</v>
      </c>
      <c r="H29" s="114">
        <v>118</v>
      </c>
      <c r="I29" s="140">
        <v>97</v>
      </c>
      <c r="J29" s="115">
        <v>15</v>
      </c>
      <c r="K29" s="116">
        <v>15.463917525773196</v>
      </c>
    </row>
    <row r="30" spans="1:11" ht="14.1" customHeight="1" x14ac:dyDescent="0.2">
      <c r="A30" s="306" t="s">
        <v>247</v>
      </c>
      <c r="B30" s="307" t="s">
        <v>248</v>
      </c>
      <c r="C30" s="308"/>
      <c r="D30" s="113">
        <v>1.5664845173041895</v>
      </c>
      <c r="E30" s="115">
        <v>43</v>
      </c>
      <c r="F30" s="114" t="s">
        <v>513</v>
      </c>
      <c r="G30" s="114" t="s">
        <v>513</v>
      </c>
      <c r="H30" s="114" t="s">
        <v>513</v>
      </c>
      <c r="I30" s="140" t="s">
        <v>513</v>
      </c>
      <c r="J30" s="115" t="s">
        <v>513</v>
      </c>
      <c r="K30" s="116" t="s">
        <v>513</v>
      </c>
    </row>
    <row r="31" spans="1:11" ht="14.1" customHeight="1" x14ac:dyDescent="0.2">
      <c r="A31" s="306" t="s">
        <v>249</v>
      </c>
      <c r="B31" s="307" t="s">
        <v>250</v>
      </c>
      <c r="C31" s="308"/>
      <c r="D31" s="113">
        <v>2.5136612021857925</v>
      </c>
      <c r="E31" s="115">
        <v>69</v>
      </c>
      <c r="F31" s="114">
        <v>77</v>
      </c>
      <c r="G31" s="114">
        <v>73</v>
      </c>
      <c r="H31" s="114">
        <v>86</v>
      </c>
      <c r="I31" s="140">
        <v>74</v>
      </c>
      <c r="J31" s="115">
        <v>-5</v>
      </c>
      <c r="K31" s="116">
        <v>-6.756756756756757</v>
      </c>
    </row>
    <row r="32" spans="1:11" ht="14.1" customHeight="1" x14ac:dyDescent="0.2">
      <c r="A32" s="306">
        <v>31</v>
      </c>
      <c r="B32" s="307" t="s">
        <v>251</v>
      </c>
      <c r="C32" s="308"/>
      <c r="D32" s="113">
        <v>1.0564663023679417</v>
      </c>
      <c r="E32" s="115">
        <v>29</v>
      </c>
      <c r="F32" s="114">
        <v>9</v>
      </c>
      <c r="G32" s="114">
        <v>17</v>
      </c>
      <c r="H32" s="114">
        <v>17</v>
      </c>
      <c r="I32" s="140">
        <v>7</v>
      </c>
      <c r="J32" s="115">
        <v>22</v>
      </c>
      <c r="K32" s="116" t="s">
        <v>514</v>
      </c>
    </row>
    <row r="33" spans="1:11" ht="14.1" customHeight="1" x14ac:dyDescent="0.2">
      <c r="A33" s="306">
        <v>32</v>
      </c>
      <c r="B33" s="307" t="s">
        <v>252</v>
      </c>
      <c r="C33" s="308"/>
      <c r="D33" s="113">
        <v>4.9544626593806917</v>
      </c>
      <c r="E33" s="115">
        <v>136</v>
      </c>
      <c r="F33" s="114">
        <v>49</v>
      </c>
      <c r="G33" s="114">
        <v>113</v>
      </c>
      <c r="H33" s="114">
        <v>76</v>
      </c>
      <c r="I33" s="140">
        <v>137</v>
      </c>
      <c r="J33" s="115">
        <v>-1</v>
      </c>
      <c r="K33" s="116">
        <v>-0.72992700729927007</v>
      </c>
    </row>
    <row r="34" spans="1:11" ht="14.1" customHeight="1" x14ac:dyDescent="0.2">
      <c r="A34" s="306">
        <v>33</v>
      </c>
      <c r="B34" s="307" t="s">
        <v>253</v>
      </c>
      <c r="C34" s="308"/>
      <c r="D34" s="113">
        <v>3.6065573770491803</v>
      </c>
      <c r="E34" s="115">
        <v>99</v>
      </c>
      <c r="F34" s="114">
        <v>49</v>
      </c>
      <c r="G34" s="114">
        <v>142</v>
      </c>
      <c r="H34" s="114">
        <v>95</v>
      </c>
      <c r="I34" s="140">
        <v>103</v>
      </c>
      <c r="J34" s="115">
        <v>-4</v>
      </c>
      <c r="K34" s="116">
        <v>-3.883495145631068</v>
      </c>
    </row>
    <row r="35" spans="1:11" ht="14.1" customHeight="1" x14ac:dyDescent="0.2">
      <c r="A35" s="306">
        <v>34</v>
      </c>
      <c r="B35" s="307" t="s">
        <v>254</v>
      </c>
      <c r="C35" s="308"/>
      <c r="D35" s="113">
        <v>2.4043715846994536</v>
      </c>
      <c r="E35" s="115">
        <v>66</v>
      </c>
      <c r="F35" s="114">
        <v>114</v>
      </c>
      <c r="G35" s="114">
        <v>166</v>
      </c>
      <c r="H35" s="114">
        <v>63</v>
      </c>
      <c r="I35" s="140">
        <v>74</v>
      </c>
      <c r="J35" s="115">
        <v>-8</v>
      </c>
      <c r="K35" s="116">
        <v>-10.810810810810811</v>
      </c>
    </row>
    <row r="36" spans="1:11" ht="14.1" customHeight="1" x14ac:dyDescent="0.2">
      <c r="A36" s="306">
        <v>41</v>
      </c>
      <c r="B36" s="307" t="s">
        <v>255</v>
      </c>
      <c r="C36" s="308"/>
      <c r="D36" s="113">
        <v>0.58287795992714031</v>
      </c>
      <c r="E36" s="115">
        <v>16</v>
      </c>
      <c r="F36" s="114">
        <v>21</v>
      </c>
      <c r="G36" s="114">
        <v>43</v>
      </c>
      <c r="H36" s="114">
        <v>20</v>
      </c>
      <c r="I36" s="140">
        <v>29</v>
      </c>
      <c r="J36" s="115">
        <v>-13</v>
      </c>
      <c r="K36" s="116">
        <v>-44.827586206896555</v>
      </c>
    </row>
    <row r="37" spans="1:11" ht="14.1" customHeight="1" x14ac:dyDescent="0.2">
      <c r="A37" s="306">
        <v>42</v>
      </c>
      <c r="B37" s="307" t="s">
        <v>256</v>
      </c>
      <c r="C37" s="308"/>
      <c r="D37" s="113">
        <v>0.54644808743169404</v>
      </c>
      <c r="E37" s="115">
        <v>15</v>
      </c>
      <c r="F37" s="114">
        <v>4</v>
      </c>
      <c r="G37" s="114">
        <v>17</v>
      </c>
      <c r="H37" s="114">
        <v>8</v>
      </c>
      <c r="I37" s="140">
        <v>6</v>
      </c>
      <c r="J37" s="115">
        <v>9</v>
      </c>
      <c r="K37" s="116">
        <v>150</v>
      </c>
    </row>
    <row r="38" spans="1:11" ht="14.1" customHeight="1" x14ac:dyDescent="0.2">
      <c r="A38" s="306">
        <v>43</v>
      </c>
      <c r="B38" s="307" t="s">
        <v>257</v>
      </c>
      <c r="C38" s="308"/>
      <c r="D38" s="113">
        <v>1.3479052823315119</v>
      </c>
      <c r="E38" s="115">
        <v>37</v>
      </c>
      <c r="F38" s="114">
        <v>21</v>
      </c>
      <c r="G38" s="114">
        <v>60</v>
      </c>
      <c r="H38" s="114">
        <v>23</v>
      </c>
      <c r="I38" s="140">
        <v>41</v>
      </c>
      <c r="J38" s="115">
        <v>-4</v>
      </c>
      <c r="K38" s="116">
        <v>-9.7560975609756095</v>
      </c>
    </row>
    <row r="39" spans="1:11" ht="14.1" customHeight="1" x14ac:dyDescent="0.2">
      <c r="A39" s="306">
        <v>51</v>
      </c>
      <c r="B39" s="307" t="s">
        <v>258</v>
      </c>
      <c r="C39" s="308"/>
      <c r="D39" s="113">
        <v>7.5045537340619308</v>
      </c>
      <c r="E39" s="115">
        <v>206</v>
      </c>
      <c r="F39" s="114">
        <v>195</v>
      </c>
      <c r="G39" s="114">
        <v>352</v>
      </c>
      <c r="H39" s="114">
        <v>185</v>
      </c>
      <c r="I39" s="140">
        <v>217</v>
      </c>
      <c r="J39" s="115">
        <v>-11</v>
      </c>
      <c r="K39" s="116">
        <v>-5.0691244239631335</v>
      </c>
    </row>
    <row r="40" spans="1:11" ht="14.1" customHeight="1" x14ac:dyDescent="0.2">
      <c r="A40" s="306" t="s">
        <v>259</v>
      </c>
      <c r="B40" s="307" t="s">
        <v>260</v>
      </c>
      <c r="C40" s="308"/>
      <c r="D40" s="113">
        <v>6.8123861566484516</v>
      </c>
      <c r="E40" s="115">
        <v>187</v>
      </c>
      <c r="F40" s="114">
        <v>179</v>
      </c>
      <c r="G40" s="114">
        <v>284</v>
      </c>
      <c r="H40" s="114">
        <v>163</v>
      </c>
      <c r="I40" s="140">
        <v>191</v>
      </c>
      <c r="J40" s="115">
        <v>-4</v>
      </c>
      <c r="K40" s="116">
        <v>-2.0942408376963351</v>
      </c>
    </row>
    <row r="41" spans="1:11" ht="14.1" customHeight="1" x14ac:dyDescent="0.2">
      <c r="A41" s="306"/>
      <c r="B41" s="307" t="s">
        <v>261</v>
      </c>
      <c r="C41" s="308"/>
      <c r="D41" s="113">
        <v>4.9908925318761383</v>
      </c>
      <c r="E41" s="115">
        <v>137</v>
      </c>
      <c r="F41" s="114">
        <v>130</v>
      </c>
      <c r="G41" s="114">
        <v>244</v>
      </c>
      <c r="H41" s="114">
        <v>136</v>
      </c>
      <c r="I41" s="140">
        <v>168</v>
      </c>
      <c r="J41" s="115">
        <v>-31</v>
      </c>
      <c r="K41" s="116">
        <v>-18.452380952380953</v>
      </c>
    </row>
    <row r="42" spans="1:11" ht="14.1" customHeight="1" x14ac:dyDescent="0.2">
      <c r="A42" s="306">
        <v>52</v>
      </c>
      <c r="B42" s="307" t="s">
        <v>262</v>
      </c>
      <c r="C42" s="308"/>
      <c r="D42" s="113">
        <v>8.9253187613843359</v>
      </c>
      <c r="E42" s="115">
        <v>245</v>
      </c>
      <c r="F42" s="114">
        <v>216</v>
      </c>
      <c r="G42" s="114">
        <v>405</v>
      </c>
      <c r="H42" s="114">
        <v>278</v>
      </c>
      <c r="I42" s="140">
        <v>334</v>
      </c>
      <c r="J42" s="115">
        <v>-89</v>
      </c>
      <c r="K42" s="116">
        <v>-26.646706586826348</v>
      </c>
    </row>
    <row r="43" spans="1:11" ht="14.1" customHeight="1" x14ac:dyDescent="0.2">
      <c r="A43" s="306" t="s">
        <v>263</v>
      </c>
      <c r="B43" s="307" t="s">
        <v>264</v>
      </c>
      <c r="C43" s="308"/>
      <c r="D43" s="113">
        <v>7.9052823315118399</v>
      </c>
      <c r="E43" s="115">
        <v>217</v>
      </c>
      <c r="F43" s="114">
        <v>210</v>
      </c>
      <c r="G43" s="114">
        <v>381</v>
      </c>
      <c r="H43" s="114">
        <v>257</v>
      </c>
      <c r="I43" s="140">
        <v>311</v>
      </c>
      <c r="J43" s="115">
        <v>-94</v>
      </c>
      <c r="K43" s="116">
        <v>-30.225080385852092</v>
      </c>
    </row>
    <row r="44" spans="1:11" ht="14.1" customHeight="1" x14ac:dyDescent="0.2">
      <c r="A44" s="306">
        <v>53</v>
      </c>
      <c r="B44" s="307" t="s">
        <v>265</v>
      </c>
      <c r="C44" s="308"/>
      <c r="D44" s="113">
        <v>0.58287795992714031</v>
      </c>
      <c r="E44" s="115">
        <v>16</v>
      </c>
      <c r="F44" s="114">
        <v>19</v>
      </c>
      <c r="G44" s="114">
        <v>20</v>
      </c>
      <c r="H44" s="114">
        <v>22</v>
      </c>
      <c r="I44" s="140">
        <v>19</v>
      </c>
      <c r="J44" s="115">
        <v>-3</v>
      </c>
      <c r="K44" s="116">
        <v>-15.789473684210526</v>
      </c>
    </row>
    <row r="45" spans="1:11" ht="14.1" customHeight="1" x14ac:dyDescent="0.2">
      <c r="A45" s="306" t="s">
        <v>266</v>
      </c>
      <c r="B45" s="307" t="s">
        <v>267</v>
      </c>
      <c r="C45" s="308"/>
      <c r="D45" s="113">
        <v>0.58287795992714031</v>
      </c>
      <c r="E45" s="115">
        <v>16</v>
      </c>
      <c r="F45" s="114">
        <v>19</v>
      </c>
      <c r="G45" s="114">
        <v>20</v>
      </c>
      <c r="H45" s="114">
        <v>22</v>
      </c>
      <c r="I45" s="140">
        <v>19</v>
      </c>
      <c r="J45" s="115">
        <v>-3</v>
      </c>
      <c r="K45" s="116">
        <v>-15.789473684210526</v>
      </c>
    </row>
    <row r="46" spans="1:11" ht="14.1" customHeight="1" x14ac:dyDescent="0.2">
      <c r="A46" s="306">
        <v>54</v>
      </c>
      <c r="B46" s="307" t="s">
        <v>268</v>
      </c>
      <c r="C46" s="308"/>
      <c r="D46" s="113">
        <v>2.0765027322404372</v>
      </c>
      <c r="E46" s="115">
        <v>57</v>
      </c>
      <c r="F46" s="114">
        <v>39</v>
      </c>
      <c r="G46" s="114">
        <v>58</v>
      </c>
      <c r="H46" s="114">
        <v>71</v>
      </c>
      <c r="I46" s="140">
        <v>55</v>
      </c>
      <c r="J46" s="115">
        <v>2</v>
      </c>
      <c r="K46" s="116">
        <v>3.6363636363636362</v>
      </c>
    </row>
    <row r="47" spans="1:11" ht="14.1" customHeight="1" x14ac:dyDescent="0.2">
      <c r="A47" s="306">
        <v>61</v>
      </c>
      <c r="B47" s="307" t="s">
        <v>269</v>
      </c>
      <c r="C47" s="308"/>
      <c r="D47" s="113">
        <v>2.768670309653916</v>
      </c>
      <c r="E47" s="115">
        <v>76</v>
      </c>
      <c r="F47" s="114">
        <v>48</v>
      </c>
      <c r="G47" s="114">
        <v>116</v>
      </c>
      <c r="H47" s="114">
        <v>59</v>
      </c>
      <c r="I47" s="140">
        <v>102</v>
      </c>
      <c r="J47" s="115">
        <v>-26</v>
      </c>
      <c r="K47" s="116">
        <v>-25.490196078431371</v>
      </c>
    </row>
    <row r="48" spans="1:11" ht="14.1" customHeight="1" x14ac:dyDescent="0.2">
      <c r="A48" s="306">
        <v>62</v>
      </c>
      <c r="B48" s="307" t="s">
        <v>270</v>
      </c>
      <c r="C48" s="308"/>
      <c r="D48" s="113">
        <v>8.5610200364298716</v>
      </c>
      <c r="E48" s="115">
        <v>235</v>
      </c>
      <c r="F48" s="114">
        <v>180</v>
      </c>
      <c r="G48" s="114">
        <v>253</v>
      </c>
      <c r="H48" s="114">
        <v>137</v>
      </c>
      <c r="I48" s="140">
        <v>164</v>
      </c>
      <c r="J48" s="115">
        <v>71</v>
      </c>
      <c r="K48" s="116">
        <v>43.292682926829265</v>
      </c>
    </row>
    <row r="49" spans="1:11" ht="14.1" customHeight="1" x14ac:dyDescent="0.2">
      <c r="A49" s="306">
        <v>63</v>
      </c>
      <c r="B49" s="307" t="s">
        <v>271</v>
      </c>
      <c r="C49" s="308"/>
      <c r="D49" s="113">
        <v>3.2422586520947179</v>
      </c>
      <c r="E49" s="115">
        <v>89</v>
      </c>
      <c r="F49" s="114">
        <v>89</v>
      </c>
      <c r="G49" s="114">
        <v>66</v>
      </c>
      <c r="H49" s="114">
        <v>115</v>
      </c>
      <c r="I49" s="140">
        <v>100</v>
      </c>
      <c r="J49" s="115">
        <v>-11</v>
      </c>
      <c r="K49" s="116">
        <v>-11</v>
      </c>
    </row>
    <row r="50" spans="1:11" ht="14.1" customHeight="1" x14ac:dyDescent="0.2">
      <c r="A50" s="306" t="s">
        <v>272</v>
      </c>
      <c r="B50" s="307" t="s">
        <v>273</v>
      </c>
      <c r="C50" s="308"/>
      <c r="D50" s="113">
        <v>0.58287795992714031</v>
      </c>
      <c r="E50" s="115">
        <v>16</v>
      </c>
      <c r="F50" s="114">
        <v>14</v>
      </c>
      <c r="G50" s="114">
        <v>15</v>
      </c>
      <c r="H50" s="114">
        <v>20</v>
      </c>
      <c r="I50" s="140">
        <v>20</v>
      </c>
      <c r="J50" s="115">
        <v>-4</v>
      </c>
      <c r="K50" s="116">
        <v>-20</v>
      </c>
    </row>
    <row r="51" spans="1:11" ht="14.1" customHeight="1" x14ac:dyDescent="0.2">
      <c r="A51" s="306" t="s">
        <v>274</v>
      </c>
      <c r="B51" s="307" t="s">
        <v>275</v>
      </c>
      <c r="C51" s="308"/>
      <c r="D51" s="113">
        <v>2.3679417122040074</v>
      </c>
      <c r="E51" s="115">
        <v>65</v>
      </c>
      <c r="F51" s="114">
        <v>64</v>
      </c>
      <c r="G51" s="114">
        <v>43</v>
      </c>
      <c r="H51" s="114">
        <v>89</v>
      </c>
      <c r="I51" s="140">
        <v>75</v>
      </c>
      <c r="J51" s="115">
        <v>-10</v>
      </c>
      <c r="K51" s="116">
        <v>-13.333333333333334</v>
      </c>
    </row>
    <row r="52" spans="1:11" ht="14.1" customHeight="1" x14ac:dyDescent="0.2">
      <c r="A52" s="306">
        <v>71</v>
      </c>
      <c r="B52" s="307" t="s">
        <v>276</v>
      </c>
      <c r="C52" s="308"/>
      <c r="D52" s="113">
        <v>7.8688524590163933</v>
      </c>
      <c r="E52" s="115">
        <v>216</v>
      </c>
      <c r="F52" s="114">
        <v>180</v>
      </c>
      <c r="G52" s="114">
        <v>362</v>
      </c>
      <c r="H52" s="114">
        <v>187</v>
      </c>
      <c r="I52" s="140">
        <v>246</v>
      </c>
      <c r="J52" s="115">
        <v>-30</v>
      </c>
      <c r="K52" s="116">
        <v>-12.195121951219512</v>
      </c>
    </row>
    <row r="53" spans="1:11" ht="14.1" customHeight="1" x14ac:dyDescent="0.2">
      <c r="A53" s="306" t="s">
        <v>277</v>
      </c>
      <c r="B53" s="307" t="s">
        <v>278</v>
      </c>
      <c r="C53" s="308"/>
      <c r="D53" s="113">
        <v>2.4772313296903459</v>
      </c>
      <c r="E53" s="115">
        <v>68</v>
      </c>
      <c r="F53" s="114">
        <v>70</v>
      </c>
      <c r="G53" s="114">
        <v>153</v>
      </c>
      <c r="H53" s="114">
        <v>60</v>
      </c>
      <c r="I53" s="140">
        <v>119</v>
      </c>
      <c r="J53" s="115">
        <v>-51</v>
      </c>
      <c r="K53" s="116">
        <v>-42.857142857142854</v>
      </c>
    </row>
    <row r="54" spans="1:11" ht="14.1" customHeight="1" x14ac:dyDescent="0.2">
      <c r="A54" s="306" t="s">
        <v>279</v>
      </c>
      <c r="B54" s="307" t="s">
        <v>280</v>
      </c>
      <c r="C54" s="308"/>
      <c r="D54" s="113">
        <v>4.4444444444444446</v>
      </c>
      <c r="E54" s="115">
        <v>122</v>
      </c>
      <c r="F54" s="114">
        <v>95</v>
      </c>
      <c r="G54" s="114">
        <v>184</v>
      </c>
      <c r="H54" s="114">
        <v>115</v>
      </c>
      <c r="I54" s="140">
        <v>106</v>
      </c>
      <c r="J54" s="115">
        <v>16</v>
      </c>
      <c r="K54" s="116">
        <v>15.09433962264151</v>
      </c>
    </row>
    <row r="55" spans="1:11" ht="14.1" customHeight="1" x14ac:dyDescent="0.2">
      <c r="A55" s="306">
        <v>72</v>
      </c>
      <c r="B55" s="307" t="s">
        <v>281</v>
      </c>
      <c r="C55" s="308"/>
      <c r="D55" s="113">
        <v>1.9307832422586522</v>
      </c>
      <c r="E55" s="115">
        <v>53</v>
      </c>
      <c r="F55" s="114">
        <v>41</v>
      </c>
      <c r="G55" s="114">
        <v>89</v>
      </c>
      <c r="H55" s="114">
        <v>28</v>
      </c>
      <c r="I55" s="140">
        <v>108</v>
      </c>
      <c r="J55" s="115">
        <v>-55</v>
      </c>
      <c r="K55" s="116">
        <v>-50.925925925925924</v>
      </c>
    </row>
    <row r="56" spans="1:11" ht="14.1" customHeight="1" x14ac:dyDescent="0.2">
      <c r="A56" s="306" t="s">
        <v>282</v>
      </c>
      <c r="B56" s="307" t="s">
        <v>283</v>
      </c>
      <c r="C56" s="308"/>
      <c r="D56" s="113">
        <v>0.87431693989071035</v>
      </c>
      <c r="E56" s="115">
        <v>24</v>
      </c>
      <c r="F56" s="114">
        <v>9</v>
      </c>
      <c r="G56" s="114">
        <v>42</v>
      </c>
      <c r="H56" s="114">
        <v>10</v>
      </c>
      <c r="I56" s="140">
        <v>74</v>
      </c>
      <c r="J56" s="115">
        <v>-50</v>
      </c>
      <c r="K56" s="116">
        <v>-67.567567567567565</v>
      </c>
    </row>
    <row r="57" spans="1:11" ht="14.1" customHeight="1" x14ac:dyDescent="0.2">
      <c r="A57" s="306" t="s">
        <v>284</v>
      </c>
      <c r="B57" s="307" t="s">
        <v>285</v>
      </c>
      <c r="C57" s="308"/>
      <c r="D57" s="113">
        <v>0.87431693989071035</v>
      </c>
      <c r="E57" s="115">
        <v>24</v>
      </c>
      <c r="F57" s="114">
        <v>23</v>
      </c>
      <c r="G57" s="114">
        <v>29</v>
      </c>
      <c r="H57" s="114">
        <v>15</v>
      </c>
      <c r="I57" s="140">
        <v>22</v>
      </c>
      <c r="J57" s="115">
        <v>2</v>
      </c>
      <c r="K57" s="116">
        <v>9.0909090909090917</v>
      </c>
    </row>
    <row r="58" spans="1:11" ht="14.1" customHeight="1" x14ac:dyDescent="0.2">
      <c r="A58" s="306">
        <v>73</v>
      </c>
      <c r="B58" s="307" t="s">
        <v>286</v>
      </c>
      <c r="C58" s="308"/>
      <c r="D58" s="113">
        <v>1.1657559198542806</v>
      </c>
      <c r="E58" s="115">
        <v>32</v>
      </c>
      <c r="F58" s="114">
        <v>23</v>
      </c>
      <c r="G58" s="114">
        <v>82</v>
      </c>
      <c r="H58" s="114">
        <v>27</v>
      </c>
      <c r="I58" s="140">
        <v>35</v>
      </c>
      <c r="J58" s="115">
        <v>-3</v>
      </c>
      <c r="K58" s="116">
        <v>-8.5714285714285712</v>
      </c>
    </row>
    <row r="59" spans="1:11" ht="14.1" customHeight="1" x14ac:dyDescent="0.2">
      <c r="A59" s="306" t="s">
        <v>287</v>
      </c>
      <c r="B59" s="307" t="s">
        <v>288</v>
      </c>
      <c r="C59" s="308"/>
      <c r="D59" s="113">
        <v>1.0200364298724955</v>
      </c>
      <c r="E59" s="115">
        <v>28</v>
      </c>
      <c r="F59" s="114">
        <v>21</v>
      </c>
      <c r="G59" s="114">
        <v>71</v>
      </c>
      <c r="H59" s="114">
        <v>26</v>
      </c>
      <c r="I59" s="140">
        <v>30</v>
      </c>
      <c r="J59" s="115">
        <v>-2</v>
      </c>
      <c r="K59" s="116">
        <v>-6.666666666666667</v>
      </c>
    </row>
    <row r="60" spans="1:11" ht="14.1" customHeight="1" x14ac:dyDescent="0.2">
      <c r="A60" s="306">
        <v>81</v>
      </c>
      <c r="B60" s="307" t="s">
        <v>289</v>
      </c>
      <c r="C60" s="308"/>
      <c r="D60" s="113">
        <v>5.3916211293260474</v>
      </c>
      <c r="E60" s="115">
        <v>148</v>
      </c>
      <c r="F60" s="114">
        <v>109</v>
      </c>
      <c r="G60" s="114">
        <v>198</v>
      </c>
      <c r="H60" s="114">
        <v>170</v>
      </c>
      <c r="I60" s="140">
        <v>143</v>
      </c>
      <c r="J60" s="115">
        <v>5</v>
      </c>
      <c r="K60" s="116">
        <v>3.4965034965034967</v>
      </c>
    </row>
    <row r="61" spans="1:11" ht="14.1" customHeight="1" x14ac:dyDescent="0.2">
      <c r="A61" s="306" t="s">
        <v>290</v>
      </c>
      <c r="B61" s="307" t="s">
        <v>291</v>
      </c>
      <c r="C61" s="308"/>
      <c r="D61" s="113">
        <v>3.02367941712204</v>
      </c>
      <c r="E61" s="115">
        <v>83</v>
      </c>
      <c r="F61" s="114">
        <v>25</v>
      </c>
      <c r="G61" s="114">
        <v>117</v>
      </c>
      <c r="H61" s="114">
        <v>74</v>
      </c>
      <c r="I61" s="140">
        <v>65</v>
      </c>
      <c r="J61" s="115">
        <v>18</v>
      </c>
      <c r="K61" s="116">
        <v>27.692307692307693</v>
      </c>
    </row>
    <row r="62" spans="1:11" ht="14.1" customHeight="1" x14ac:dyDescent="0.2">
      <c r="A62" s="306" t="s">
        <v>292</v>
      </c>
      <c r="B62" s="307" t="s">
        <v>293</v>
      </c>
      <c r="C62" s="308"/>
      <c r="D62" s="113">
        <v>0.91074681238615662</v>
      </c>
      <c r="E62" s="115">
        <v>25</v>
      </c>
      <c r="F62" s="114">
        <v>49</v>
      </c>
      <c r="G62" s="114">
        <v>42</v>
      </c>
      <c r="H62" s="114">
        <v>51</v>
      </c>
      <c r="I62" s="140">
        <v>43</v>
      </c>
      <c r="J62" s="115">
        <v>-18</v>
      </c>
      <c r="K62" s="116">
        <v>-41.860465116279073</v>
      </c>
    </row>
    <row r="63" spans="1:11" ht="14.1" customHeight="1" x14ac:dyDescent="0.2">
      <c r="A63" s="306"/>
      <c r="B63" s="307" t="s">
        <v>294</v>
      </c>
      <c r="C63" s="308"/>
      <c r="D63" s="113">
        <v>0.72859744990892528</v>
      </c>
      <c r="E63" s="115">
        <v>20</v>
      </c>
      <c r="F63" s="114">
        <v>28</v>
      </c>
      <c r="G63" s="114">
        <v>29</v>
      </c>
      <c r="H63" s="114">
        <v>44</v>
      </c>
      <c r="I63" s="140">
        <v>36</v>
      </c>
      <c r="J63" s="115">
        <v>-16</v>
      </c>
      <c r="K63" s="116">
        <v>-44.444444444444443</v>
      </c>
    </row>
    <row r="64" spans="1:11" ht="14.1" customHeight="1" x14ac:dyDescent="0.2">
      <c r="A64" s="306" t="s">
        <v>295</v>
      </c>
      <c r="B64" s="307" t="s">
        <v>296</v>
      </c>
      <c r="C64" s="308"/>
      <c r="D64" s="113">
        <v>0.58287795992714031</v>
      </c>
      <c r="E64" s="115">
        <v>16</v>
      </c>
      <c r="F64" s="114">
        <v>8</v>
      </c>
      <c r="G64" s="114">
        <v>10</v>
      </c>
      <c r="H64" s="114">
        <v>9</v>
      </c>
      <c r="I64" s="140">
        <v>14</v>
      </c>
      <c r="J64" s="115">
        <v>2</v>
      </c>
      <c r="K64" s="116">
        <v>14.285714285714286</v>
      </c>
    </row>
    <row r="65" spans="1:11" ht="14.1" customHeight="1" x14ac:dyDescent="0.2">
      <c r="A65" s="306" t="s">
        <v>297</v>
      </c>
      <c r="B65" s="307" t="s">
        <v>298</v>
      </c>
      <c r="C65" s="308"/>
      <c r="D65" s="113">
        <v>0.54644808743169404</v>
      </c>
      <c r="E65" s="115">
        <v>15</v>
      </c>
      <c r="F65" s="114">
        <v>21</v>
      </c>
      <c r="G65" s="114">
        <v>8</v>
      </c>
      <c r="H65" s="114">
        <v>12</v>
      </c>
      <c r="I65" s="140">
        <v>10</v>
      </c>
      <c r="J65" s="115">
        <v>5</v>
      </c>
      <c r="K65" s="116">
        <v>50</v>
      </c>
    </row>
    <row r="66" spans="1:11" ht="14.1" customHeight="1" x14ac:dyDescent="0.2">
      <c r="A66" s="306">
        <v>82</v>
      </c>
      <c r="B66" s="307" t="s">
        <v>299</v>
      </c>
      <c r="C66" s="308"/>
      <c r="D66" s="113">
        <v>2.5500910746812386</v>
      </c>
      <c r="E66" s="115">
        <v>70</v>
      </c>
      <c r="F66" s="114">
        <v>73</v>
      </c>
      <c r="G66" s="114">
        <v>133</v>
      </c>
      <c r="H66" s="114">
        <v>79</v>
      </c>
      <c r="I66" s="140">
        <v>77</v>
      </c>
      <c r="J66" s="115">
        <v>-7</v>
      </c>
      <c r="K66" s="116">
        <v>-9.0909090909090917</v>
      </c>
    </row>
    <row r="67" spans="1:11" ht="14.1" customHeight="1" x14ac:dyDescent="0.2">
      <c r="A67" s="306" t="s">
        <v>300</v>
      </c>
      <c r="B67" s="307" t="s">
        <v>301</v>
      </c>
      <c r="C67" s="308"/>
      <c r="D67" s="113">
        <v>1.5664845173041895</v>
      </c>
      <c r="E67" s="115">
        <v>43</v>
      </c>
      <c r="F67" s="114">
        <v>50</v>
      </c>
      <c r="G67" s="114">
        <v>93</v>
      </c>
      <c r="H67" s="114">
        <v>62</v>
      </c>
      <c r="I67" s="140">
        <v>55</v>
      </c>
      <c r="J67" s="115">
        <v>-12</v>
      </c>
      <c r="K67" s="116">
        <v>-21.818181818181817</v>
      </c>
    </row>
    <row r="68" spans="1:11" ht="14.1" customHeight="1" x14ac:dyDescent="0.2">
      <c r="A68" s="306" t="s">
        <v>302</v>
      </c>
      <c r="B68" s="307" t="s">
        <v>303</v>
      </c>
      <c r="C68" s="308"/>
      <c r="D68" s="113">
        <v>0.43715846994535518</v>
      </c>
      <c r="E68" s="115">
        <v>12</v>
      </c>
      <c r="F68" s="114">
        <v>14</v>
      </c>
      <c r="G68" s="114">
        <v>29</v>
      </c>
      <c r="H68" s="114">
        <v>10</v>
      </c>
      <c r="I68" s="140">
        <v>14</v>
      </c>
      <c r="J68" s="115">
        <v>-2</v>
      </c>
      <c r="K68" s="116">
        <v>-14.285714285714286</v>
      </c>
    </row>
    <row r="69" spans="1:11" ht="14.1" customHeight="1" x14ac:dyDescent="0.2">
      <c r="A69" s="306">
        <v>83</v>
      </c>
      <c r="B69" s="307" t="s">
        <v>304</v>
      </c>
      <c r="C69" s="308"/>
      <c r="D69" s="113">
        <v>3.5701275045537342</v>
      </c>
      <c r="E69" s="115">
        <v>98</v>
      </c>
      <c r="F69" s="114">
        <v>103</v>
      </c>
      <c r="G69" s="114">
        <v>317</v>
      </c>
      <c r="H69" s="114">
        <v>79</v>
      </c>
      <c r="I69" s="140">
        <v>127</v>
      </c>
      <c r="J69" s="115">
        <v>-29</v>
      </c>
      <c r="K69" s="116">
        <v>-22.834645669291337</v>
      </c>
    </row>
    <row r="70" spans="1:11" ht="14.1" customHeight="1" x14ac:dyDescent="0.2">
      <c r="A70" s="306" t="s">
        <v>305</v>
      </c>
      <c r="B70" s="307" t="s">
        <v>306</v>
      </c>
      <c r="C70" s="308"/>
      <c r="D70" s="113">
        <v>2.8779599271402549</v>
      </c>
      <c r="E70" s="115">
        <v>79</v>
      </c>
      <c r="F70" s="114">
        <v>80</v>
      </c>
      <c r="G70" s="114">
        <v>295</v>
      </c>
      <c r="H70" s="114">
        <v>65</v>
      </c>
      <c r="I70" s="140">
        <v>108</v>
      </c>
      <c r="J70" s="115">
        <v>-29</v>
      </c>
      <c r="K70" s="116">
        <v>-26.851851851851851</v>
      </c>
    </row>
    <row r="71" spans="1:11" ht="14.1" customHeight="1" x14ac:dyDescent="0.2">
      <c r="A71" s="306"/>
      <c r="B71" s="307" t="s">
        <v>307</v>
      </c>
      <c r="C71" s="308"/>
      <c r="D71" s="113">
        <v>2.1857923497267762</v>
      </c>
      <c r="E71" s="115">
        <v>60</v>
      </c>
      <c r="F71" s="114">
        <v>49</v>
      </c>
      <c r="G71" s="114">
        <v>225</v>
      </c>
      <c r="H71" s="114">
        <v>34</v>
      </c>
      <c r="I71" s="140">
        <v>74</v>
      </c>
      <c r="J71" s="115">
        <v>-14</v>
      </c>
      <c r="K71" s="116">
        <v>-18.918918918918919</v>
      </c>
    </row>
    <row r="72" spans="1:11" ht="14.1" customHeight="1" x14ac:dyDescent="0.2">
      <c r="A72" s="306">
        <v>84</v>
      </c>
      <c r="B72" s="307" t="s">
        <v>308</v>
      </c>
      <c r="C72" s="308"/>
      <c r="D72" s="113">
        <v>0.47358834244080145</v>
      </c>
      <c r="E72" s="115">
        <v>13</v>
      </c>
      <c r="F72" s="114">
        <v>18</v>
      </c>
      <c r="G72" s="114">
        <v>72</v>
      </c>
      <c r="H72" s="114">
        <v>16</v>
      </c>
      <c r="I72" s="140">
        <v>28</v>
      </c>
      <c r="J72" s="115">
        <v>-15</v>
      </c>
      <c r="K72" s="116">
        <v>-53.571428571428569</v>
      </c>
    </row>
    <row r="73" spans="1:11" ht="14.1" customHeight="1" x14ac:dyDescent="0.2">
      <c r="A73" s="306" t="s">
        <v>309</v>
      </c>
      <c r="B73" s="307" t="s">
        <v>310</v>
      </c>
      <c r="C73" s="308"/>
      <c r="D73" s="113">
        <v>0.14571948998178508</v>
      </c>
      <c r="E73" s="115">
        <v>4</v>
      </c>
      <c r="F73" s="114">
        <v>9</v>
      </c>
      <c r="G73" s="114">
        <v>39</v>
      </c>
      <c r="H73" s="114" t="s">
        <v>513</v>
      </c>
      <c r="I73" s="140">
        <v>11</v>
      </c>
      <c r="J73" s="115">
        <v>-7</v>
      </c>
      <c r="K73" s="116">
        <v>-63.636363636363633</v>
      </c>
    </row>
    <row r="74" spans="1:11" ht="14.1" customHeight="1" x14ac:dyDescent="0.2">
      <c r="A74" s="306" t="s">
        <v>311</v>
      </c>
      <c r="B74" s="307" t="s">
        <v>312</v>
      </c>
      <c r="C74" s="308"/>
      <c r="D74" s="113">
        <v>0.10928961748633879</v>
      </c>
      <c r="E74" s="115">
        <v>3</v>
      </c>
      <c r="F74" s="114">
        <v>4</v>
      </c>
      <c r="G74" s="114">
        <v>11</v>
      </c>
      <c r="H74" s="114" t="s">
        <v>513</v>
      </c>
      <c r="I74" s="140">
        <v>4</v>
      </c>
      <c r="J74" s="115">
        <v>-1</v>
      </c>
      <c r="K74" s="116">
        <v>-25</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v>0.18214936247723132</v>
      </c>
      <c r="E76" s="115">
        <v>5</v>
      </c>
      <c r="F76" s="114">
        <v>7</v>
      </c>
      <c r="G76" s="114">
        <v>20</v>
      </c>
      <c r="H76" s="114">
        <v>7</v>
      </c>
      <c r="I76" s="140">
        <v>5</v>
      </c>
      <c r="J76" s="115">
        <v>0</v>
      </c>
      <c r="K76" s="116">
        <v>0</v>
      </c>
    </row>
    <row r="77" spans="1:11" ht="14.1" customHeight="1" x14ac:dyDescent="0.2">
      <c r="A77" s="306">
        <v>92</v>
      </c>
      <c r="B77" s="307" t="s">
        <v>316</v>
      </c>
      <c r="C77" s="308"/>
      <c r="D77" s="113">
        <v>0.72859744990892528</v>
      </c>
      <c r="E77" s="115">
        <v>20</v>
      </c>
      <c r="F77" s="114">
        <v>15</v>
      </c>
      <c r="G77" s="114">
        <v>14</v>
      </c>
      <c r="H77" s="114">
        <v>14</v>
      </c>
      <c r="I77" s="140">
        <v>23</v>
      </c>
      <c r="J77" s="115">
        <v>-3</v>
      </c>
      <c r="K77" s="116">
        <v>-13.043478260869565</v>
      </c>
    </row>
    <row r="78" spans="1:11" ht="14.1" customHeight="1" x14ac:dyDescent="0.2">
      <c r="A78" s="306">
        <v>93</v>
      </c>
      <c r="B78" s="307" t="s">
        <v>317</v>
      </c>
      <c r="C78" s="308"/>
      <c r="D78" s="113">
        <v>0.10928961748633879</v>
      </c>
      <c r="E78" s="115">
        <v>3</v>
      </c>
      <c r="F78" s="114" t="s">
        <v>513</v>
      </c>
      <c r="G78" s="114">
        <v>5</v>
      </c>
      <c r="H78" s="114">
        <v>6</v>
      </c>
      <c r="I78" s="140">
        <v>9</v>
      </c>
      <c r="J78" s="115">
        <v>-6</v>
      </c>
      <c r="K78" s="116">
        <v>-66.666666666666671</v>
      </c>
    </row>
    <row r="79" spans="1:11" ht="14.1" customHeight="1" x14ac:dyDescent="0.2">
      <c r="A79" s="306">
        <v>94</v>
      </c>
      <c r="B79" s="307" t="s">
        <v>318</v>
      </c>
      <c r="C79" s="308"/>
      <c r="D79" s="113">
        <v>0.10928961748633879</v>
      </c>
      <c r="E79" s="115">
        <v>3</v>
      </c>
      <c r="F79" s="114" t="s">
        <v>513</v>
      </c>
      <c r="G79" s="114">
        <v>4</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0.18214936247723132</v>
      </c>
      <c r="E81" s="143">
        <v>5</v>
      </c>
      <c r="F81" s="144">
        <v>3</v>
      </c>
      <c r="G81" s="144">
        <v>12</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2727</v>
      </c>
      <c r="E11" s="114">
        <v>2594</v>
      </c>
      <c r="F11" s="114">
        <v>3469</v>
      </c>
      <c r="G11" s="114">
        <v>2197</v>
      </c>
      <c r="H11" s="140">
        <v>2825</v>
      </c>
      <c r="I11" s="115">
        <v>-98</v>
      </c>
      <c r="J11" s="116">
        <v>-3.4690265486725664</v>
      </c>
    </row>
    <row r="12" spans="1:15" s="110" customFormat="1" ht="24.95" customHeight="1" x14ac:dyDescent="0.2">
      <c r="A12" s="193" t="s">
        <v>132</v>
      </c>
      <c r="B12" s="194" t="s">
        <v>133</v>
      </c>
      <c r="C12" s="113">
        <v>0.91675834250091681</v>
      </c>
      <c r="D12" s="115">
        <v>25</v>
      </c>
      <c r="E12" s="114">
        <v>104</v>
      </c>
      <c r="F12" s="114">
        <v>86</v>
      </c>
      <c r="G12" s="114">
        <v>61</v>
      </c>
      <c r="H12" s="140">
        <v>59</v>
      </c>
      <c r="I12" s="115">
        <v>-34</v>
      </c>
      <c r="J12" s="116">
        <v>-57.627118644067799</v>
      </c>
    </row>
    <row r="13" spans="1:15" s="110" customFormat="1" ht="24.95" customHeight="1" x14ac:dyDescent="0.2">
      <c r="A13" s="193" t="s">
        <v>134</v>
      </c>
      <c r="B13" s="199" t="s">
        <v>214</v>
      </c>
      <c r="C13" s="113">
        <v>1.9435276861019435</v>
      </c>
      <c r="D13" s="115">
        <v>53</v>
      </c>
      <c r="E13" s="114">
        <v>38</v>
      </c>
      <c r="F13" s="114">
        <v>35</v>
      </c>
      <c r="G13" s="114">
        <v>29</v>
      </c>
      <c r="H13" s="140">
        <v>31</v>
      </c>
      <c r="I13" s="115">
        <v>22</v>
      </c>
      <c r="J13" s="116">
        <v>70.967741935483872</v>
      </c>
    </row>
    <row r="14" spans="1:15" s="287" customFormat="1" ht="24.95" customHeight="1" x14ac:dyDescent="0.2">
      <c r="A14" s="193" t="s">
        <v>215</v>
      </c>
      <c r="B14" s="199" t="s">
        <v>137</v>
      </c>
      <c r="C14" s="113">
        <v>20.755408874220755</v>
      </c>
      <c r="D14" s="115">
        <v>566</v>
      </c>
      <c r="E14" s="114">
        <v>502</v>
      </c>
      <c r="F14" s="114">
        <v>700</v>
      </c>
      <c r="G14" s="114">
        <v>487</v>
      </c>
      <c r="H14" s="140">
        <v>581</v>
      </c>
      <c r="I14" s="115">
        <v>-15</v>
      </c>
      <c r="J14" s="116">
        <v>-2.5817555938037864</v>
      </c>
      <c r="K14" s="110"/>
      <c r="L14" s="110"/>
      <c r="M14" s="110"/>
      <c r="N14" s="110"/>
      <c r="O14" s="110"/>
    </row>
    <row r="15" spans="1:15" s="110" customFormat="1" ht="24.95" customHeight="1" x14ac:dyDescent="0.2">
      <c r="A15" s="193" t="s">
        <v>216</v>
      </c>
      <c r="B15" s="199" t="s">
        <v>217</v>
      </c>
      <c r="C15" s="113">
        <v>4.913824715804914</v>
      </c>
      <c r="D15" s="115">
        <v>134</v>
      </c>
      <c r="E15" s="114">
        <v>123</v>
      </c>
      <c r="F15" s="114">
        <v>178</v>
      </c>
      <c r="G15" s="114">
        <v>116</v>
      </c>
      <c r="H15" s="140">
        <v>144</v>
      </c>
      <c r="I15" s="115">
        <v>-10</v>
      </c>
      <c r="J15" s="116">
        <v>-6.9444444444444446</v>
      </c>
    </row>
    <row r="16" spans="1:15" s="287" customFormat="1" ht="24.95" customHeight="1" x14ac:dyDescent="0.2">
      <c r="A16" s="193" t="s">
        <v>218</v>
      </c>
      <c r="B16" s="199" t="s">
        <v>141</v>
      </c>
      <c r="C16" s="113">
        <v>12.174550788412175</v>
      </c>
      <c r="D16" s="115">
        <v>332</v>
      </c>
      <c r="E16" s="114">
        <v>274</v>
      </c>
      <c r="F16" s="114">
        <v>336</v>
      </c>
      <c r="G16" s="114">
        <v>229</v>
      </c>
      <c r="H16" s="140">
        <v>321</v>
      </c>
      <c r="I16" s="115">
        <v>11</v>
      </c>
      <c r="J16" s="116">
        <v>3.4267912772585669</v>
      </c>
      <c r="K16" s="110"/>
      <c r="L16" s="110"/>
      <c r="M16" s="110"/>
      <c r="N16" s="110"/>
      <c r="O16" s="110"/>
    </row>
    <row r="17" spans="1:15" s="110" customFormat="1" ht="24.95" customHeight="1" x14ac:dyDescent="0.2">
      <c r="A17" s="193" t="s">
        <v>142</v>
      </c>
      <c r="B17" s="199" t="s">
        <v>220</v>
      </c>
      <c r="C17" s="113">
        <v>3.6670333700036672</v>
      </c>
      <c r="D17" s="115">
        <v>100</v>
      </c>
      <c r="E17" s="114">
        <v>105</v>
      </c>
      <c r="F17" s="114">
        <v>186</v>
      </c>
      <c r="G17" s="114">
        <v>142</v>
      </c>
      <c r="H17" s="140">
        <v>116</v>
      </c>
      <c r="I17" s="115">
        <v>-16</v>
      </c>
      <c r="J17" s="116">
        <v>-13.793103448275861</v>
      </c>
    </row>
    <row r="18" spans="1:15" s="287" customFormat="1" ht="24.95" customHeight="1" x14ac:dyDescent="0.2">
      <c r="A18" s="201" t="s">
        <v>144</v>
      </c>
      <c r="B18" s="202" t="s">
        <v>145</v>
      </c>
      <c r="C18" s="113">
        <v>11.111111111111111</v>
      </c>
      <c r="D18" s="115">
        <v>303</v>
      </c>
      <c r="E18" s="114">
        <v>354</v>
      </c>
      <c r="F18" s="114">
        <v>327</v>
      </c>
      <c r="G18" s="114">
        <v>223</v>
      </c>
      <c r="H18" s="140">
        <v>311</v>
      </c>
      <c r="I18" s="115">
        <v>-8</v>
      </c>
      <c r="J18" s="116">
        <v>-2.572347266881029</v>
      </c>
      <c r="K18" s="110"/>
      <c r="L18" s="110"/>
      <c r="M18" s="110"/>
      <c r="N18" s="110"/>
      <c r="O18" s="110"/>
    </row>
    <row r="19" spans="1:15" s="110" customFormat="1" ht="24.95" customHeight="1" x14ac:dyDescent="0.2">
      <c r="A19" s="193" t="s">
        <v>146</v>
      </c>
      <c r="B19" s="199" t="s">
        <v>147</v>
      </c>
      <c r="C19" s="113">
        <v>17.088375504217087</v>
      </c>
      <c r="D19" s="115">
        <v>466</v>
      </c>
      <c r="E19" s="114">
        <v>399</v>
      </c>
      <c r="F19" s="114">
        <v>500</v>
      </c>
      <c r="G19" s="114">
        <v>320</v>
      </c>
      <c r="H19" s="140">
        <v>586</v>
      </c>
      <c r="I19" s="115">
        <v>-120</v>
      </c>
      <c r="J19" s="116">
        <v>-20.477815699658702</v>
      </c>
    </row>
    <row r="20" spans="1:15" s="287" customFormat="1" ht="24.95" customHeight="1" x14ac:dyDescent="0.2">
      <c r="A20" s="193" t="s">
        <v>148</v>
      </c>
      <c r="B20" s="199" t="s">
        <v>149</v>
      </c>
      <c r="C20" s="113">
        <v>10.744407774110744</v>
      </c>
      <c r="D20" s="115">
        <v>293</v>
      </c>
      <c r="E20" s="114">
        <v>295</v>
      </c>
      <c r="F20" s="114">
        <v>486</v>
      </c>
      <c r="G20" s="114">
        <v>257</v>
      </c>
      <c r="H20" s="140">
        <v>203</v>
      </c>
      <c r="I20" s="115">
        <v>90</v>
      </c>
      <c r="J20" s="116">
        <v>44.334975369458128</v>
      </c>
      <c r="K20" s="110"/>
      <c r="L20" s="110"/>
      <c r="M20" s="110"/>
      <c r="N20" s="110"/>
      <c r="O20" s="110"/>
    </row>
    <row r="21" spans="1:15" s="110" customFormat="1" ht="24.95" customHeight="1" x14ac:dyDescent="0.2">
      <c r="A21" s="201" t="s">
        <v>150</v>
      </c>
      <c r="B21" s="202" t="s">
        <v>151</v>
      </c>
      <c r="C21" s="113">
        <v>5.5005500550055002</v>
      </c>
      <c r="D21" s="115">
        <v>150</v>
      </c>
      <c r="E21" s="114">
        <v>158</v>
      </c>
      <c r="F21" s="114">
        <v>158</v>
      </c>
      <c r="G21" s="114">
        <v>123</v>
      </c>
      <c r="H21" s="140">
        <v>167</v>
      </c>
      <c r="I21" s="115">
        <v>-17</v>
      </c>
      <c r="J21" s="116">
        <v>-10.179640718562874</v>
      </c>
    </row>
    <row r="22" spans="1:15" s="110" customFormat="1" ht="24.95" customHeight="1" x14ac:dyDescent="0.2">
      <c r="A22" s="201" t="s">
        <v>152</v>
      </c>
      <c r="B22" s="199" t="s">
        <v>153</v>
      </c>
      <c r="C22" s="113">
        <v>1.0634396773010635</v>
      </c>
      <c r="D22" s="115">
        <v>29</v>
      </c>
      <c r="E22" s="114">
        <v>16</v>
      </c>
      <c r="F22" s="114">
        <v>27</v>
      </c>
      <c r="G22" s="114">
        <v>18</v>
      </c>
      <c r="H22" s="140">
        <v>12</v>
      </c>
      <c r="I22" s="115">
        <v>17</v>
      </c>
      <c r="J22" s="116">
        <v>141.66666666666666</v>
      </c>
    </row>
    <row r="23" spans="1:15" s="110" customFormat="1" ht="24.95" customHeight="1" x14ac:dyDescent="0.2">
      <c r="A23" s="193" t="s">
        <v>154</v>
      </c>
      <c r="B23" s="199" t="s">
        <v>155</v>
      </c>
      <c r="C23" s="113">
        <v>1.7601760176017602</v>
      </c>
      <c r="D23" s="115">
        <v>48</v>
      </c>
      <c r="E23" s="114">
        <v>39</v>
      </c>
      <c r="F23" s="114">
        <v>52</v>
      </c>
      <c r="G23" s="114">
        <v>37</v>
      </c>
      <c r="H23" s="140">
        <v>129</v>
      </c>
      <c r="I23" s="115">
        <v>-81</v>
      </c>
      <c r="J23" s="116">
        <v>-62.790697674418603</v>
      </c>
    </row>
    <row r="24" spans="1:15" s="110" customFormat="1" ht="24.95" customHeight="1" x14ac:dyDescent="0.2">
      <c r="A24" s="193" t="s">
        <v>156</v>
      </c>
      <c r="B24" s="199" t="s">
        <v>221</v>
      </c>
      <c r="C24" s="113">
        <v>3.887055372203887</v>
      </c>
      <c r="D24" s="115">
        <v>106</v>
      </c>
      <c r="E24" s="114">
        <v>84</v>
      </c>
      <c r="F24" s="114">
        <v>104</v>
      </c>
      <c r="G24" s="114">
        <v>72</v>
      </c>
      <c r="H24" s="140">
        <v>58</v>
      </c>
      <c r="I24" s="115">
        <v>48</v>
      </c>
      <c r="J24" s="116">
        <v>82.758620689655174</v>
      </c>
    </row>
    <row r="25" spans="1:15" s="110" customFormat="1" ht="24.95" customHeight="1" x14ac:dyDescent="0.2">
      <c r="A25" s="193" t="s">
        <v>222</v>
      </c>
      <c r="B25" s="204" t="s">
        <v>159</v>
      </c>
      <c r="C25" s="113">
        <v>3.5203520352035205</v>
      </c>
      <c r="D25" s="115">
        <v>96</v>
      </c>
      <c r="E25" s="114">
        <v>105</v>
      </c>
      <c r="F25" s="114">
        <v>107</v>
      </c>
      <c r="G25" s="114">
        <v>88</v>
      </c>
      <c r="H25" s="140">
        <v>104</v>
      </c>
      <c r="I25" s="115">
        <v>-8</v>
      </c>
      <c r="J25" s="116">
        <v>-7.6923076923076925</v>
      </c>
    </row>
    <row r="26" spans="1:15" s="110" customFormat="1" ht="24.95" customHeight="1" x14ac:dyDescent="0.2">
      <c r="A26" s="201">
        <v>782.78300000000002</v>
      </c>
      <c r="B26" s="203" t="s">
        <v>160</v>
      </c>
      <c r="C26" s="113">
        <v>3.7403740374037402</v>
      </c>
      <c r="D26" s="115">
        <v>102</v>
      </c>
      <c r="E26" s="114">
        <v>111</v>
      </c>
      <c r="F26" s="114">
        <v>83</v>
      </c>
      <c r="G26" s="114">
        <v>96</v>
      </c>
      <c r="H26" s="140">
        <v>89</v>
      </c>
      <c r="I26" s="115">
        <v>13</v>
      </c>
      <c r="J26" s="116">
        <v>14.606741573033707</v>
      </c>
    </row>
    <row r="27" spans="1:15" s="110" customFormat="1" ht="24.95" customHeight="1" x14ac:dyDescent="0.2">
      <c r="A27" s="193" t="s">
        <v>161</v>
      </c>
      <c r="B27" s="199" t="s">
        <v>162</v>
      </c>
      <c r="C27" s="113">
        <v>1.8701870187018701</v>
      </c>
      <c r="D27" s="115">
        <v>51</v>
      </c>
      <c r="E27" s="114">
        <v>43</v>
      </c>
      <c r="F27" s="114">
        <v>100</v>
      </c>
      <c r="G27" s="114">
        <v>41</v>
      </c>
      <c r="H27" s="140">
        <v>53</v>
      </c>
      <c r="I27" s="115">
        <v>-2</v>
      </c>
      <c r="J27" s="116">
        <v>-3.7735849056603774</v>
      </c>
    </row>
    <row r="28" spans="1:15" s="110" customFormat="1" ht="24.95" customHeight="1" x14ac:dyDescent="0.2">
      <c r="A28" s="193" t="s">
        <v>163</v>
      </c>
      <c r="B28" s="199" t="s">
        <v>164</v>
      </c>
      <c r="C28" s="113">
        <v>2.1635496883021634</v>
      </c>
      <c r="D28" s="115">
        <v>59</v>
      </c>
      <c r="E28" s="114">
        <v>44</v>
      </c>
      <c r="F28" s="114">
        <v>201</v>
      </c>
      <c r="G28" s="114">
        <v>40</v>
      </c>
      <c r="H28" s="140">
        <v>76</v>
      </c>
      <c r="I28" s="115">
        <v>-17</v>
      </c>
      <c r="J28" s="116">
        <v>-22.368421052631579</v>
      </c>
    </row>
    <row r="29" spans="1:15" s="110" customFormat="1" ht="24.95" customHeight="1" x14ac:dyDescent="0.2">
      <c r="A29" s="193">
        <v>86</v>
      </c>
      <c r="B29" s="199" t="s">
        <v>165</v>
      </c>
      <c r="C29" s="113">
        <v>5.2071873854052075</v>
      </c>
      <c r="D29" s="115">
        <v>142</v>
      </c>
      <c r="E29" s="114">
        <v>107</v>
      </c>
      <c r="F29" s="114">
        <v>137</v>
      </c>
      <c r="G29" s="114">
        <v>113</v>
      </c>
      <c r="H29" s="140">
        <v>139</v>
      </c>
      <c r="I29" s="115">
        <v>3</v>
      </c>
      <c r="J29" s="116">
        <v>2.1582733812949639</v>
      </c>
    </row>
    <row r="30" spans="1:15" s="110" customFormat="1" ht="24.95" customHeight="1" x14ac:dyDescent="0.2">
      <c r="A30" s="193">
        <v>87.88</v>
      </c>
      <c r="B30" s="204" t="s">
        <v>166</v>
      </c>
      <c r="C30" s="113">
        <v>5.8305830583058302</v>
      </c>
      <c r="D30" s="115">
        <v>159</v>
      </c>
      <c r="E30" s="114">
        <v>140</v>
      </c>
      <c r="F30" s="114">
        <v>272</v>
      </c>
      <c r="G30" s="114">
        <v>137</v>
      </c>
      <c r="H30" s="140">
        <v>164</v>
      </c>
      <c r="I30" s="115">
        <v>-5</v>
      </c>
      <c r="J30" s="116">
        <v>-3.0487804878048781</v>
      </c>
    </row>
    <row r="31" spans="1:15" s="110" customFormat="1" ht="24.95" customHeight="1" x14ac:dyDescent="0.2">
      <c r="A31" s="193" t="s">
        <v>167</v>
      </c>
      <c r="B31" s="199" t="s">
        <v>168</v>
      </c>
      <c r="C31" s="113">
        <v>2.8969563623028969</v>
      </c>
      <c r="D31" s="115">
        <v>79</v>
      </c>
      <c r="E31" s="114">
        <v>55</v>
      </c>
      <c r="F31" s="114">
        <v>94</v>
      </c>
      <c r="G31" s="114">
        <v>55</v>
      </c>
      <c r="H31" s="140">
        <v>63</v>
      </c>
      <c r="I31" s="115">
        <v>16</v>
      </c>
      <c r="J31" s="116">
        <v>25.396825396825395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0.91675834250091681</v>
      </c>
      <c r="D34" s="115">
        <v>25</v>
      </c>
      <c r="E34" s="114">
        <v>104</v>
      </c>
      <c r="F34" s="114">
        <v>86</v>
      </c>
      <c r="G34" s="114">
        <v>61</v>
      </c>
      <c r="H34" s="140">
        <v>59</v>
      </c>
      <c r="I34" s="115">
        <v>-34</v>
      </c>
      <c r="J34" s="116">
        <v>-57.627118644067799</v>
      </c>
    </row>
    <row r="35" spans="1:10" s="110" customFormat="1" ht="24.95" customHeight="1" x14ac:dyDescent="0.2">
      <c r="A35" s="292" t="s">
        <v>171</v>
      </c>
      <c r="B35" s="293" t="s">
        <v>172</v>
      </c>
      <c r="C35" s="113">
        <v>33.810047671433807</v>
      </c>
      <c r="D35" s="115">
        <v>922</v>
      </c>
      <c r="E35" s="114">
        <v>894</v>
      </c>
      <c r="F35" s="114">
        <v>1062</v>
      </c>
      <c r="G35" s="114">
        <v>739</v>
      </c>
      <c r="H35" s="140">
        <v>923</v>
      </c>
      <c r="I35" s="115">
        <v>-1</v>
      </c>
      <c r="J35" s="116">
        <v>-0.10834236186348863</v>
      </c>
    </row>
    <row r="36" spans="1:10" s="110" customFormat="1" ht="24.95" customHeight="1" x14ac:dyDescent="0.2">
      <c r="A36" s="294" t="s">
        <v>173</v>
      </c>
      <c r="B36" s="295" t="s">
        <v>174</v>
      </c>
      <c r="C36" s="125">
        <v>65.27319398606528</v>
      </c>
      <c r="D36" s="143">
        <v>1780</v>
      </c>
      <c r="E36" s="144">
        <v>1596</v>
      </c>
      <c r="F36" s="144">
        <v>2321</v>
      </c>
      <c r="G36" s="144">
        <v>1397</v>
      </c>
      <c r="H36" s="145">
        <v>1843</v>
      </c>
      <c r="I36" s="143">
        <v>-63</v>
      </c>
      <c r="J36" s="146">
        <v>-3.4183396635919698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2727</v>
      </c>
      <c r="F11" s="264">
        <v>2594</v>
      </c>
      <c r="G11" s="264">
        <v>3469</v>
      </c>
      <c r="H11" s="264">
        <v>2197</v>
      </c>
      <c r="I11" s="265">
        <v>2825</v>
      </c>
      <c r="J11" s="263">
        <v>-98</v>
      </c>
      <c r="K11" s="266">
        <v>-3.4690265486725664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21.965529886321967</v>
      </c>
      <c r="E13" s="115">
        <v>599</v>
      </c>
      <c r="F13" s="114">
        <v>696</v>
      </c>
      <c r="G13" s="114">
        <v>750</v>
      </c>
      <c r="H13" s="114">
        <v>535</v>
      </c>
      <c r="I13" s="140">
        <v>630</v>
      </c>
      <c r="J13" s="115">
        <v>-31</v>
      </c>
      <c r="K13" s="116">
        <v>-4.9206349206349209</v>
      </c>
    </row>
    <row r="14" spans="1:17" ht="15.95" customHeight="1" x14ac:dyDescent="0.2">
      <c r="A14" s="306" t="s">
        <v>230</v>
      </c>
      <c r="B14" s="307"/>
      <c r="C14" s="308"/>
      <c r="D14" s="113">
        <v>64.173083975064174</v>
      </c>
      <c r="E14" s="115">
        <v>1750</v>
      </c>
      <c r="F14" s="114">
        <v>1568</v>
      </c>
      <c r="G14" s="114">
        <v>2292</v>
      </c>
      <c r="H14" s="114">
        <v>1358</v>
      </c>
      <c r="I14" s="140">
        <v>1824</v>
      </c>
      <c r="J14" s="115">
        <v>-74</v>
      </c>
      <c r="K14" s="116">
        <v>-4.057017543859649</v>
      </c>
    </row>
    <row r="15" spans="1:17" ht="15.95" customHeight="1" x14ac:dyDescent="0.2">
      <c r="A15" s="306" t="s">
        <v>231</v>
      </c>
      <c r="B15" s="307"/>
      <c r="C15" s="308"/>
      <c r="D15" s="113">
        <v>7.5907590759075907</v>
      </c>
      <c r="E15" s="115">
        <v>207</v>
      </c>
      <c r="F15" s="114">
        <v>203</v>
      </c>
      <c r="G15" s="114">
        <v>211</v>
      </c>
      <c r="H15" s="114">
        <v>173</v>
      </c>
      <c r="I15" s="140">
        <v>214</v>
      </c>
      <c r="J15" s="115">
        <v>-7</v>
      </c>
      <c r="K15" s="116">
        <v>-3.2710280373831777</v>
      </c>
    </row>
    <row r="16" spans="1:17" ht="15.95" customHeight="1" x14ac:dyDescent="0.2">
      <c r="A16" s="306" t="s">
        <v>232</v>
      </c>
      <c r="B16" s="307"/>
      <c r="C16" s="308"/>
      <c r="D16" s="113">
        <v>6.1239457279061238</v>
      </c>
      <c r="E16" s="115">
        <v>167</v>
      </c>
      <c r="F16" s="114">
        <v>118</v>
      </c>
      <c r="G16" s="114">
        <v>206</v>
      </c>
      <c r="H16" s="114">
        <v>123</v>
      </c>
      <c r="I16" s="140">
        <v>152</v>
      </c>
      <c r="J16" s="115">
        <v>15</v>
      </c>
      <c r="K16" s="116">
        <v>9.8684210526315788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0.84341767510084342</v>
      </c>
      <c r="E18" s="115">
        <v>23</v>
      </c>
      <c r="F18" s="114">
        <v>105</v>
      </c>
      <c r="G18" s="114">
        <v>93</v>
      </c>
      <c r="H18" s="114">
        <v>65</v>
      </c>
      <c r="I18" s="140">
        <v>59</v>
      </c>
      <c r="J18" s="115">
        <v>-36</v>
      </c>
      <c r="K18" s="116">
        <v>-61.016949152542374</v>
      </c>
    </row>
    <row r="19" spans="1:11" ht="14.1" customHeight="1" x14ac:dyDescent="0.2">
      <c r="A19" s="306" t="s">
        <v>235</v>
      </c>
      <c r="B19" s="307" t="s">
        <v>236</v>
      </c>
      <c r="C19" s="308"/>
      <c r="D19" s="113">
        <v>0.58672533920058667</v>
      </c>
      <c r="E19" s="115">
        <v>16</v>
      </c>
      <c r="F19" s="114">
        <v>98</v>
      </c>
      <c r="G19" s="114">
        <v>77</v>
      </c>
      <c r="H19" s="114">
        <v>58</v>
      </c>
      <c r="I19" s="140">
        <v>27</v>
      </c>
      <c r="J19" s="115">
        <v>-11</v>
      </c>
      <c r="K19" s="116">
        <v>-40.74074074074074</v>
      </c>
    </row>
    <row r="20" spans="1:11" ht="14.1" customHeight="1" x14ac:dyDescent="0.2">
      <c r="A20" s="306">
        <v>12</v>
      </c>
      <c r="B20" s="307" t="s">
        <v>237</v>
      </c>
      <c r="C20" s="308"/>
      <c r="D20" s="113">
        <v>1.3201320132013201</v>
      </c>
      <c r="E20" s="115">
        <v>36</v>
      </c>
      <c r="F20" s="114">
        <v>44</v>
      </c>
      <c r="G20" s="114">
        <v>38</v>
      </c>
      <c r="H20" s="114">
        <v>32</v>
      </c>
      <c r="I20" s="140">
        <v>45</v>
      </c>
      <c r="J20" s="115">
        <v>-9</v>
      </c>
      <c r="K20" s="116">
        <v>-20</v>
      </c>
    </row>
    <row r="21" spans="1:11" ht="14.1" customHeight="1" x14ac:dyDescent="0.2">
      <c r="A21" s="306">
        <v>21</v>
      </c>
      <c r="B21" s="307" t="s">
        <v>238</v>
      </c>
      <c r="C21" s="308"/>
      <c r="D21" s="113">
        <v>0.88008800880088012</v>
      </c>
      <c r="E21" s="115">
        <v>24</v>
      </c>
      <c r="F21" s="114">
        <v>7</v>
      </c>
      <c r="G21" s="114">
        <v>13</v>
      </c>
      <c r="H21" s="114">
        <v>9</v>
      </c>
      <c r="I21" s="140">
        <v>17</v>
      </c>
      <c r="J21" s="115">
        <v>7</v>
      </c>
      <c r="K21" s="116">
        <v>41.176470588235297</v>
      </c>
    </row>
    <row r="22" spans="1:11" ht="14.1" customHeight="1" x14ac:dyDescent="0.2">
      <c r="A22" s="306">
        <v>22</v>
      </c>
      <c r="B22" s="307" t="s">
        <v>239</v>
      </c>
      <c r="C22" s="308"/>
      <c r="D22" s="113">
        <v>1.8701870187018701</v>
      </c>
      <c r="E22" s="115">
        <v>51</v>
      </c>
      <c r="F22" s="114">
        <v>60</v>
      </c>
      <c r="G22" s="114">
        <v>129</v>
      </c>
      <c r="H22" s="114">
        <v>78</v>
      </c>
      <c r="I22" s="140">
        <v>62</v>
      </c>
      <c r="J22" s="115">
        <v>-11</v>
      </c>
      <c r="K22" s="116">
        <v>-17.741935483870968</v>
      </c>
    </row>
    <row r="23" spans="1:11" ht="14.1" customHeight="1" x14ac:dyDescent="0.2">
      <c r="A23" s="306">
        <v>23</v>
      </c>
      <c r="B23" s="307" t="s">
        <v>240</v>
      </c>
      <c r="C23" s="308"/>
      <c r="D23" s="113">
        <v>0.9534286762009534</v>
      </c>
      <c r="E23" s="115">
        <v>26</v>
      </c>
      <c r="F23" s="114">
        <v>27</v>
      </c>
      <c r="G23" s="114">
        <v>20</v>
      </c>
      <c r="H23" s="114">
        <v>11</v>
      </c>
      <c r="I23" s="140">
        <v>17</v>
      </c>
      <c r="J23" s="115">
        <v>9</v>
      </c>
      <c r="K23" s="116">
        <v>52.941176470588232</v>
      </c>
    </row>
    <row r="24" spans="1:11" ht="14.1" customHeight="1" x14ac:dyDescent="0.2">
      <c r="A24" s="306">
        <v>24</v>
      </c>
      <c r="B24" s="307" t="s">
        <v>241</v>
      </c>
      <c r="C24" s="308"/>
      <c r="D24" s="113">
        <v>5.2071873854052075</v>
      </c>
      <c r="E24" s="115">
        <v>142</v>
      </c>
      <c r="F24" s="114">
        <v>96</v>
      </c>
      <c r="G24" s="114">
        <v>136</v>
      </c>
      <c r="H24" s="114">
        <v>100</v>
      </c>
      <c r="I24" s="140">
        <v>149</v>
      </c>
      <c r="J24" s="115">
        <v>-7</v>
      </c>
      <c r="K24" s="116">
        <v>-4.6979865771812079</v>
      </c>
    </row>
    <row r="25" spans="1:11" ht="14.1" customHeight="1" x14ac:dyDescent="0.2">
      <c r="A25" s="306">
        <v>25</v>
      </c>
      <c r="B25" s="307" t="s">
        <v>242</v>
      </c>
      <c r="C25" s="308"/>
      <c r="D25" s="113">
        <v>5.7205720572057208</v>
      </c>
      <c r="E25" s="115">
        <v>156</v>
      </c>
      <c r="F25" s="114">
        <v>127</v>
      </c>
      <c r="G25" s="114">
        <v>173</v>
      </c>
      <c r="H25" s="114">
        <v>95</v>
      </c>
      <c r="I25" s="140">
        <v>174</v>
      </c>
      <c r="J25" s="115">
        <v>-18</v>
      </c>
      <c r="K25" s="116">
        <v>-10.344827586206897</v>
      </c>
    </row>
    <row r="26" spans="1:11" ht="14.1" customHeight="1" x14ac:dyDescent="0.2">
      <c r="A26" s="306">
        <v>26</v>
      </c>
      <c r="B26" s="307" t="s">
        <v>243</v>
      </c>
      <c r="C26" s="308"/>
      <c r="D26" s="113">
        <v>2.9336266960029338</v>
      </c>
      <c r="E26" s="115">
        <v>80</v>
      </c>
      <c r="F26" s="114">
        <v>59</v>
      </c>
      <c r="G26" s="114">
        <v>89</v>
      </c>
      <c r="H26" s="114">
        <v>59</v>
      </c>
      <c r="I26" s="140">
        <v>81</v>
      </c>
      <c r="J26" s="115">
        <v>-1</v>
      </c>
      <c r="K26" s="116">
        <v>-1.2345679012345678</v>
      </c>
    </row>
    <row r="27" spans="1:11" ht="14.1" customHeight="1" x14ac:dyDescent="0.2">
      <c r="A27" s="306">
        <v>27</v>
      </c>
      <c r="B27" s="307" t="s">
        <v>244</v>
      </c>
      <c r="C27" s="308"/>
      <c r="D27" s="113">
        <v>2.2002200220022003</v>
      </c>
      <c r="E27" s="115">
        <v>60</v>
      </c>
      <c r="F27" s="114">
        <v>44</v>
      </c>
      <c r="G27" s="114">
        <v>49</v>
      </c>
      <c r="H27" s="114">
        <v>48</v>
      </c>
      <c r="I27" s="140">
        <v>48</v>
      </c>
      <c r="J27" s="115">
        <v>12</v>
      </c>
      <c r="K27" s="116">
        <v>25</v>
      </c>
    </row>
    <row r="28" spans="1:11" ht="14.1" customHeight="1" x14ac:dyDescent="0.2">
      <c r="A28" s="306">
        <v>28</v>
      </c>
      <c r="B28" s="307" t="s">
        <v>245</v>
      </c>
      <c r="C28" s="308"/>
      <c r="D28" s="113" t="s">
        <v>513</v>
      </c>
      <c r="E28" s="115" t="s">
        <v>513</v>
      </c>
      <c r="F28" s="114" t="s">
        <v>513</v>
      </c>
      <c r="G28" s="114">
        <v>6</v>
      </c>
      <c r="H28" s="114">
        <v>6</v>
      </c>
      <c r="I28" s="140" t="s">
        <v>513</v>
      </c>
      <c r="J28" s="115" t="s">
        <v>513</v>
      </c>
      <c r="K28" s="116" t="s">
        <v>513</v>
      </c>
    </row>
    <row r="29" spans="1:11" ht="14.1" customHeight="1" x14ac:dyDescent="0.2">
      <c r="A29" s="306">
        <v>29</v>
      </c>
      <c r="B29" s="307" t="s">
        <v>246</v>
      </c>
      <c r="C29" s="308"/>
      <c r="D29" s="113">
        <v>4.2170883755042174</v>
      </c>
      <c r="E29" s="115">
        <v>115</v>
      </c>
      <c r="F29" s="114">
        <v>104</v>
      </c>
      <c r="G29" s="114">
        <v>120</v>
      </c>
      <c r="H29" s="114">
        <v>106</v>
      </c>
      <c r="I29" s="140">
        <v>115</v>
      </c>
      <c r="J29" s="115">
        <v>0</v>
      </c>
      <c r="K29" s="116">
        <v>0</v>
      </c>
    </row>
    <row r="30" spans="1:11" ht="14.1" customHeight="1" x14ac:dyDescent="0.2">
      <c r="A30" s="306" t="s">
        <v>247</v>
      </c>
      <c r="B30" s="307" t="s">
        <v>248</v>
      </c>
      <c r="C30" s="308"/>
      <c r="D30" s="113">
        <v>1.1734506784011733</v>
      </c>
      <c r="E30" s="115">
        <v>32</v>
      </c>
      <c r="F30" s="114" t="s">
        <v>513</v>
      </c>
      <c r="G30" s="114">
        <v>45</v>
      </c>
      <c r="H30" s="114">
        <v>36</v>
      </c>
      <c r="I30" s="140" t="s">
        <v>513</v>
      </c>
      <c r="J30" s="115" t="s">
        <v>513</v>
      </c>
      <c r="K30" s="116" t="s">
        <v>513</v>
      </c>
    </row>
    <row r="31" spans="1:11" ht="14.1" customHeight="1" x14ac:dyDescent="0.2">
      <c r="A31" s="306" t="s">
        <v>249</v>
      </c>
      <c r="B31" s="307" t="s">
        <v>250</v>
      </c>
      <c r="C31" s="308"/>
      <c r="D31" s="113">
        <v>3.0436376971030437</v>
      </c>
      <c r="E31" s="115">
        <v>83</v>
      </c>
      <c r="F31" s="114">
        <v>72</v>
      </c>
      <c r="G31" s="114">
        <v>75</v>
      </c>
      <c r="H31" s="114">
        <v>70</v>
      </c>
      <c r="I31" s="140">
        <v>81</v>
      </c>
      <c r="J31" s="115">
        <v>2</v>
      </c>
      <c r="K31" s="116">
        <v>2.4691358024691357</v>
      </c>
    </row>
    <row r="32" spans="1:11" ht="14.1" customHeight="1" x14ac:dyDescent="0.2">
      <c r="A32" s="306">
        <v>31</v>
      </c>
      <c r="B32" s="307" t="s">
        <v>251</v>
      </c>
      <c r="C32" s="308"/>
      <c r="D32" s="113">
        <v>0.77007700770077003</v>
      </c>
      <c r="E32" s="115">
        <v>21</v>
      </c>
      <c r="F32" s="114">
        <v>9</v>
      </c>
      <c r="G32" s="114">
        <v>13</v>
      </c>
      <c r="H32" s="114">
        <v>14</v>
      </c>
      <c r="I32" s="140">
        <v>13</v>
      </c>
      <c r="J32" s="115">
        <v>8</v>
      </c>
      <c r="K32" s="116">
        <v>61.53846153846154</v>
      </c>
    </row>
    <row r="33" spans="1:11" ht="14.1" customHeight="1" x14ac:dyDescent="0.2">
      <c r="A33" s="306">
        <v>32</v>
      </c>
      <c r="B33" s="307" t="s">
        <v>252</v>
      </c>
      <c r="C33" s="308"/>
      <c r="D33" s="113">
        <v>2.7136046938027136</v>
      </c>
      <c r="E33" s="115">
        <v>74</v>
      </c>
      <c r="F33" s="114">
        <v>125</v>
      </c>
      <c r="G33" s="114">
        <v>88</v>
      </c>
      <c r="H33" s="114">
        <v>53</v>
      </c>
      <c r="I33" s="140">
        <v>103</v>
      </c>
      <c r="J33" s="115">
        <v>-29</v>
      </c>
      <c r="K33" s="116">
        <v>-28.155339805825243</v>
      </c>
    </row>
    <row r="34" spans="1:11" ht="14.1" customHeight="1" x14ac:dyDescent="0.2">
      <c r="A34" s="306">
        <v>33</v>
      </c>
      <c r="B34" s="307" t="s">
        <v>253</v>
      </c>
      <c r="C34" s="308"/>
      <c r="D34" s="113">
        <v>3.0803080308030801</v>
      </c>
      <c r="E34" s="115">
        <v>84</v>
      </c>
      <c r="F34" s="114">
        <v>102</v>
      </c>
      <c r="G34" s="114">
        <v>114</v>
      </c>
      <c r="H34" s="114">
        <v>81</v>
      </c>
      <c r="I34" s="140">
        <v>70</v>
      </c>
      <c r="J34" s="115">
        <v>14</v>
      </c>
      <c r="K34" s="116">
        <v>20</v>
      </c>
    </row>
    <row r="35" spans="1:11" ht="14.1" customHeight="1" x14ac:dyDescent="0.2">
      <c r="A35" s="306">
        <v>34</v>
      </c>
      <c r="B35" s="307" t="s">
        <v>254</v>
      </c>
      <c r="C35" s="308"/>
      <c r="D35" s="113">
        <v>3.0436376971030437</v>
      </c>
      <c r="E35" s="115">
        <v>83</v>
      </c>
      <c r="F35" s="114">
        <v>104</v>
      </c>
      <c r="G35" s="114">
        <v>93</v>
      </c>
      <c r="H35" s="114">
        <v>58</v>
      </c>
      <c r="I35" s="140">
        <v>86</v>
      </c>
      <c r="J35" s="115">
        <v>-3</v>
      </c>
      <c r="K35" s="116">
        <v>-3.4883720930232558</v>
      </c>
    </row>
    <row r="36" spans="1:11" ht="14.1" customHeight="1" x14ac:dyDescent="0.2">
      <c r="A36" s="306">
        <v>41</v>
      </c>
      <c r="B36" s="307" t="s">
        <v>255</v>
      </c>
      <c r="C36" s="308"/>
      <c r="D36" s="113">
        <v>0.55005500550055009</v>
      </c>
      <c r="E36" s="115">
        <v>15</v>
      </c>
      <c r="F36" s="114">
        <v>26</v>
      </c>
      <c r="G36" s="114">
        <v>29</v>
      </c>
      <c r="H36" s="114">
        <v>20</v>
      </c>
      <c r="I36" s="140">
        <v>20</v>
      </c>
      <c r="J36" s="115">
        <v>-5</v>
      </c>
      <c r="K36" s="116">
        <v>-25</v>
      </c>
    </row>
    <row r="37" spans="1:11" ht="14.1" customHeight="1" x14ac:dyDescent="0.2">
      <c r="A37" s="306">
        <v>42</v>
      </c>
      <c r="B37" s="307" t="s">
        <v>256</v>
      </c>
      <c r="C37" s="308"/>
      <c r="D37" s="113">
        <v>0.40337367070040336</v>
      </c>
      <c r="E37" s="115">
        <v>11</v>
      </c>
      <c r="F37" s="114" t="s">
        <v>513</v>
      </c>
      <c r="G37" s="114">
        <v>16</v>
      </c>
      <c r="H37" s="114">
        <v>6</v>
      </c>
      <c r="I37" s="140">
        <v>8</v>
      </c>
      <c r="J37" s="115">
        <v>3</v>
      </c>
      <c r="K37" s="116">
        <v>37.5</v>
      </c>
    </row>
    <row r="38" spans="1:11" ht="14.1" customHeight="1" x14ac:dyDescent="0.2">
      <c r="A38" s="306">
        <v>43</v>
      </c>
      <c r="B38" s="307" t="s">
        <v>257</v>
      </c>
      <c r="C38" s="308"/>
      <c r="D38" s="113">
        <v>1.1734506784011733</v>
      </c>
      <c r="E38" s="115">
        <v>32</v>
      </c>
      <c r="F38" s="114">
        <v>14</v>
      </c>
      <c r="G38" s="114">
        <v>34</v>
      </c>
      <c r="H38" s="114">
        <v>20</v>
      </c>
      <c r="I38" s="140">
        <v>31</v>
      </c>
      <c r="J38" s="115">
        <v>1</v>
      </c>
      <c r="K38" s="116">
        <v>3.225806451612903</v>
      </c>
    </row>
    <row r="39" spans="1:11" ht="14.1" customHeight="1" x14ac:dyDescent="0.2">
      <c r="A39" s="306">
        <v>51</v>
      </c>
      <c r="B39" s="307" t="s">
        <v>258</v>
      </c>
      <c r="C39" s="308"/>
      <c r="D39" s="113">
        <v>8.1774844151081769</v>
      </c>
      <c r="E39" s="115">
        <v>223</v>
      </c>
      <c r="F39" s="114">
        <v>233</v>
      </c>
      <c r="G39" s="114">
        <v>297</v>
      </c>
      <c r="H39" s="114">
        <v>190</v>
      </c>
      <c r="I39" s="140">
        <v>234</v>
      </c>
      <c r="J39" s="115">
        <v>-11</v>
      </c>
      <c r="K39" s="116">
        <v>-4.700854700854701</v>
      </c>
    </row>
    <row r="40" spans="1:11" ht="14.1" customHeight="1" x14ac:dyDescent="0.2">
      <c r="A40" s="306" t="s">
        <v>259</v>
      </c>
      <c r="B40" s="307" t="s">
        <v>260</v>
      </c>
      <c r="C40" s="308"/>
      <c r="D40" s="113">
        <v>7.6274294096076272</v>
      </c>
      <c r="E40" s="115">
        <v>208</v>
      </c>
      <c r="F40" s="114">
        <v>213</v>
      </c>
      <c r="G40" s="114">
        <v>225</v>
      </c>
      <c r="H40" s="114">
        <v>168</v>
      </c>
      <c r="I40" s="140">
        <v>215</v>
      </c>
      <c r="J40" s="115">
        <v>-7</v>
      </c>
      <c r="K40" s="116">
        <v>-3.2558139534883721</v>
      </c>
    </row>
    <row r="41" spans="1:11" ht="14.1" customHeight="1" x14ac:dyDescent="0.2">
      <c r="A41" s="306"/>
      <c r="B41" s="307" t="s">
        <v>261</v>
      </c>
      <c r="C41" s="308"/>
      <c r="D41" s="113">
        <v>5.7572423909057573</v>
      </c>
      <c r="E41" s="115">
        <v>157</v>
      </c>
      <c r="F41" s="114">
        <v>166</v>
      </c>
      <c r="G41" s="114">
        <v>192</v>
      </c>
      <c r="H41" s="114">
        <v>142</v>
      </c>
      <c r="I41" s="140">
        <v>189</v>
      </c>
      <c r="J41" s="115">
        <v>-32</v>
      </c>
      <c r="K41" s="116">
        <v>-16.93121693121693</v>
      </c>
    </row>
    <row r="42" spans="1:11" ht="14.1" customHeight="1" x14ac:dyDescent="0.2">
      <c r="A42" s="306">
        <v>52</v>
      </c>
      <c r="B42" s="307" t="s">
        <v>262</v>
      </c>
      <c r="C42" s="308"/>
      <c r="D42" s="113">
        <v>8.6541987532086537</v>
      </c>
      <c r="E42" s="115">
        <v>236</v>
      </c>
      <c r="F42" s="114">
        <v>255</v>
      </c>
      <c r="G42" s="114">
        <v>331</v>
      </c>
      <c r="H42" s="114">
        <v>232</v>
      </c>
      <c r="I42" s="140">
        <v>226</v>
      </c>
      <c r="J42" s="115">
        <v>10</v>
      </c>
      <c r="K42" s="116">
        <v>4.4247787610619467</v>
      </c>
    </row>
    <row r="43" spans="1:11" ht="14.1" customHeight="1" x14ac:dyDescent="0.2">
      <c r="A43" s="306" t="s">
        <v>263</v>
      </c>
      <c r="B43" s="307" t="s">
        <v>264</v>
      </c>
      <c r="C43" s="308"/>
      <c r="D43" s="113">
        <v>7.700770077007701</v>
      </c>
      <c r="E43" s="115">
        <v>210</v>
      </c>
      <c r="F43" s="114">
        <v>234</v>
      </c>
      <c r="G43" s="114">
        <v>313</v>
      </c>
      <c r="H43" s="114">
        <v>219</v>
      </c>
      <c r="I43" s="140">
        <v>202</v>
      </c>
      <c r="J43" s="115">
        <v>8</v>
      </c>
      <c r="K43" s="116">
        <v>3.9603960396039604</v>
      </c>
    </row>
    <row r="44" spans="1:11" ht="14.1" customHeight="1" x14ac:dyDescent="0.2">
      <c r="A44" s="306">
        <v>53</v>
      </c>
      <c r="B44" s="307" t="s">
        <v>265</v>
      </c>
      <c r="C44" s="308"/>
      <c r="D44" s="113">
        <v>0.51338467180051339</v>
      </c>
      <c r="E44" s="115">
        <v>14</v>
      </c>
      <c r="F44" s="114">
        <v>26</v>
      </c>
      <c r="G44" s="114">
        <v>17</v>
      </c>
      <c r="H44" s="114">
        <v>5</v>
      </c>
      <c r="I44" s="140">
        <v>9</v>
      </c>
      <c r="J44" s="115">
        <v>5</v>
      </c>
      <c r="K44" s="116">
        <v>55.555555555555557</v>
      </c>
    </row>
    <row r="45" spans="1:11" ht="14.1" customHeight="1" x14ac:dyDescent="0.2">
      <c r="A45" s="306" t="s">
        <v>266</v>
      </c>
      <c r="B45" s="307" t="s">
        <v>267</v>
      </c>
      <c r="C45" s="308"/>
      <c r="D45" s="113">
        <v>0.4767143381004767</v>
      </c>
      <c r="E45" s="115">
        <v>13</v>
      </c>
      <c r="F45" s="114">
        <v>25</v>
      </c>
      <c r="G45" s="114">
        <v>17</v>
      </c>
      <c r="H45" s="114">
        <v>5</v>
      </c>
      <c r="I45" s="140">
        <v>9</v>
      </c>
      <c r="J45" s="115">
        <v>4</v>
      </c>
      <c r="K45" s="116">
        <v>44.444444444444443</v>
      </c>
    </row>
    <row r="46" spans="1:11" ht="14.1" customHeight="1" x14ac:dyDescent="0.2">
      <c r="A46" s="306">
        <v>54</v>
      </c>
      <c r="B46" s="307" t="s">
        <v>268</v>
      </c>
      <c r="C46" s="308"/>
      <c r="D46" s="113">
        <v>1.9068573524019068</v>
      </c>
      <c r="E46" s="115">
        <v>52</v>
      </c>
      <c r="F46" s="114">
        <v>50</v>
      </c>
      <c r="G46" s="114">
        <v>58</v>
      </c>
      <c r="H46" s="114">
        <v>41</v>
      </c>
      <c r="I46" s="140">
        <v>66</v>
      </c>
      <c r="J46" s="115">
        <v>-14</v>
      </c>
      <c r="K46" s="116">
        <v>-21.212121212121211</v>
      </c>
    </row>
    <row r="47" spans="1:11" ht="14.1" customHeight="1" x14ac:dyDescent="0.2">
      <c r="A47" s="306">
        <v>61</v>
      </c>
      <c r="B47" s="307" t="s">
        <v>269</v>
      </c>
      <c r="C47" s="308"/>
      <c r="D47" s="113">
        <v>3.0069673634030072</v>
      </c>
      <c r="E47" s="115">
        <v>82</v>
      </c>
      <c r="F47" s="114">
        <v>72</v>
      </c>
      <c r="G47" s="114">
        <v>85</v>
      </c>
      <c r="H47" s="114">
        <v>63</v>
      </c>
      <c r="I47" s="140">
        <v>93</v>
      </c>
      <c r="J47" s="115">
        <v>-11</v>
      </c>
      <c r="K47" s="116">
        <v>-11.827956989247312</v>
      </c>
    </row>
    <row r="48" spans="1:11" ht="14.1" customHeight="1" x14ac:dyDescent="0.2">
      <c r="A48" s="306">
        <v>62</v>
      </c>
      <c r="B48" s="307" t="s">
        <v>270</v>
      </c>
      <c r="C48" s="308"/>
      <c r="D48" s="113">
        <v>8.2874954162082872</v>
      </c>
      <c r="E48" s="115">
        <v>226</v>
      </c>
      <c r="F48" s="114">
        <v>199</v>
      </c>
      <c r="G48" s="114">
        <v>240</v>
      </c>
      <c r="H48" s="114">
        <v>159</v>
      </c>
      <c r="I48" s="140">
        <v>207</v>
      </c>
      <c r="J48" s="115">
        <v>19</v>
      </c>
      <c r="K48" s="116">
        <v>9.1787439613526569</v>
      </c>
    </row>
    <row r="49" spans="1:11" ht="14.1" customHeight="1" x14ac:dyDescent="0.2">
      <c r="A49" s="306">
        <v>63</v>
      </c>
      <c r="B49" s="307" t="s">
        <v>271</v>
      </c>
      <c r="C49" s="308"/>
      <c r="D49" s="113">
        <v>2.9336266960029338</v>
      </c>
      <c r="E49" s="115">
        <v>80</v>
      </c>
      <c r="F49" s="114">
        <v>102</v>
      </c>
      <c r="G49" s="114">
        <v>99</v>
      </c>
      <c r="H49" s="114">
        <v>70</v>
      </c>
      <c r="I49" s="140">
        <v>86</v>
      </c>
      <c r="J49" s="115">
        <v>-6</v>
      </c>
      <c r="K49" s="116">
        <v>-6.9767441860465116</v>
      </c>
    </row>
    <row r="50" spans="1:11" ht="14.1" customHeight="1" x14ac:dyDescent="0.2">
      <c r="A50" s="306" t="s">
        <v>272</v>
      </c>
      <c r="B50" s="307" t="s">
        <v>273</v>
      </c>
      <c r="C50" s="308"/>
      <c r="D50" s="113">
        <v>0.88008800880088012</v>
      </c>
      <c r="E50" s="115">
        <v>24</v>
      </c>
      <c r="F50" s="114">
        <v>14</v>
      </c>
      <c r="G50" s="114">
        <v>19</v>
      </c>
      <c r="H50" s="114">
        <v>16</v>
      </c>
      <c r="I50" s="140">
        <v>14</v>
      </c>
      <c r="J50" s="115">
        <v>10</v>
      </c>
      <c r="K50" s="116">
        <v>71.428571428571431</v>
      </c>
    </row>
    <row r="51" spans="1:11" ht="14.1" customHeight="1" x14ac:dyDescent="0.2">
      <c r="A51" s="306" t="s">
        <v>274</v>
      </c>
      <c r="B51" s="307" t="s">
        <v>275</v>
      </c>
      <c r="C51" s="308"/>
      <c r="D51" s="113">
        <v>1.6134946828016135</v>
      </c>
      <c r="E51" s="115">
        <v>44</v>
      </c>
      <c r="F51" s="114">
        <v>78</v>
      </c>
      <c r="G51" s="114">
        <v>73</v>
      </c>
      <c r="H51" s="114">
        <v>46</v>
      </c>
      <c r="I51" s="140">
        <v>64</v>
      </c>
      <c r="J51" s="115">
        <v>-20</v>
      </c>
      <c r="K51" s="116">
        <v>-31.25</v>
      </c>
    </row>
    <row r="52" spans="1:11" ht="14.1" customHeight="1" x14ac:dyDescent="0.2">
      <c r="A52" s="306">
        <v>71</v>
      </c>
      <c r="B52" s="307" t="s">
        <v>276</v>
      </c>
      <c r="C52" s="308"/>
      <c r="D52" s="113">
        <v>10.121012101210122</v>
      </c>
      <c r="E52" s="115">
        <v>276</v>
      </c>
      <c r="F52" s="114">
        <v>205</v>
      </c>
      <c r="G52" s="114">
        <v>300</v>
      </c>
      <c r="H52" s="114">
        <v>199</v>
      </c>
      <c r="I52" s="140">
        <v>243</v>
      </c>
      <c r="J52" s="115">
        <v>33</v>
      </c>
      <c r="K52" s="116">
        <v>13.580246913580247</v>
      </c>
    </row>
    <row r="53" spans="1:11" ht="14.1" customHeight="1" x14ac:dyDescent="0.2">
      <c r="A53" s="306" t="s">
        <v>277</v>
      </c>
      <c r="B53" s="307" t="s">
        <v>278</v>
      </c>
      <c r="C53" s="308"/>
      <c r="D53" s="113">
        <v>3.7037037037037037</v>
      </c>
      <c r="E53" s="115">
        <v>101</v>
      </c>
      <c r="F53" s="114">
        <v>71</v>
      </c>
      <c r="G53" s="114">
        <v>102</v>
      </c>
      <c r="H53" s="114">
        <v>79</v>
      </c>
      <c r="I53" s="140">
        <v>118</v>
      </c>
      <c r="J53" s="115">
        <v>-17</v>
      </c>
      <c r="K53" s="116">
        <v>-14.40677966101695</v>
      </c>
    </row>
    <row r="54" spans="1:11" ht="14.1" customHeight="1" x14ac:dyDescent="0.2">
      <c r="A54" s="306" t="s">
        <v>279</v>
      </c>
      <c r="B54" s="307" t="s">
        <v>280</v>
      </c>
      <c r="C54" s="308"/>
      <c r="D54" s="113">
        <v>5.573890722405574</v>
      </c>
      <c r="E54" s="115">
        <v>152</v>
      </c>
      <c r="F54" s="114">
        <v>110</v>
      </c>
      <c r="G54" s="114">
        <v>182</v>
      </c>
      <c r="H54" s="114">
        <v>109</v>
      </c>
      <c r="I54" s="140">
        <v>108</v>
      </c>
      <c r="J54" s="115">
        <v>44</v>
      </c>
      <c r="K54" s="116">
        <v>40.74074074074074</v>
      </c>
    </row>
    <row r="55" spans="1:11" ht="14.1" customHeight="1" x14ac:dyDescent="0.2">
      <c r="A55" s="306">
        <v>72</v>
      </c>
      <c r="B55" s="307" t="s">
        <v>281</v>
      </c>
      <c r="C55" s="308"/>
      <c r="D55" s="113">
        <v>2.8602860286028604</v>
      </c>
      <c r="E55" s="115">
        <v>78</v>
      </c>
      <c r="F55" s="114">
        <v>56</v>
      </c>
      <c r="G55" s="114">
        <v>77</v>
      </c>
      <c r="H55" s="114">
        <v>54</v>
      </c>
      <c r="I55" s="140">
        <v>129</v>
      </c>
      <c r="J55" s="115">
        <v>-51</v>
      </c>
      <c r="K55" s="116">
        <v>-39.534883720930232</v>
      </c>
    </row>
    <row r="56" spans="1:11" ht="14.1" customHeight="1" x14ac:dyDescent="0.2">
      <c r="A56" s="306" t="s">
        <v>282</v>
      </c>
      <c r="B56" s="307" t="s">
        <v>283</v>
      </c>
      <c r="C56" s="308"/>
      <c r="D56" s="113">
        <v>1.5034836817015036</v>
      </c>
      <c r="E56" s="115">
        <v>41</v>
      </c>
      <c r="F56" s="114">
        <v>26</v>
      </c>
      <c r="G56" s="114">
        <v>35</v>
      </c>
      <c r="H56" s="114">
        <v>27</v>
      </c>
      <c r="I56" s="140">
        <v>108</v>
      </c>
      <c r="J56" s="115">
        <v>-67</v>
      </c>
      <c r="K56" s="116">
        <v>-62.037037037037038</v>
      </c>
    </row>
    <row r="57" spans="1:11" ht="14.1" customHeight="1" x14ac:dyDescent="0.2">
      <c r="A57" s="306" t="s">
        <v>284</v>
      </c>
      <c r="B57" s="307" t="s">
        <v>285</v>
      </c>
      <c r="C57" s="308"/>
      <c r="D57" s="113">
        <v>1.0634396773010635</v>
      </c>
      <c r="E57" s="115">
        <v>29</v>
      </c>
      <c r="F57" s="114">
        <v>23</v>
      </c>
      <c r="G57" s="114">
        <v>26</v>
      </c>
      <c r="H57" s="114">
        <v>21</v>
      </c>
      <c r="I57" s="140">
        <v>16</v>
      </c>
      <c r="J57" s="115">
        <v>13</v>
      </c>
      <c r="K57" s="116">
        <v>81.25</v>
      </c>
    </row>
    <row r="58" spans="1:11" ht="14.1" customHeight="1" x14ac:dyDescent="0.2">
      <c r="A58" s="306">
        <v>73</v>
      </c>
      <c r="B58" s="307" t="s">
        <v>286</v>
      </c>
      <c r="C58" s="308"/>
      <c r="D58" s="113">
        <v>1.21012101210121</v>
      </c>
      <c r="E58" s="115">
        <v>33</v>
      </c>
      <c r="F58" s="114">
        <v>29</v>
      </c>
      <c r="G58" s="114">
        <v>58</v>
      </c>
      <c r="H58" s="114">
        <v>25</v>
      </c>
      <c r="I58" s="140">
        <v>32</v>
      </c>
      <c r="J58" s="115">
        <v>1</v>
      </c>
      <c r="K58" s="116">
        <v>3.125</v>
      </c>
    </row>
    <row r="59" spans="1:11" ht="14.1" customHeight="1" x14ac:dyDescent="0.2">
      <c r="A59" s="306" t="s">
        <v>287</v>
      </c>
      <c r="B59" s="307" t="s">
        <v>288</v>
      </c>
      <c r="C59" s="308"/>
      <c r="D59" s="113">
        <v>0.9534286762009534</v>
      </c>
      <c r="E59" s="115">
        <v>26</v>
      </c>
      <c r="F59" s="114">
        <v>22</v>
      </c>
      <c r="G59" s="114">
        <v>51</v>
      </c>
      <c r="H59" s="114">
        <v>22</v>
      </c>
      <c r="I59" s="140">
        <v>29</v>
      </c>
      <c r="J59" s="115">
        <v>-3</v>
      </c>
      <c r="K59" s="116">
        <v>-10.344827586206897</v>
      </c>
    </row>
    <row r="60" spans="1:11" ht="14.1" customHeight="1" x14ac:dyDescent="0.2">
      <c r="A60" s="306">
        <v>81</v>
      </c>
      <c r="B60" s="307" t="s">
        <v>289</v>
      </c>
      <c r="C60" s="308"/>
      <c r="D60" s="113">
        <v>5.317198386505317</v>
      </c>
      <c r="E60" s="115">
        <v>145</v>
      </c>
      <c r="F60" s="114">
        <v>111</v>
      </c>
      <c r="G60" s="114">
        <v>150</v>
      </c>
      <c r="H60" s="114">
        <v>119</v>
      </c>
      <c r="I60" s="140">
        <v>159</v>
      </c>
      <c r="J60" s="115">
        <v>-14</v>
      </c>
      <c r="K60" s="116">
        <v>-8.8050314465408803</v>
      </c>
    </row>
    <row r="61" spans="1:11" ht="14.1" customHeight="1" x14ac:dyDescent="0.2">
      <c r="A61" s="306" t="s">
        <v>290</v>
      </c>
      <c r="B61" s="307" t="s">
        <v>291</v>
      </c>
      <c r="C61" s="308"/>
      <c r="D61" s="113">
        <v>2.8969563623028969</v>
      </c>
      <c r="E61" s="115">
        <v>79</v>
      </c>
      <c r="F61" s="114">
        <v>38</v>
      </c>
      <c r="G61" s="114">
        <v>87</v>
      </c>
      <c r="H61" s="114">
        <v>62</v>
      </c>
      <c r="I61" s="140">
        <v>71</v>
      </c>
      <c r="J61" s="115">
        <v>8</v>
      </c>
      <c r="K61" s="116">
        <v>11.267605633802816</v>
      </c>
    </row>
    <row r="62" spans="1:11" ht="14.1" customHeight="1" x14ac:dyDescent="0.2">
      <c r="A62" s="306" t="s">
        <v>292</v>
      </c>
      <c r="B62" s="307" t="s">
        <v>293</v>
      </c>
      <c r="C62" s="308"/>
      <c r="D62" s="113">
        <v>1.0267693436010268</v>
      </c>
      <c r="E62" s="115">
        <v>28</v>
      </c>
      <c r="F62" s="114">
        <v>40</v>
      </c>
      <c r="G62" s="114">
        <v>34</v>
      </c>
      <c r="H62" s="114">
        <v>32</v>
      </c>
      <c r="I62" s="140">
        <v>46</v>
      </c>
      <c r="J62" s="115">
        <v>-18</v>
      </c>
      <c r="K62" s="116">
        <v>-39.130434782608695</v>
      </c>
    </row>
    <row r="63" spans="1:11" ht="14.1" customHeight="1" x14ac:dyDescent="0.2">
      <c r="A63" s="306"/>
      <c r="B63" s="307" t="s">
        <v>294</v>
      </c>
      <c r="C63" s="308"/>
      <c r="D63" s="113">
        <v>0.80674734140080673</v>
      </c>
      <c r="E63" s="115">
        <v>22</v>
      </c>
      <c r="F63" s="114">
        <v>24</v>
      </c>
      <c r="G63" s="114">
        <v>28</v>
      </c>
      <c r="H63" s="114">
        <v>25</v>
      </c>
      <c r="I63" s="140">
        <v>41</v>
      </c>
      <c r="J63" s="115">
        <v>-19</v>
      </c>
      <c r="K63" s="116">
        <v>-46.341463414634148</v>
      </c>
    </row>
    <row r="64" spans="1:11" ht="14.1" customHeight="1" x14ac:dyDescent="0.2">
      <c r="A64" s="306" t="s">
        <v>295</v>
      </c>
      <c r="B64" s="307" t="s">
        <v>296</v>
      </c>
      <c r="C64" s="308"/>
      <c r="D64" s="113">
        <v>0.36670333700036672</v>
      </c>
      <c r="E64" s="115">
        <v>10</v>
      </c>
      <c r="F64" s="114">
        <v>12</v>
      </c>
      <c r="G64" s="114">
        <v>8</v>
      </c>
      <c r="H64" s="114">
        <v>7</v>
      </c>
      <c r="I64" s="140">
        <v>14</v>
      </c>
      <c r="J64" s="115">
        <v>-4</v>
      </c>
      <c r="K64" s="116">
        <v>-28.571428571428573</v>
      </c>
    </row>
    <row r="65" spans="1:11" ht="14.1" customHeight="1" x14ac:dyDescent="0.2">
      <c r="A65" s="306" t="s">
        <v>297</v>
      </c>
      <c r="B65" s="307" t="s">
        <v>298</v>
      </c>
      <c r="C65" s="308"/>
      <c r="D65" s="113">
        <v>0.58672533920058667</v>
      </c>
      <c r="E65" s="115">
        <v>16</v>
      </c>
      <c r="F65" s="114">
        <v>16</v>
      </c>
      <c r="G65" s="114">
        <v>9</v>
      </c>
      <c r="H65" s="114">
        <v>12</v>
      </c>
      <c r="I65" s="140">
        <v>17</v>
      </c>
      <c r="J65" s="115">
        <v>-1</v>
      </c>
      <c r="K65" s="116">
        <v>-5.882352941176471</v>
      </c>
    </row>
    <row r="66" spans="1:11" ht="14.1" customHeight="1" x14ac:dyDescent="0.2">
      <c r="A66" s="306">
        <v>82</v>
      </c>
      <c r="B66" s="307" t="s">
        <v>299</v>
      </c>
      <c r="C66" s="308"/>
      <c r="D66" s="113">
        <v>3.0069673634030072</v>
      </c>
      <c r="E66" s="115">
        <v>82</v>
      </c>
      <c r="F66" s="114">
        <v>76</v>
      </c>
      <c r="G66" s="114">
        <v>115</v>
      </c>
      <c r="H66" s="114">
        <v>67</v>
      </c>
      <c r="I66" s="140">
        <v>74</v>
      </c>
      <c r="J66" s="115">
        <v>8</v>
      </c>
      <c r="K66" s="116">
        <v>10.810810810810811</v>
      </c>
    </row>
    <row r="67" spans="1:11" ht="14.1" customHeight="1" x14ac:dyDescent="0.2">
      <c r="A67" s="306" t="s">
        <v>300</v>
      </c>
      <c r="B67" s="307" t="s">
        <v>301</v>
      </c>
      <c r="C67" s="308"/>
      <c r="D67" s="113">
        <v>1.8335166850018336</v>
      </c>
      <c r="E67" s="115">
        <v>50</v>
      </c>
      <c r="F67" s="114">
        <v>49</v>
      </c>
      <c r="G67" s="114">
        <v>87</v>
      </c>
      <c r="H67" s="114">
        <v>45</v>
      </c>
      <c r="I67" s="140">
        <v>47</v>
      </c>
      <c r="J67" s="115">
        <v>3</v>
      </c>
      <c r="K67" s="116">
        <v>6.3829787234042552</v>
      </c>
    </row>
    <row r="68" spans="1:11" ht="14.1" customHeight="1" x14ac:dyDescent="0.2">
      <c r="A68" s="306" t="s">
        <v>302</v>
      </c>
      <c r="B68" s="307" t="s">
        <v>303</v>
      </c>
      <c r="C68" s="308"/>
      <c r="D68" s="113">
        <v>0.84341767510084342</v>
      </c>
      <c r="E68" s="115">
        <v>23</v>
      </c>
      <c r="F68" s="114">
        <v>16</v>
      </c>
      <c r="G68" s="114">
        <v>15</v>
      </c>
      <c r="H68" s="114">
        <v>18</v>
      </c>
      <c r="I68" s="140">
        <v>15</v>
      </c>
      <c r="J68" s="115">
        <v>8</v>
      </c>
      <c r="K68" s="116">
        <v>53.333333333333336</v>
      </c>
    </row>
    <row r="69" spans="1:11" ht="14.1" customHeight="1" x14ac:dyDescent="0.2">
      <c r="A69" s="306">
        <v>83</v>
      </c>
      <c r="B69" s="307" t="s">
        <v>304</v>
      </c>
      <c r="C69" s="308"/>
      <c r="D69" s="113">
        <v>4.4371103777044372</v>
      </c>
      <c r="E69" s="115">
        <v>121</v>
      </c>
      <c r="F69" s="114">
        <v>84</v>
      </c>
      <c r="G69" s="114">
        <v>276</v>
      </c>
      <c r="H69" s="114">
        <v>81</v>
      </c>
      <c r="I69" s="140">
        <v>109</v>
      </c>
      <c r="J69" s="115">
        <v>12</v>
      </c>
      <c r="K69" s="116">
        <v>11.009174311926605</v>
      </c>
    </row>
    <row r="70" spans="1:11" ht="14.1" customHeight="1" x14ac:dyDescent="0.2">
      <c r="A70" s="306" t="s">
        <v>305</v>
      </c>
      <c r="B70" s="307" t="s">
        <v>306</v>
      </c>
      <c r="C70" s="308"/>
      <c r="D70" s="113">
        <v>3.4836817015034836</v>
      </c>
      <c r="E70" s="115">
        <v>95</v>
      </c>
      <c r="F70" s="114">
        <v>71</v>
      </c>
      <c r="G70" s="114">
        <v>237</v>
      </c>
      <c r="H70" s="114">
        <v>65</v>
      </c>
      <c r="I70" s="140">
        <v>93</v>
      </c>
      <c r="J70" s="115">
        <v>2</v>
      </c>
      <c r="K70" s="116">
        <v>2.150537634408602</v>
      </c>
    </row>
    <row r="71" spans="1:11" ht="14.1" customHeight="1" x14ac:dyDescent="0.2">
      <c r="A71" s="306"/>
      <c r="B71" s="307" t="s">
        <v>307</v>
      </c>
      <c r="C71" s="308"/>
      <c r="D71" s="113">
        <v>2.3835716905023836</v>
      </c>
      <c r="E71" s="115">
        <v>65</v>
      </c>
      <c r="F71" s="114">
        <v>44</v>
      </c>
      <c r="G71" s="114">
        <v>169</v>
      </c>
      <c r="H71" s="114">
        <v>42</v>
      </c>
      <c r="I71" s="140">
        <v>68</v>
      </c>
      <c r="J71" s="115">
        <v>-3</v>
      </c>
      <c r="K71" s="116">
        <v>-4.4117647058823533</v>
      </c>
    </row>
    <row r="72" spans="1:11" ht="14.1" customHeight="1" x14ac:dyDescent="0.2">
      <c r="A72" s="306">
        <v>84</v>
      </c>
      <c r="B72" s="307" t="s">
        <v>308</v>
      </c>
      <c r="C72" s="308"/>
      <c r="D72" s="113">
        <v>0.58672533920058667</v>
      </c>
      <c r="E72" s="115">
        <v>16</v>
      </c>
      <c r="F72" s="114">
        <v>10</v>
      </c>
      <c r="G72" s="114">
        <v>75</v>
      </c>
      <c r="H72" s="114">
        <v>7</v>
      </c>
      <c r="I72" s="140">
        <v>17</v>
      </c>
      <c r="J72" s="115">
        <v>-1</v>
      </c>
      <c r="K72" s="116">
        <v>-5.882352941176471</v>
      </c>
    </row>
    <row r="73" spans="1:11" ht="14.1" customHeight="1" x14ac:dyDescent="0.2">
      <c r="A73" s="306" t="s">
        <v>309</v>
      </c>
      <c r="B73" s="307" t="s">
        <v>310</v>
      </c>
      <c r="C73" s="308"/>
      <c r="D73" s="113">
        <v>0.29336266960029334</v>
      </c>
      <c r="E73" s="115">
        <v>8</v>
      </c>
      <c r="F73" s="114" t="s">
        <v>513</v>
      </c>
      <c r="G73" s="114">
        <v>48</v>
      </c>
      <c r="H73" s="114" t="s">
        <v>513</v>
      </c>
      <c r="I73" s="140">
        <v>4</v>
      </c>
      <c r="J73" s="115">
        <v>4</v>
      </c>
      <c r="K73" s="116">
        <v>100</v>
      </c>
    </row>
    <row r="74" spans="1:11" ht="14.1" customHeight="1" x14ac:dyDescent="0.2">
      <c r="A74" s="306" t="s">
        <v>311</v>
      </c>
      <c r="B74" s="307" t="s">
        <v>312</v>
      </c>
      <c r="C74" s="308"/>
      <c r="D74" s="113" t="s">
        <v>513</v>
      </c>
      <c r="E74" s="115" t="s">
        <v>513</v>
      </c>
      <c r="F74" s="114" t="s">
        <v>513</v>
      </c>
      <c r="G74" s="114">
        <v>10</v>
      </c>
      <c r="H74" s="114">
        <v>0</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0.22002200220022003</v>
      </c>
      <c r="E76" s="115">
        <v>6</v>
      </c>
      <c r="F76" s="114">
        <v>7</v>
      </c>
      <c r="G76" s="114">
        <v>9</v>
      </c>
      <c r="H76" s="114">
        <v>4</v>
      </c>
      <c r="I76" s="140">
        <v>9</v>
      </c>
      <c r="J76" s="115">
        <v>-3</v>
      </c>
      <c r="K76" s="116">
        <v>-33.333333333333336</v>
      </c>
    </row>
    <row r="77" spans="1:11" ht="14.1" customHeight="1" x14ac:dyDescent="0.2">
      <c r="A77" s="306">
        <v>92</v>
      </c>
      <c r="B77" s="307" t="s">
        <v>316</v>
      </c>
      <c r="C77" s="308"/>
      <c r="D77" s="113">
        <v>0.40337367070040336</v>
      </c>
      <c r="E77" s="115">
        <v>11</v>
      </c>
      <c r="F77" s="114">
        <v>8</v>
      </c>
      <c r="G77" s="114">
        <v>13</v>
      </c>
      <c r="H77" s="114">
        <v>8</v>
      </c>
      <c r="I77" s="140">
        <v>16</v>
      </c>
      <c r="J77" s="115">
        <v>-5</v>
      </c>
      <c r="K77" s="116">
        <v>-31.25</v>
      </c>
    </row>
    <row r="78" spans="1:11" ht="14.1" customHeight="1" x14ac:dyDescent="0.2">
      <c r="A78" s="306">
        <v>93</v>
      </c>
      <c r="B78" s="307" t="s">
        <v>317</v>
      </c>
      <c r="C78" s="308"/>
      <c r="D78" s="113" t="s">
        <v>513</v>
      </c>
      <c r="E78" s="115" t="s">
        <v>513</v>
      </c>
      <c r="F78" s="114">
        <v>4</v>
      </c>
      <c r="G78" s="114">
        <v>6</v>
      </c>
      <c r="H78" s="114" t="s">
        <v>513</v>
      </c>
      <c r="I78" s="140">
        <v>10</v>
      </c>
      <c r="J78" s="115" t="s">
        <v>513</v>
      </c>
      <c r="K78" s="116" t="s">
        <v>513</v>
      </c>
    </row>
    <row r="79" spans="1:11" ht="14.1" customHeight="1" x14ac:dyDescent="0.2">
      <c r="A79" s="306">
        <v>94</v>
      </c>
      <c r="B79" s="307" t="s">
        <v>318</v>
      </c>
      <c r="C79" s="308"/>
      <c r="D79" s="113">
        <v>0.14668133480014667</v>
      </c>
      <c r="E79" s="115">
        <v>4</v>
      </c>
      <c r="F79" s="114">
        <v>0</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0.14668133480014667</v>
      </c>
      <c r="E81" s="143">
        <v>4</v>
      </c>
      <c r="F81" s="144">
        <v>9</v>
      </c>
      <c r="G81" s="144">
        <v>10</v>
      </c>
      <c r="H81" s="144">
        <v>8</v>
      </c>
      <c r="I81" s="145">
        <v>5</v>
      </c>
      <c r="J81" s="143">
        <v>-1</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30360</v>
      </c>
      <c r="C10" s="114">
        <v>16429</v>
      </c>
      <c r="D10" s="114">
        <v>13931</v>
      </c>
      <c r="E10" s="114">
        <v>22651</v>
      </c>
      <c r="F10" s="114">
        <v>7202</v>
      </c>
      <c r="G10" s="114">
        <v>4463</v>
      </c>
      <c r="H10" s="114">
        <v>7650</v>
      </c>
      <c r="I10" s="115">
        <v>8835</v>
      </c>
      <c r="J10" s="114">
        <v>6043</v>
      </c>
      <c r="K10" s="114">
        <v>2792</v>
      </c>
      <c r="L10" s="423">
        <v>2220</v>
      </c>
      <c r="M10" s="424">
        <v>2390</v>
      </c>
    </row>
    <row r="11" spans="1:13" ht="11.1" customHeight="1" x14ac:dyDescent="0.2">
      <c r="A11" s="422" t="s">
        <v>387</v>
      </c>
      <c r="B11" s="115">
        <v>30870</v>
      </c>
      <c r="C11" s="114">
        <v>16780</v>
      </c>
      <c r="D11" s="114">
        <v>14090</v>
      </c>
      <c r="E11" s="114">
        <v>23095</v>
      </c>
      <c r="F11" s="114">
        <v>7269</v>
      </c>
      <c r="G11" s="114">
        <v>4416</v>
      </c>
      <c r="H11" s="114">
        <v>7907</v>
      </c>
      <c r="I11" s="115">
        <v>9095</v>
      </c>
      <c r="J11" s="114">
        <v>6131</v>
      </c>
      <c r="K11" s="114">
        <v>2964</v>
      </c>
      <c r="L11" s="423">
        <v>1956</v>
      </c>
      <c r="M11" s="424">
        <v>1530</v>
      </c>
    </row>
    <row r="12" spans="1:13" ht="11.1" customHeight="1" x14ac:dyDescent="0.2">
      <c r="A12" s="422" t="s">
        <v>388</v>
      </c>
      <c r="B12" s="115">
        <v>31601</v>
      </c>
      <c r="C12" s="114">
        <v>17263</v>
      </c>
      <c r="D12" s="114">
        <v>14338</v>
      </c>
      <c r="E12" s="114">
        <v>23783</v>
      </c>
      <c r="F12" s="114">
        <v>7312</v>
      </c>
      <c r="G12" s="114">
        <v>4832</v>
      </c>
      <c r="H12" s="114">
        <v>8086</v>
      </c>
      <c r="I12" s="115">
        <v>9284</v>
      </c>
      <c r="J12" s="114">
        <v>6199</v>
      </c>
      <c r="K12" s="114">
        <v>3085</v>
      </c>
      <c r="L12" s="423">
        <v>3042</v>
      </c>
      <c r="M12" s="424">
        <v>2414</v>
      </c>
    </row>
    <row r="13" spans="1:13" s="110" customFormat="1" ht="11.1" customHeight="1" x14ac:dyDescent="0.2">
      <c r="A13" s="422" t="s">
        <v>389</v>
      </c>
      <c r="B13" s="115">
        <v>31376</v>
      </c>
      <c r="C13" s="114">
        <v>17013</v>
      </c>
      <c r="D13" s="114">
        <v>14363</v>
      </c>
      <c r="E13" s="114">
        <v>23452</v>
      </c>
      <c r="F13" s="114">
        <v>7419</v>
      </c>
      <c r="G13" s="114">
        <v>4694</v>
      </c>
      <c r="H13" s="114">
        <v>8167</v>
      </c>
      <c r="I13" s="115">
        <v>9167</v>
      </c>
      <c r="J13" s="114">
        <v>6102</v>
      </c>
      <c r="K13" s="114">
        <v>3065</v>
      </c>
      <c r="L13" s="423">
        <v>1525</v>
      </c>
      <c r="M13" s="424">
        <v>1800</v>
      </c>
    </row>
    <row r="14" spans="1:13" ht="15" customHeight="1" x14ac:dyDescent="0.2">
      <c r="A14" s="422" t="s">
        <v>390</v>
      </c>
      <c r="B14" s="115">
        <v>31723</v>
      </c>
      <c r="C14" s="114">
        <v>17292</v>
      </c>
      <c r="D14" s="114">
        <v>14431</v>
      </c>
      <c r="E14" s="114">
        <v>22942</v>
      </c>
      <c r="F14" s="114">
        <v>8313</v>
      </c>
      <c r="G14" s="114">
        <v>4662</v>
      </c>
      <c r="H14" s="114">
        <v>8341</v>
      </c>
      <c r="I14" s="115">
        <v>9134</v>
      </c>
      <c r="J14" s="114">
        <v>6033</v>
      </c>
      <c r="K14" s="114">
        <v>3101</v>
      </c>
      <c r="L14" s="423">
        <v>2535</v>
      </c>
      <c r="M14" s="424">
        <v>2313</v>
      </c>
    </row>
    <row r="15" spans="1:13" ht="11.1" customHeight="1" x14ac:dyDescent="0.2">
      <c r="A15" s="422" t="s">
        <v>387</v>
      </c>
      <c r="B15" s="115">
        <v>32151</v>
      </c>
      <c r="C15" s="114">
        <v>17528</v>
      </c>
      <c r="D15" s="114">
        <v>14623</v>
      </c>
      <c r="E15" s="114">
        <v>23088</v>
      </c>
      <c r="F15" s="114">
        <v>8608</v>
      </c>
      <c r="G15" s="114">
        <v>4623</v>
      </c>
      <c r="H15" s="114">
        <v>8583</v>
      </c>
      <c r="I15" s="115">
        <v>9414</v>
      </c>
      <c r="J15" s="114">
        <v>6144</v>
      </c>
      <c r="K15" s="114">
        <v>3270</v>
      </c>
      <c r="L15" s="423">
        <v>2101</v>
      </c>
      <c r="M15" s="424">
        <v>1812</v>
      </c>
    </row>
    <row r="16" spans="1:13" ht="11.1" customHeight="1" x14ac:dyDescent="0.2">
      <c r="A16" s="422" t="s">
        <v>388</v>
      </c>
      <c r="B16" s="115">
        <v>32926</v>
      </c>
      <c r="C16" s="114">
        <v>17988</v>
      </c>
      <c r="D16" s="114">
        <v>14938</v>
      </c>
      <c r="E16" s="114">
        <v>23950</v>
      </c>
      <c r="F16" s="114">
        <v>8749</v>
      </c>
      <c r="G16" s="114">
        <v>5049</v>
      </c>
      <c r="H16" s="114">
        <v>8805</v>
      </c>
      <c r="I16" s="115">
        <v>9538</v>
      </c>
      <c r="J16" s="114">
        <v>6150</v>
      </c>
      <c r="K16" s="114">
        <v>3388</v>
      </c>
      <c r="L16" s="423">
        <v>3303</v>
      </c>
      <c r="M16" s="424">
        <v>2748</v>
      </c>
    </row>
    <row r="17" spans="1:13" s="110" customFormat="1" ht="11.1" customHeight="1" x14ac:dyDescent="0.2">
      <c r="A17" s="422" t="s">
        <v>389</v>
      </c>
      <c r="B17" s="115">
        <v>32610</v>
      </c>
      <c r="C17" s="114">
        <v>17684</v>
      </c>
      <c r="D17" s="114">
        <v>14926</v>
      </c>
      <c r="E17" s="114">
        <v>23845</v>
      </c>
      <c r="F17" s="114">
        <v>8746</v>
      </c>
      <c r="G17" s="114">
        <v>4910</v>
      </c>
      <c r="H17" s="114">
        <v>8884</v>
      </c>
      <c r="I17" s="115">
        <v>9436</v>
      </c>
      <c r="J17" s="114">
        <v>6085</v>
      </c>
      <c r="K17" s="114">
        <v>3351</v>
      </c>
      <c r="L17" s="423">
        <v>1598</v>
      </c>
      <c r="M17" s="424">
        <v>2026</v>
      </c>
    </row>
    <row r="18" spans="1:13" ht="15" customHeight="1" x14ac:dyDescent="0.2">
      <c r="A18" s="422" t="s">
        <v>391</v>
      </c>
      <c r="B18" s="115">
        <v>32964</v>
      </c>
      <c r="C18" s="114">
        <v>17906</v>
      </c>
      <c r="D18" s="114">
        <v>15058</v>
      </c>
      <c r="E18" s="114">
        <v>23958</v>
      </c>
      <c r="F18" s="114">
        <v>8988</v>
      </c>
      <c r="G18" s="114">
        <v>4785</v>
      </c>
      <c r="H18" s="114">
        <v>9057</v>
      </c>
      <c r="I18" s="115">
        <v>9344</v>
      </c>
      <c r="J18" s="114">
        <v>5952</v>
      </c>
      <c r="K18" s="114">
        <v>3392</v>
      </c>
      <c r="L18" s="423">
        <v>2587</v>
      </c>
      <c r="M18" s="424">
        <v>2285</v>
      </c>
    </row>
    <row r="19" spans="1:13" ht="11.1" customHeight="1" x14ac:dyDescent="0.2">
      <c r="A19" s="422" t="s">
        <v>387</v>
      </c>
      <c r="B19" s="115">
        <v>33227</v>
      </c>
      <c r="C19" s="114">
        <v>18108</v>
      </c>
      <c r="D19" s="114">
        <v>15119</v>
      </c>
      <c r="E19" s="114">
        <v>24112</v>
      </c>
      <c r="F19" s="114">
        <v>9096</v>
      </c>
      <c r="G19" s="114">
        <v>4705</v>
      </c>
      <c r="H19" s="114">
        <v>9247</v>
      </c>
      <c r="I19" s="115">
        <v>9764</v>
      </c>
      <c r="J19" s="114">
        <v>6157</v>
      </c>
      <c r="K19" s="114">
        <v>3607</v>
      </c>
      <c r="L19" s="423">
        <v>1929</v>
      </c>
      <c r="M19" s="424">
        <v>1686</v>
      </c>
    </row>
    <row r="20" spans="1:13" ht="11.1" customHeight="1" x14ac:dyDescent="0.2">
      <c r="A20" s="422" t="s">
        <v>388</v>
      </c>
      <c r="B20" s="115">
        <v>33670</v>
      </c>
      <c r="C20" s="114">
        <v>18428</v>
      </c>
      <c r="D20" s="114">
        <v>15242</v>
      </c>
      <c r="E20" s="114">
        <v>24522</v>
      </c>
      <c r="F20" s="114">
        <v>9120</v>
      </c>
      <c r="G20" s="114">
        <v>5093</v>
      </c>
      <c r="H20" s="114">
        <v>9389</v>
      </c>
      <c r="I20" s="115">
        <v>9637</v>
      </c>
      <c r="J20" s="114">
        <v>6059</v>
      </c>
      <c r="K20" s="114">
        <v>3578</v>
      </c>
      <c r="L20" s="423">
        <v>3051</v>
      </c>
      <c r="M20" s="424">
        <v>2695</v>
      </c>
    </row>
    <row r="21" spans="1:13" s="110" customFormat="1" ht="11.1" customHeight="1" x14ac:dyDescent="0.2">
      <c r="A21" s="422" t="s">
        <v>389</v>
      </c>
      <c r="B21" s="115">
        <v>33287</v>
      </c>
      <c r="C21" s="114">
        <v>18137</v>
      </c>
      <c r="D21" s="114">
        <v>15150</v>
      </c>
      <c r="E21" s="114">
        <v>24222</v>
      </c>
      <c r="F21" s="114">
        <v>9053</v>
      </c>
      <c r="G21" s="114">
        <v>4950</v>
      </c>
      <c r="H21" s="114">
        <v>9412</v>
      </c>
      <c r="I21" s="115">
        <v>9576</v>
      </c>
      <c r="J21" s="114">
        <v>6068</v>
      </c>
      <c r="K21" s="114">
        <v>3508</v>
      </c>
      <c r="L21" s="423">
        <v>1558</v>
      </c>
      <c r="M21" s="424">
        <v>2047</v>
      </c>
    </row>
    <row r="22" spans="1:13" ht="15" customHeight="1" x14ac:dyDescent="0.2">
      <c r="A22" s="422" t="s">
        <v>392</v>
      </c>
      <c r="B22" s="115">
        <v>33294</v>
      </c>
      <c r="C22" s="114">
        <v>18145</v>
      </c>
      <c r="D22" s="114">
        <v>15149</v>
      </c>
      <c r="E22" s="114">
        <v>24187</v>
      </c>
      <c r="F22" s="114">
        <v>9065</v>
      </c>
      <c r="G22" s="114">
        <v>4762</v>
      </c>
      <c r="H22" s="114">
        <v>9507</v>
      </c>
      <c r="I22" s="115">
        <v>9552</v>
      </c>
      <c r="J22" s="114">
        <v>6075</v>
      </c>
      <c r="K22" s="114">
        <v>3477</v>
      </c>
      <c r="L22" s="423">
        <v>2306</v>
      </c>
      <c r="M22" s="424">
        <v>2306</v>
      </c>
    </row>
    <row r="23" spans="1:13" ht="11.1" customHeight="1" x14ac:dyDescent="0.2">
      <c r="A23" s="422" t="s">
        <v>387</v>
      </c>
      <c r="B23" s="115">
        <v>33713</v>
      </c>
      <c r="C23" s="114">
        <v>18503</v>
      </c>
      <c r="D23" s="114">
        <v>15210</v>
      </c>
      <c r="E23" s="114">
        <v>24482</v>
      </c>
      <c r="F23" s="114">
        <v>9180</v>
      </c>
      <c r="G23" s="114">
        <v>4699</v>
      </c>
      <c r="H23" s="114">
        <v>9765</v>
      </c>
      <c r="I23" s="115">
        <v>9757</v>
      </c>
      <c r="J23" s="114">
        <v>6204</v>
      </c>
      <c r="K23" s="114">
        <v>3553</v>
      </c>
      <c r="L23" s="423">
        <v>1937</v>
      </c>
      <c r="M23" s="424">
        <v>1614</v>
      </c>
    </row>
    <row r="24" spans="1:13" ht="11.1" customHeight="1" x14ac:dyDescent="0.2">
      <c r="A24" s="422" t="s">
        <v>388</v>
      </c>
      <c r="B24" s="115">
        <v>34499</v>
      </c>
      <c r="C24" s="114">
        <v>18990</v>
      </c>
      <c r="D24" s="114">
        <v>15509</v>
      </c>
      <c r="E24" s="114">
        <v>24732</v>
      </c>
      <c r="F24" s="114">
        <v>9281</v>
      </c>
      <c r="G24" s="114">
        <v>5096</v>
      </c>
      <c r="H24" s="114">
        <v>9976</v>
      </c>
      <c r="I24" s="115">
        <v>9840</v>
      </c>
      <c r="J24" s="114">
        <v>6224</v>
      </c>
      <c r="K24" s="114">
        <v>3616</v>
      </c>
      <c r="L24" s="423">
        <v>3272</v>
      </c>
      <c r="M24" s="424">
        <v>2747</v>
      </c>
    </row>
    <row r="25" spans="1:13" s="110" customFormat="1" ht="11.1" customHeight="1" x14ac:dyDescent="0.2">
      <c r="A25" s="422" t="s">
        <v>389</v>
      </c>
      <c r="B25" s="115">
        <v>34059</v>
      </c>
      <c r="C25" s="114">
        <v>18562</v>
      </c>
      <c r="D25" s="114">
        <v>15497</v>
      </c>
      <c r="E25" s="114">
        <v>24273</v>
      </c>
      <c r="F25" s="114">
        <v>9310</v>
      </c>
      <c r="G25" s="114">
        <v>4862</v>
      </c>
      <c r="H25" s="114">
        <v>10024</v>
      </c>
      <c r="I25" s="115">
        <v>9794</v>
      </c>
      <c r="J25" s="114">
        <v>6223</v>
      </c>
      <c r="K25" s="114">
        <v>3571</v>
      </c>
      <c r="L25" s="423">
        <v>1553</v>
      </c>
      <c r="M25" s="424">
        <v>2037</v>
      </c>
    </row>
    <row r="26" spans="1:13" ht="15" customHeight="1" x14ac:dyDescent="0.2">
      <c r="A26" s="422" t="s">
        <v>393</v>
      </c>
      <c r="B26" s="115">
        <v>34237</v>
      </c>
      <c r="C26" s="114">
        <v>18691</v>
      </c>
      <c r="D26" s="114">
        <v>15546</v>
      </c>
      <c r="E26" s="114">
        <v>24358</v>
      </c>
      <c r="F26" s="114">
        <v>9406</v>
      </c>
      <c r="G26" s="114">
        <v>4717</v>
      </c>
      <c r="H26" s="114">
        <v>10211</v>
      </c>
      <c r="I26" s="115">
        <v>9780</v>
      </c>
      <c r="J26" s="114">
        <v>6151</v>
      </c>
      <c r="K26" s="114">
        <v>3629</v>
      </c>
      <c r="L26" s="423">
        <v>2700</v>
      </c>
      <c r="M26" s="424">
        <v>2535</v>
      </c>
    </row>
    <row r="27" spans="1:13" ht="11.1" customHeight="1" x14ac:dyDescent="0.2">
      <c r="A27" s="422" t="s">
        <v>387</v>
      </c>
      <c r="B27" s="115">
        <v>34555</v>
      </c>
      <c r="C27" s="114">
        <v>18912</v>
      </c>
      <c r="D27" s="114">
        <v>15643</v>
      </c>
      <c r="E27" s="114">
        <v>24505</v>
      </c>
      <c r="F27" s="114">
        <v>9575</v>
      </c>
      <c r="G27" s="114">
        <v>4638</v>
      </c>
      <c r="H27" s="114">
        <v>10429</v>
      </c>
      <c r="I27" s="115">
        <v>10052</v>
      </c>
      <c r="J27" s="114">
        <v>6267</v>
      </c>
      <c r="K27" s="114">
        <v>3785</v>
      </c>
      <c r="L27" s="423">
        <v>2080</v>
      </c>
      <c r="M27" s="424">
        <v>1788</v>
      </c>
    </row>
    <row r="28" spans="1:13" ht="11.1" customHeight="1" x14ac:dyDescent="0.2">
      <c r="A28" s="422" t="s">
        <v>388</v>
      </c>
      <c r="B28" s="115">
        <v>35163</v>
      </c>
      <c r="C28" s="114">
        <v>19289</v>
      </c>
      <c r="D28" s="114">
        <v>15874</v>
      </c>
      <c r="E28" s="114">
        <v>25251</v>
      </c>
      <c r="F28" s="114">
        <v>9716</v>
      </c>
      <c r="G28" s="114">
        <v>5087</v>
      </c>
      <c r="H28" s="114">
        <v>10499</v>
      </c>
      <c r="I28" s="115">
        <v>10082</v>
      </c>
      <c r="J28" s="114">
        <v>6232</v>
      </c>
      <c r="K28" s="114">
        <v>3850</v>
      </c>
      <c r="L28" s="423">
        <v>3373</v>
      </c>
      <c r="M28" s="424">
        <v>2866</v>
      </c>
    </row>
    <row r="29" spans="1:13" s="110" customFormat="1" ht="11.1" customHeight="1" x14ac:dyDescent="0.2">
      <c r="A29" s="422" t="s">
        <v>389</v>
      </c>
      <c r="B29" s="115">
        <v>34854</v>
      </c>
      <c r="C29" s="114">
        <v>18914</v>
      </c>
      <c r="D29" s="114">
        <v>15940</v>
      </c>
      <c r="E29" s="114">
        <v>25060</v>
      </c>
      <c r="F29" s="114">
        <v>9782</v>
      </c>
      <c r="G29" s="114">
        <v>4925</v>
      </c>
      <c r="H29" s="114">
        <v>10522</v>
      </c>
      <c r="I29" s="115">
        <v>9984</v>
      </c>
      <c r="J29" s="114">
        <v>6230</v>
      </c>
      <c r="K29" s="114">
        <v>3754</v>
      </c>
      <c r="L29" s="423">
        <v>1791</v>
      </c>
      <c r="M29" s="424">
        <v>2144</v>
      </c>
    </row>
    <row r="30" spans="1:13" ht="15" customHeight="1" x14ac:dyDescent="0.2">
      <c r="A30" s="422" t="s">
        <v>394</v>
      </c>
      <c r="B30" s="115">
        <v>35294</v>
      </c>
      <c r="C30" s="114">
        <v>19220</v>
      </c>
      <c r="D30" s="114">
        <v>16074</v>
      </c>
      <c r="E30" s="114">
        <v>25350</v>
      </c>
      <c r="F30" s="114">
        <v>9935</v>
      </c>
      <c r="G30" s="114">
        <v>4807</v>
      </c>
      <c r="H30" s="114">
        <v>10750</v>
      </c>
      <c r="I30" s="115">
        <v>9760</v>
      </c>
      <c r="J30" s="114">
        <v>6037</v>
      </c>
      <c r="K30" s="114">
        <v>3723</v>
      </c>
      <c r="L30" s="423">
        <v>2990</v>
      </c>
      <c r="M30" s="424">
        <v>2694</v>
      </c>
    </row>
    <row r="31" spans="1:13" ht="11.1" customHeight="1" x14ac:dyDescent="0.2">
      <c r="A31" s="422" t="s">
        <v>387</v>
      </c>
      <c r="B31" s="115">
        <v>35702</v>
      </c>
      <c r="C31" s="114">
        <v>19521</v>
      </c>
      <c r="D31" s="114">
        <v>16181</v>
      </c>
      <c r="E31" s="114">
        <v>25577</v>
      </c>
      <c r="F31" s="114">
        <v>10122</v>
      </c>
      <c r="G31" s="114">
        <v>4736</v>
      </c>
      <c r="H31" s="114">
        <v>10998</v>
      </c>
      <c r="I31" s="115">
        <v>9996</v>
      </c>
      <c r="J31" s="114">
        <v>6112</v>
      </c>
      <c r="K31" s="114">
        <v>3884</v>
      </c>
      <c r="L31" s="423">
        <v>2383</v>
      </c>
      <c r="M31" s="424">
        <v>2015</v>
      </c>
    </row>
    <row r="32" spans="1:13" ht="11.1" customHeight="1" x14ac:dyDescent="0.2">
      <c r="A32" s="422" t="s">
        <v>388</v>
      </c>
      <c r="B32" s="115">
        <v>36378</v>
      </c>
      <c r="C32" s="114">
        <v>19869</v>
      </c>
      <c r="D32" s="114">
        <v>16509</v>
      </c>
      <c r="E32" s="114">
        <v>26122</v>
      </c>
      <c r="F32" s="114">
        <v>10256</v>
      </c>
      <c r="G32" s="114">
        <v>5109</v>
      </c>
      <c r="H32" s="114">
        <v>11180</v>
      </c>
      <c r="I32" s="115">
        <v>10014</v>
      </c>
      <c r="J32" s="114">
        <v>6061</v>
      </c>
      <c r="K32" s="114">
        <v>3953</v>
      </c>
      <c r="L32" s="423">
        <v>3259</v>
      </c>
      <c r="M32" s="424">
        <v>2755</v>
      </c>
    </row>
    <row r="33" spans="1:13" s="110" customFormat="1" ht="11.1" customHeight="1" x14ac:dyDescent="0.2">
      <c r="A33" s="422" t="s">
        <v>389</v>
      </c>
      <c r="B33" s="115">
        <v>36040</v>
      </c>
      <c r="C33" s="114">
        <v>19523</v>
      </c>
      <c r="D33" s="114">
        <v>16517</v>
      </c>
      <c r="E33" s="114">
        <v>25694</v>
      </c>
      <c r="F33" s="114">
        <v>10346</v>
      </c>
      <c r="G33" s="114">
        <v>4905</v>
      </c>
      <c r="H33" s="114">
        <v>11184</v>
      </c>
      <c r="I33" s="115">
        <v>9881</v>
      </c>
      <c r="J33" s="114">
        <v>6011</v>
      </c>
      <c r="K33" s="114">
        <v>3870</v>
      </c>
      <c r="L33" s="423">
        <v>1737</v>
      </c>
      <c r="M33" s="424">
        <v>2171</v>
      </c>
    </row>
    <row r="34" spans="1:13" ht="15" customHeight="1" x14ac:dyDescent="0.2">
      <c r="A34" s="422" t="s">
        <v>395</v>
      </c>
      <c r="B34" s="115">
        <v>36316</v>
      </c>
      <c r="C34" s="114">
        <v>19717</v>
      </c>
      <c r="D34" s="114">
        <v>16599</v>
      </c>
      <c r="E34" s="114">
        <v>25801</v>
      </c>
      <c r="F34" s="114">
        <v>10515</v>
      </c>
      <c r="G34" s="114">
        <v>4776</v>
      </c>
      <c r="H34" s="114">
        <v>11364</v>
      </c>
      <c r="I34" s="115">
        <v>9863</v>
      </c>
      <c r="J34" s="114">
        <v>5959</v>
      </c>
      <c r="K34" s="114">
        <v>3904</v>
      </c>
      <c r="L34" s="423">
        <v>2672</v>
      </c>
      <c r="M34" s="424">
        <v>2384</v>
      </c>
    </row>
    <row r="35" spans="1:13" ht="11.1" customHeight="1" x14ac:dyDescent="0.2">
      <c r="A35" s="422" t="s">
        <v>387</v>
      </c>
      <c r="B35" s="115">
        <v>36689</v>
      </c>
      <c r="C35" s="114">
        <v>19960</v>
      </c>
      <c r="D35" s="114">
        <v>16729</v>
      </c>
      <c r="E35" s="114">
        <v>25908</v>
      </c>
      <c r="F35" s="114">
        <v>10781</v>
      </c>
      <c r="G35" s="114">
        <v>4719</v>
      </c>
      <c r="H35" s="114">
        <v>11630</v>
      </c>
      <c r="I35" s="115">
        <v>10084</v>
      </c>
      <c r="J35" s="114">
        <v>6088</v>
      </c>
      <c r="K35" s="114">
        <v>3996</v>
      </c>
      <c r="L35" s="423">
        <v>2327</v>
      </c>
      <c r="M35" s="424">
        <v>1990</v>
      </c>
    </row>
    <row r="36" spans="1:13" ht="11.1" customHeight="1" x14ac:dyDescent="0.2">
      <c r="A36" s="422" t="s">
        <v>388</v>
      </c>
      <c r="B36" s="115">
        <v>37537</v>
      </c>
      <c r="C36" s="114">
        <v>20389</v>
      </c>
      <c r="D36" s="114">
        <v>17148</v>
      </c>
      <c r="E36" s="114">
        <v>26595</v>
      </c>
      <c r="F36" s="114">
        <v>10942</v>
      </c>
      <c r="G36" s="114">
        <v>5203</v>
      </c>
      <c r="H36" s="114">
        <v>11818</v>
      </c>
      <c r="I36" s="115">
        <v>10143</v>
      </c>
      <c r="J36" s="114">
        <v>6058</v>
      </c>
      <c r="K36" s="114">
        <v>4085</v>
      </c>
      <c r="L36" s="423">
        <v>4160</v>
      </c>
      <c r="M36" s="424">
        <v>3475</v>
      </c>
    </row>
    <row r="37" spans="1:13" s="110" customFormat="1" ht="11.1" customHeight="1" x14ac:dyDescent="0.2">
      <c r="A37" s="422" t="s">
        <v>389</v>
      </c>
      <c r="B37" s="115">
        <v>37338</v>
      </c>
      <c r="C37" s="114">
        <v>20222</v>
      </c>
      <c r="D37" s="114">
        <v>17116</v>
      </c>
      <c r="E37" s="114">
        <v>26430</v>
      </c>
      <c r="F37" s="114">
        <v>10908</v>
      </c>
      <c r="G37" s="114">
        <v>5034</v>
      </c>
      <c r="H37" s="114">
        <v>11904</v>
      </c>
      <c r="I37" s="115">
        <v>10153</v>
      </c>
      <c r="J37" s="114">
        <v>6060</v>
      </c>
      <c r="K37" s="114">
        <v>4093</v>
      </c>
      <c r="L37" s="423">
        <v>2216</v>
      </c>
      <c r="M37" s="424">
        <v>2653</v>
      </c>
    </row>
    <row r="38" spans="1:13" ht="15" customHeight="1" x14ac:dyDescent="0.2">
      <c r="A38" s="425" t="s">
        <v>396</v>
      </c>
      <c r="B38" s="115">
        <v>37685</v>
      </c>
      <c r="C38" s="114">
        <v>20518</v>
      </c>
      <c r="D38" s="114">
        <v>17167</v>
      </c>
      <c r="E38" s="114">
        <v>26643</v>
      </c>
      <c r="F38" s="114">
        <v>11042</v>
      </c>
      <c r="G38" s="114">
        <v>4972</v>
      </c>
      <c r="H38" s="114">
        <v>12126</v>
      </c>
      <c r="I38" s="115">
        <v>9921</v>
      </c>
      <c r="J38" s="114">
        <v>5881</v>
      </c>
      <c r="K38" s="114">
        <v>4040</v>
      </c>
      <c r="L38" s="423">
        <v>2811</v>
      </c>
      <c r="M38" s="424">
        <v>2501</v>
      </c>
    </row>
    <row r="39" spans="1:13" ht="11.1" customHeight="1" x14ac:dyDescent="0.2">
      <c r="A39" s="422" t="s">
        <v>387</v>
      </c>
      <c r="B39" s="115">
        <v>37887</v>
      </c>
      <c r="C39" s="114">
        <v>20669</v>
      </c>
      <c r="D39" s="114">
        <v>17218</v>
      </c>
      <c r="E39" s="114">
        <v>26729</v>
      </c>
      <c r="F39" s="114">
        <v>11158</v>
      </c>
      <c r="G39" s="114">
        <v>4863</v>
      </c>
      <c r="H39" s="114">
        <v>12351</v>
      </c>
      <c r="I39" s="115">
        <v>10214</v>
      </c>
      <c r="J39" s="114">
        <v>6042</v>
      </c>
      <c r="K39" s="114">
        <v>4172</v>
      </c>
      <c r="L39" s="423">
        <v>2117</v>
      </c>
      <c r="M39" s="424">
        <v>1947</v>
      </c>
    </row>
    <row r="40" spans="1:13" ht="11.1" customHeight="1" x14ac:dyDescent="0.2">
      <c r="A40" s="425" t="s">
        <v>388</v>
      </c>
      <c r="B40" s="115">
        <v>38758</v>
      </c>
      <c r="C40" s="114">
        <v>21261</v>
      </c>
      <c r="D40" s="114">
        <v>17497</v>
      </c>
      <c r="E40" s="114">
        <v>27546</v>
      </c>
      <c r="F40" s="114">
        <v>11212</v>
      </c>
      <c r="G40" s="114">
        <v>5313</v>
      </c>
      <c r="H40" s="114">
        <v>12581</v>
      </c>
      <c r="I40" s="115">
        <v>10116</v>
      </c>
      <c r="J40" s="114">
        <v>5891</v>
      </c>
      <c r="K40" s="114">
        <v>4225</v>
      </c>
      <c r="L40" s="423">
        <v>3656</v>
      </c>
      <c r="M40" s="424">
        <v>2988</v>
      </c>
    </row>
    <row r="41" spans="1:13" s="110" customFormat="1" ht="11.1" customHeight="1" x14ac:dyDescent="0.2">
      <c r="A41" s="422" t="s">
        <v>389</v>
      </c>
      <c r="B41" s="115">
        <v>38478</v>
      </c>
      <c r="C41" s="114">
        <v>21012</v>
      </c>
      <c r="D41" s="114">
        <v>17466</v>
      </c>
      <c r="E41" s="114">
        <v>27234</v>
      </c>
      <c r="F41" s="114">
        <v>11244</v>
      </c>
      <c r="G41" s="114">
        <v>5180</v>
      </c>
      <c r="H41" s="114">
        <v>12615</v>
      </c>
      <c r="I41" s="115">
        <v>10091</v>
      </c>
      <c r="J41" s="114">
        <v>5878</v>
      </c>
      <c r="K41" s="114">
        <v>4213</v>
      </c>
      <c r="L41" s="423">
        <v>1941</v>
      </c>
      <c r="M41" s="424">
        <v>2289</v>
      </c>
    </row>
    <row r="42" spans="1:13" ht="15" customHeight="1" x14ac:dyDescent="0.2">
      <c r="A42" s="422" t="s">
        <v>397</v>
      </c>
      <c r="B42" s="115">
        <v>38938</v>
      </c>
      <c r="C42" s="114">
        <v>21312</v>
      </c>
      <c r="D42" s="114">
        <v>17626</v>
      </c>
      <c r="E42" s="114">
        <v>27535</v>
      </c>
      <c r="F42" s="114">
        <v>11403</v>
      </c>
      <c r="G42" s="114">
        <v>5089</v>
      </c>
      <c r="H42" s="114">
        <v>12867</v>
      </c>
      <c r="I42" s="115">
        <v>10072</v>
      </c>
      <c r="J42" s="114">
        <v>5854</v>
      </c>
      <c r="K42" s="114">
        <v>4218</v>
      </c>
      <c r="L42" s="423">
        <v>3012</v>
      </c>
      <c r="M42" s="424">
        <v>2590</v>
      </c>
    </row>
    <row r="43" spans="1:13" ht="11.1" customHeight="1" x14ac:dyDescent="0.2">
      <c r="A43" s="422" t="s">
        <v>387</v>
      </c>
      <c r="B43" s="115">
        <v>39289</v>
      </c>
      <c r="C43" s="114">
        <v>21611</v>
      </c>
      <c r="D43" s="114">
        <v>17678</v>
      </c>
      <c r="E43" s="114">
        <v>27747</v>
      </c>
      <c r="F43" s="114">
        <v>11542</v>
      </c>
      <c r="G43" s="114">
        <v>4972</v>
      </c>
      <c r="H43" s="114">
        <v>13103</v>
      </c>
      <c r="I43" s="115">
        <v>10363</v>
      </c>
      <c r="J43" s="114">
        <v>5969</v>
      </c>
      <c r="K43" s="114">
        <v>4394</v>
      </c>
      <c r="L43" s="423">
        <v>2541</v>
      </c>
      <c r="M43" s="424">
        <v>2234</v>
      </c>
    </row>
    <row r="44" spans="1:13" ht="11.1" customHeight="1" x14ac:dyDescent="0.2">
      <c r="A44" s="422" t="s">
        <v>388</v>
      </c>
      <c r="B44" s="115">
        <v>39933</v>
      </c>
      <c r="C44" s="114">
        <v>21960</v>
      </c>
      <c r="D44" s="114">
        <v>17973</v>
      </c>
      <c r="E44" s="114">
        <v>28278</v>
      </c>
      <c r="F44" s="114">
        <v>11655</v>
      </c>
      <c r="G44" s="114">
        <v>5366</v>
      </c>
      <c r="H44" s="114">
        <v>13213</v>
      </c>
      <c r="I44" s="115">
        <v>10316</v>
      </c>
      <c r="J44" s="114">
        <v>5884</v>
      </c>
      <c r="K44" s="114">
        <v>4432</v>
      </c>
      <c r="L44" s="423">
        <v>3713</v>
      </c>
      <c r="M44" s="424">
        <v>3132</v>
      </c>
    </row>
    <row r="45" spans="1:13" s="110" customFormat="1" ht="11.1" customHeight="1" x14ac:dyDescent="0.2">
      <c r="A45" s="422" t="s">
        <v>389</v>
      </c>
      <c r="B45" s="115">
        <v>39812</v>
      </c>
      <c r="C45" s="114">
        <v>21759</v>
      </c>
      <c r="D45" s="114">
        <v>18053</v>
      </c>
      <c r="E45" s="114">
        <v>28058</v>
      </c>
      <c r="F45" s="114">
        <v>11754</v>
      </c>
      <c r="G45" s="114">
        <v>5253</v>
      </c>
      <c r="H45" s="114">
        <v>13269</v>
      </c>
      <c r="I45" s="115">
        <v>10225</v>
      </c>
      <c r="J45" s="114">
        <v>5869</v>
      </c>
      <c r="K45" s="114">
        <v>4356</v>
      </c>
      <c r="L45" s="423">
        <v>2053</v>
      </c>
      <c r="M45" s="424">
        <v>2283</v>
      </c>
    </row>
    <row r="46" spans="1:13" ht="15" customHeight="1" x14ac:dyDescent="0.2">
      <c r="A46" s="422" t="s">
        <v>398</v>
      </c>
      <c r="B46" s="115">
        <v>40062</v>
      </c>
      <c r="C46" s="114">
        <v>21989</v>
      </c>
      <c r="D46" s="114">
        <v>18073</v>
      </c>
      <c r="E46" s="114">
        <v>28188</v>
      </c>
      <c r="F46" s="114">
        <v>11874</v>
      </c>
      <c r="G46" s="114">
        <v>5134</v>
      </c>
      <c r="H46" s="114">
        <v>13488</v>
      </c>
      <c r="I46" s="115">
        <v>10168</v>
      </c>
      <c r="J46" s="114">
        <v>5777</v>
      </c>
      <c r="K46" s="114">
        <v>4391</v>
      </c>
      <c r="L46" s="423">
        <v>2998</v>
      </c>
      <c r="M46" s="424">
        <v>2825</v>
      </c>
    </row>
    <row r="47" spans="1:13" ht="11.1" customHeight="1" x14ac:dyDescent="0.2">
      <c r="A47" s="422" t="s">
        <v>387</v>
      </c>
      <c r="B47" s="115">
        <v>40253</v>
      </c>
      <c r="C47" s="114">
        <v>22222</v>
      </c>
      <c r="D47" s="114">
        <v>18031</v>
      </c>
      <c r="E47" s="114">
        <v>28371</v>
      </c>
      <c r="F47" s="114">
        <v>11882</v>
      </c>
      <c r="G47" s="114">
        <v>5064</v>
      </c>
      <c r="H47" s="114">
        <v>13628</v>
      </c>
      <c r="I47" s="115">
        <v>10339</v>
      </c>
      <c r="J47" s="114">
        <v>5879</v>
      </c>
      <c r="K47" s="114">
        <v>4460</v>
      </c>
      <c r="L47" s="423">
        <v>2494</v>
      </c>
      <c r="M47" s="424">
        <v>2197</v>
      </c>
    </row>
    <row r="48" spans="1:13" ht="11.1" customHeight="1" x14ac:dyDescent="0.2">
      <c r="A48" s="422" t="s">
        <v>388</v>
      </c>
      <c r="B48" s="115">
        <v>41062</v>
      </c>
      <c r="C48" s="114">
        <v>22712</v>
      </c>
      <c r="D48" s="114">
        <v>18350</v>
      </c>
      <c r="E48" s="114">
        <v>29056</v>
      </c>
      <c r="F48" s="114">
        <v>12006</v>
      </c>
      <c r="G48" s="114">
        <v>5514</v>
      </c>
      <c r="H48" s="114">
        <v>13791</v>
      </c>
      <c r="I48" s="115">
        <v>10305</v>
      </c>
      <c r="J48" s="114">
        <v>5784</v>
      </c>
      <c r="K48" s="114">
        <v>4521</v>
      </c>
      <c r="L48" s="423">
        <v>4136</v>
      </c>
      <c r="M48" s="424">
        <v>3469</v>
      </c>
    </row>
    <row r="49" spans="1:17" s="110" customFormat="1" ht="11.1" customHeight="1" x14ac:dyDescent="0.2">
      <c r="A49" s="422" t="s">
        <v>389</v>
      </c>
      <c r="B49" s="115">
        <v>40630</v>
      </c>
      <c r="C49" s="114">
        <v>22366</v>
      </c>
      <c r="D49" s="114">
        <v>18264</v>
      </c>
      <c r="E49" s="114">
        <v>28618</v>
      </c>
      <c r="F49" s="114">
        <v>12012</v>
      </c>
      <c r="G49" s="114">
        <v>5315</v>
      </c>
      <c r="H49" s="114">
        <v>13680</v>
      </c>
      <c r="I49" s="115">
        <v>10186</v>
      </c>
      <c r="J49" s="114">
        <v>5755</v>
      </c>
      <c r="K49" s="114">
        <v>4431</v>
      </c>
      <c r="L49" s="423">
        <v>2129</v>
      </c>
      <c r="M49" s="424">
        <v>2594</v>
      </c>
    </row>
    <row r="50" spans="1:17" ht="15" customHeight="1" x14ac:dyDescent="0.2">
      <c r="A50" s="422" t="s">
        <v>399</v>
      </c>
      <c r="B50" s="143">
        <v>40717</v>
      </c>
      <c r="C50" s="144">
        <v>22483</v>
      </c>
      <c r="D50" s="144">
        <v>18234</v>
      </c>
      <c r="E50" s="144">
        <v>28701</v>
      </c>
      <c r="F50" s="144">
        <v>12016</v>
      </c>
      <c r="G50" s="144">
        <v>5153</v>
      </c>
      <c r="H50" s="144">
        <v>13822</v>
      </c>
      <c r="I50" s="143">
        <v>9964</v>
      </c>
      <c r="J50" s="144">
        <v>5629</v>
      </c>
      <c r="K50" s="144">
        <v>4335</v>
      </c>
      <c r="L50" s="426">
        <v>2745</v>
      </c>
      <c r="M50" s="427">
        <v>2727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1.6349658030053418</v>
      </c>
      <c r="C6" s="480">
        <f>'Tabelle 3.3'!J11</f>
        <v>-2.0062942564909521</v>
      </c>
      <c r="D6" s="481">
        <f t="shared" ref="D6:E9" si="0">IF(OR(AND(B6&gt;=-50,B6&lt;=50),ISNUMBER(B6)=FALSE),B6,"")</f>
        <v>1.6349658030053418</v>
      </c>
      <c r="E6" s="481">
        <f t="shared" si="0"/>
        <v>-2.0062942564909521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1.6349658030053418</v>
      </c>
      <c r="C14" s="480">
        <f>'Tabelle 3.3'!J11</f>
        <v>-2.0062942564909521</v>
      </c>
      <c r="D14" s="481">
        <f>IF(OR(AND(B14&gt;=-50,B14&lt;=50),ISNUMBER(B14)=FALSE),B14,"")</f>
        <v>1.6349658030053418</v>
      </c>
      <c r="E14" s="481">
        <f>IF(OR(AND(C14&gt;=-50,C14&lt;=50),ISNUMBER(C14)=FALSE),C14,"")</f>
        <v>-2.0062942564909521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3.2846715328467155</v>
      </c>
      <c r="C15" s="480">
        <f>'Tabelle 3.3'!J12</f>
        <v>5.46875</v>
      </c>
      <c r="D15" s="481">
        <f t="shared" ref="D15:E45" si="3">IF(OR(AND(B15&gt;=-50,B15&lt;=50),ISNUMBER(B15)=FALSE),B15,"")</f>
        <v>3.2846715328467155</v>
      </c>
      <c r="E15" s="481">
        <f t="shared" si="3"/>
        <v>5.46875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17.455138662316475</v>
      </c>
      <c r="C16" s="480">
        <f>'Tabelle 3.3'!J13</f>
        <v>-7.1428571428571432</v>
      </c>
      <c r="D16" s="481">
        <f t="shared" si="3"/>
        <v>17.455138662316475</v>
      </c>
      <c r="E16" s="481">
        <f t="shared" si="3"/>
        <v>-7.1428571428571432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0.23905696150358585</v>
      </c>
      <c r="C17" s="480">
        <f>'Tabelle 3.3'!J14</f>
        <v>-7.9734219269102988</v>
      </c>
      <c r="D17" s="481">
        <f t="shared" si="3"/>
        <v>0.23905696150358585</v>
      </c>
      <c r="E17" s="481">
        <f t="shared" si="3"/>
        <v>-7.9734219269102988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0.71813285457809695</v>
      </c>
      <c r="C18" s="480">
        <f>'Tabelle 3.3'!J15</f>
        <v>6.1855670103092786</v>
      </c>
      <c r="D18" s="481">
        <f t="shared" si="3"/>
        <v>0.71813285457809695</v>
      </c>
      <c r="E18" s="481">
        <f t="shared" si="3"/>
        <v>6.1855670103092786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2.9563932002956393E-2</v>
      </c>
      <c r="C19" s="480">
        <f>'Tabelle 3.3'!J16</f>
        <v>-10.803324099722992</v>
      </c>
      <c r="D19" s="481">
        <f t="shared" si="3"/>
        <v>2.9563932002956393E-2</v>
      </c>
      <c r="E19" s="481">
        <f t="shared" si="3"/>
        <v>-10.803324099722992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0.27121270825261529</v>
      </c>
      <c r="C20" s="480">
        <f>'Tabelle 3.3'!J17</f>
        <v>-24.161073825503355</v>
      </c>
      <c r="D20" s="481">
        <f t="shared" si="3"/>
        <v>0.27121270825261529</v>
      </c>
      <c r="E20" s="481">
        <f t="shared" si="3"/>
        <v>-24.161073825503355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3.761574074074074</v>
      </c>
      <c r="C21" s="480">
        <f>'Tabelle 3.3'!J18</f>
        <v>5.4744525547445253</v>
      </c>
      <c r="D21" s="481">
        <f t="shared" si="3"/>
        <v>3.761574074074074</v>
      </c>
      <c r="E21" s="481">
        <f t="shared" si="3"/>
        <v>5.4744525547445253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0.30983733539891556</v>
      </c>
      <c r="C22" s="480">
        <f>'Tabelle 3.3'!J19</f>
        <v>2.4622271964185787</v>
      </c>
      <c r="D22" s="481">
        <f t="shared" si="3"/>
        <v>0.30983733539891556</v>
      </c>
      <c r="E22" s="481">
        <f t="shared" si="3"/>
        <v>2.4622271964185787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5.6612318840579707</v>
      </c>
      <c r="C23" s="480">
        <f>'Tabelle 3.3'!J20</f>
        <v>4.4098573281452662</v>
      </c>
      <c r="D23" s="481">
        <f t="shared" si="3"/>
        <v>5.6612318840579707</v>
      </c>
      <c r="E23" s="481">
        <f t="shared" si="3"/>
        <v>4.4098573281452662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1.6932270916334662</v>
      </c>
      <c r="C24" s="480">
        <f>'Tabelle 3.3'!J21</f>
        <v>-7.8560939794419973</v>
      </c>
      <c r="D24" s="481">
        <f t="shared" si="3"/>
        <v>1.6932270916334662</v>
      </c>
      <c r="E24" s="481">
        <f t="shared" si="3"/>
        <v>-7.8560939794419973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12.462006079027356</v>
      </c>
      <c r="C25" s="480">
        <f>'Tabelle 3.3'!J22</f>
        <v>6.6115702479338845</v>
      </c>
      <c r="D25" s="481">
        <f t="shared" si="3"/>
        <v>12.462006079027356</v>
      </c>
      <c r="E25" s="481">
        <f t="shared" si="3"/>
        <v>6.6115702479338845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-3.6382536382536381</v>
      </c>
      <c r="C26" s="480">
        <f>'Tabelle 3.3'!J23</f>
        <v>12.903225806451612</v>
      </c>
      <c r="D26" s="481">
        <f t="shared" si="3"/>
        <v>-3.6382536382536381</v>
      </c>
      <c r="E26" s="481">
        <f t="shared" si="3"/>
        <v>12.903225806451612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7.5019952114924182</v>
      </c>
      <c r="C27" s="480">
        <f>'Tabelle 3.3'!J24</f>
        <v>1.5698587127158556</v>
      </c>
      <c r="D27" s="481">
        <f t="shared" si="3"/>
        <v>7.5019952114924182</v>
      </c>
      <c r="E27" s="481">
        <f t="shared" si="3"/>
        <v>1.5698587127158556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3.771551724137931</v>
      </c>
      <c r="C28" s="480">
        <f>'Tabelle 3.3'!J25</f>
        <v>0.91240875912408759</v>
      </c>
      <c r="D28" s="481">
        <f t="shared" si="3"/>
        <v>3.771551724137931</v>
      </c>
      <c r="E28" s="481">
        <f t="shared" si="3"/>
        <v>0.91240875912408759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-10.038610038610038</v>
      </c>
      <c r="C29" s="480">
        <f>'Tabelle 3.3'!J26</f>
        <v>0</v>
      </c>
      <c r="D29" s="481">
        <f t="shared" si="3"/>
        <v>-10.038610038610038</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1.0514018691588785</v>
      </c>
      <c r="C30" s="480">
        <f>'Tabelle 3.3'!J27</f>
        <v>-3.9301310043668121</v>
      </c>
      <c r="D30" s="481">
        <f t="shared" si="3"/>
        <v>1.0514018691588785</v>
      </c>
      <c r="E30" s="481">
        <f t="shared" si="3"/>
        <v>-3.9301310043668121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3.8203753351206435</v>
      </c>
      <c r="C31" s="480">
        <f>'Tabelle 3.3'!J28</f>
        <v>7.4688796680497926</v>
      </c>
      <c r="D31" s="481">
        <f t="shared" si="3"/>
        <v>3.8203753351206435</v>
      </c>
      <c r="E31" s="481">
        <f t="shared" si="3"/>
        <v>7.4688796680497926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3.7945395650161964</v>
      </c>
      <c r="C32" s="480">
        <f>'Tabelle 3.3'!J29</f>
        <v>-1.3539651837524178</v>
      </c>
      <c r="D32" s="481">
        <f t="shared" si="3"/>
        <v>3.7945395650161964</v>
      </c>
      <c r="E32" s="481">
        <f t="shared" si="3"/>
        <v>-1.3539651837524178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-3.2552083333333335</v>
      </c>
      <c r="C33" s="480">
        <f>'Tabelle 3.3'!J30</f>
        <v>-25</v>
      </c>
      <c r="D33" s="481">
        <f t="shared" si="3"/>
        <v>-3.2552083333333335</v>
      </c>
      <c r="E33" s="481">
        <f t="shared" si="3"/>
        <v>-25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7.8172588832487309</v>
      </c>
      <c r="C34" s="480">
        <f>'Tabelle 3.3'!J31</f>
        <v>-2.0960698689956332</v>
      </c>
      <c r="D34" s="481">
        <f t="shared" si="3"/>
        <v>7.8172588832487309</v>
      </c>
      <c r="E34" s="481">
        <f t="shared" si="3"/>
        <v>-2.0960698689956332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3.2846715328467155</v>
      </c>
      <c r="C37" s="480">
        <f>'Tabelle 3.3'!J34</f>
        <v>5.46875</v>
      </c>
      <c r="D37" s="481">
        <f t="shared" si="3"/>
        <v>3.2846715328467155</v>
      </c>
      <c r="E37" s="481">
        <f t="shared" si="3"/>
        <v>5.46875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1.6419753086419753</v>
      </c>
      <c r="C38" s="480">
        <f>'Tabelle 3.3'!J35</f>
        <v>-4.4922788956481048</v>
      </c>
      <c r="D38" s="481">
        <f t="shared" si="3"/>
        <v>1.6419753086419753</v>
      </c>
      <c r="E38" s="481">
        <f t="shared" si="3"/>
        <v>-4.4922788956481048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1.6109886382906562</v>
      </c>
      <c r="C39" s="480">
        <f>'Tabelle 3.3'!J36</f>
        <v>-1.4551436163482221</v>
      </c>
      <c r="D39" s="481">
        <f t="shared" si="3"/>
        <v>1.6109886382906562</v>
      </c>
      <c r="E39" s="481">
        <f t="shared" si="3"/>
        <v>-1.4551436163482221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1.6109886382906562</v>
      </c>
      <c r="C45" s="480">
        <f>'Tabelle 3.3'!J36</f>
        <v>-1.4551436163482221</v>
      </c>
      <c r="D45" s="481">
        <f t="shared" si="3"/>
        <v>1.6109886382906562</v>
      </c>
      <c r="E45" s="481">
        <f t="shared" si="3"/>
        <v>-1.4551436163482221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34237</v>
      </c>
      <c r="C51" s="487">
        <v>6151</v>
      </c>
      <c r="D51" s="487">
        <v>3629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34555</v>
      </c>
      <c r="C52" s="487">
        <v>6267</v>
      </c>
      <c r="D52" s="487">
        <v>3785</v>
      </c>
      <c r="E52" s="488">
        <f t="shared" ref="E52:G70" si="11">IF($A$51=37802,IF(COUNTBLANK(B$51:B$70)&gt;0,#N/A,B52/B$51*100),IF(COUNTBLANK(B$51:B$75)&gt;0,#N/A,B52/B$51*100))</f>
        <v>100.92881969798755</v>
      </c>
      <c r="F52" s="488">
        <f t="shared" si="11"/>
        <v>101.88587221589987</v>
      </c>
      <c r="G52" s="488">
        <f t="shared" si="11"/>
        <v>104.29870487737669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35163</v>
      </c>
      <c r="C53" s="487">
        <v>6232</v>
      </c>
      <c r="D53" s="487">
        <v>3850</v>
      </c>
      <c r="E53" s="488">
        <f t="shared" si="11"/>
        <v>102.70467622747319</v>
      </c>
      <c r="F53" s="488">
        <f t="shared" si="11"/>
        <v>101.31685904730938</v>
      </c>
      <c r="G53" s="488">
        <f t="shared" si="11"/>
        <v>106.08983190961698</v>
      </c>
      <c r="H53" s="489">
        <f>IF(ISERROR(L53)=TRUE,IF(MONTH(A53)=MONTH(MAX(A$51:A$75)),A53,""),"")</f>
        <v>41883</v>
      </c>
      <c r="I53" s="488">
        <f t="shared" si="12"/>
        <v>102.70467622747319</v>
      </c>
      <c r="J53" s="488">
        <f t="shared" si="10"/>
        <v>101.31685904730938</v>
      </c>
      <c r="K53" s="488">
        <f t="shared" si="10"/>
        <v>106.08983190961698</v>
      </c>
      <c r="L53" s="488" t="e">
        <f t="shared" si="13"/>
        <v>#N/A</v>
      </c>
    </row>
    <row r="54" spans="1:14" ht="15" customHeight="1" x14ac:dyDescent="0.2">
      <c r="A54" s="490" t="s">
        <v>462</v>
      </c>
      <c r="B54" s="487">
        <v>34854</v>
      </c>
      <c r="C54" s="487">
        <v>6230</v>
      </c>
      <c r="D54" s="487">
        <v>3754</v>
      </c>
      <c r="E54" s="488">
        <f t="shared" si="11"/>
        <v>101.8021438794287</v>
      </c>
      <c r="F54" s="488">
        <f t="shared" si="11"/>
        <v>101.28434400910422</v>
      </c>
      <c r="G54" s="488">
        <f t="shared" si="11"/>
        <v>103.44447506200054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35294</v>
      </c>
      <c r="C55" s="487">
        <v>6037</v>
      </c>
      <c r="D55" s="487">
        <v>3723</v>
      </c>
      <c r="E55" s="488">
        <f t="shared" si="11"/>
        <v>103.08730320997751</v>
      </c>
      <c r="F55" s="488">
        <f t="shared" si="11"/>
        <v>98.146642822305324</v>
      </c>
      <c r="G55" s="488">
        <f t="shared" si="11"/>
        <v>102.59024524662441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35702</v>
      </c>
      <c r="C56" s="487">
        <v>6112</v>
      </c>
      <c r="D56" s="487">
        <v>3884</v>
      </c>
      <c r="E56" s="488">
        <f t="shared" si="11"/>
        <v>104.27899640739551</v>
      </c>
      <c r="F56" s="488">
        <f t="shared" si="11"/>
        <v>99.365956754999189</v>
      </c>
      <c r="G56" s="488">
        <f t="shared" si="11"/>
        <v>107.02672912648113</v>
      </c>
      <c r="H56" s="489" t="str">
        <f t="shared" si="14"/>
        <v/>
      </c>
      <c r="I56" s="488" t="str">
        <f t="shared" si="12"/>
        <v/>
      </c>
      <c r="J56" s="488" t="str">
        <f t="shared" si="10"/>
        <v/>
      </c>
      <c r="K56" s="488" t="str">
        <f t="shared" si="10"/>
        <v/>
      </c>
      <c r="L56" s="488" t="e">
        <f t="shared" si="13"/>
        <v>#N/A</v>
      </c>
    </row>
    <row r="57" spans="1:14" ht="15" customHeight="1" x14ac:dyDescent="0.2">
      <c r="A57" s="490">
        <v>42248</v>
      </c>
      <c r="B57" s="487">
        <v>36378</v>
      </c>
      <c r="C57" s="487">
        <v>6061</v>
      </c>
      <c r="D57" s="487">
        <v>3953</v>
      </c>
      <c r="E57" s="488">
        <f t="shared" si="11"/>
        <v>106.25346846978417</v>
      </c>
      <c r="F57" s="488">
        <f t="shared" si="11"/>
        <v>98.536823280767351</v>
      </c>
      <c r="G57" s="488">
        <f t="shared" si="11"/>
        <v>108.92807936070542</v>
      </c>
      <c r="H57" s="489">
        <f t="shared" si="14"/>
        <v>42248</v>
      </c>
      <c r="I57" s="488">
        <f t="shared" si="12"/>
        <v>106.25346846978417</v>
      </c>
      <c r="J57" s="488">
        <f t="shared" si="10"/>
        <v>98.536823280767351</v>
      </c>
      <c r="K57" s="488">
        <f t="shared" si="10"/>
        <v>108.92807936070542</v>
      </c>
      <c r="L57" s="488" t="e">
        <f t="shared" si="13"/>
        <v>#N/A</v>
      </c>
    </row>
    <row r="58" spans="1:14" ht="15" customHeight="1" x14ac:dyDescent="0.2">
      <c r="A58" s="490" t="s">
        <v>465</v>
      </c>
      <c r="B58" s="487">
        <v>36040</v>
      </c>
      <c r="C58" s="487">
        <v>6011</v>
      </c>
      <c r="D58" s="487">
        <v>3870</v>
      </c>
      <c r="E58" s="488">
        <f t="shared" si="11"/>
        <v>105.26623243858984</v>
      </c>
      <c r="F58" s="488">
        <f t="shared" si="11"/>
        <v>97.723947325638107</v>
      </c>
      <c r="G58" s="488">
        <f t="shared" si="11"/>
        <v>106.64094791953707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36316</v>
      </c>
      <c r="C59" s="487">
        <v>5959</v>
      </c>
      <c r="D59" s="487">
        <v>3904</v>
      </c>
      <c r="E59" s="488">
        <f t="shared" si="11"/>
        <v>106.07237783684317</v>
      </c>
      <c r="F59" s="488">
        <f t="shared" si="11"/>
        <v>96.878556332303688</v>
      </c>
      <c r="G59" s="488">
        <f t="shared" si="11"/>
        <v>107.57784513640121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36689</v>
      </c>
      <c r="C60" s="487">
        <v>6088</v>
      </c>
      <c r="D60" s="487">
        <v>3996</v>
      </c>
      <c r="E60" s="488">
        <f t="shared" si="11"/>
        <v>107.16184245114934</v>
      </c>
      <c r="F60" s="488">
        <f t="shared" si="11"/>
        <v>98.975776296537148</v>
      </c>
      <c r="G60" s="488">
        <f t="shared" si="11"/>
        <v>110.11297878203361</v>
      </c>
      <c r="H60" s="489" t="str">
        <f t="shared" si="14"/>
        <v/>
      </c>
      <c r="I60" s="488" t="str">
        <f t="shared" si="12"/>
        <v/>
      </c>
      <c r="J60" s="488" t="str">
        <f t="shared" si="10"/>
        <v/>
      </c>
      <c r="K60" s="488" t="str">
        <f t="shared" si="10"/>
        <v/>
      </c>
      <c r="L60" s="488" t="e">
        <f t="shared" si="13"/>
        <v>#N/A</v>
      </c>
    </row>
    <row r="61" spans="1:14" ht="15" customHeight="1" x14ac:dyDescent="0.2">
      <c r="A61" s="490">
        <v>42614</v>
      </c>
      <c r="B61" s="487">
        <v>37537</v>
      </c>
      <c r="C61" s="487">
        <v>6058</v>
      </c>
      <c r="D61" s="487">
        <v>4085</v>
      </c>
      <c r="E61" s="488">
        <f t="shared" si="11"/>
        <v>109.63869497911615</v>
      </c>
      <c r="F61" s="488">
        <f t="shared" si="11"/>
        <v>98.488050723459594</v>
      </c>
      <c r="G61" s="488">
        <f t="shared" si="11"/>
        <v>112.565445026178</v>
      </c>
      <c r="H61" s="489">
        <f t="shared" si="14"/>
        <v>42614</v>
      </c>
      <c r="I61" s="488">
        <f t="shared" si="12"/>
        <v>109.63869497911615</v>
      </c>
      <c r="J61" s="488">
        <f t="shared" si="10"/>
        <v>98.488050723459594</v>
      </c>
      <c r="K61" s="488">
        <f t="shared" si="10"/>
        <v>112.565445026178</v>
      </c>
      <c r="L61" s="488" t="e">
        <f t="shared" si="13"/>
        <v>#N/A</v>
      </c>
    </row>
    <row r="62" spans="1:14" ht="15" customHeight="1" x14ac:dyDescent="0.2">
      <c r="A62" s="490" t="s">
        <v>468</v>
      </c>
      <c r="B62" s="487">
        <v>37338</v>
      </c>
      <c r="C62" s="487">
        <v>6060</v>
      </c>
      <c r="D62" s="487">
        <v>4093</v>
      </c>
      <c r="E62" s="488">
        <f t="shared" si="11"/>
        <v>109.05745246370886</v>
      </c>
      <c r="F62" s="488">
        <f t="shared" si="11"/>
        <v>98.52056576166477</v>
      </c>
      <c r="G62" s="488">
        <f t="shared" si="11"/>
        <v>112.78589143014604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37685</v>
      </c>
      <c r="C63" s="487">
        <v>5881</v>
      </c>
      <c r="D63" s="487">
        <v>4040</v>
      </c>
      <c r="E63" s="488">
        <f t="shared" si="11"/>
        <v>110.07097584484622</v>
      </c>
      <c r="F63" s="488">
        <f t="shared" si="11"/>
        <v>95.610469842302052</v>
      </c>
      <c r="G63" s="488">
        <f t="shared" si="11"/>
        <v>111.32543400385782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37887</v>
      </c>
      <c r="C64" s="487">
        <v>6042</v>
      </c>
      <c r="D64" s="487">
        <v>4172</v>
      </c>
      <c r="E64" s="488">
        <f t="shared" si="11"/>
        <v>110.66098081023455</v>
      </c>
      <c r="F64" s="488">
        <f t="shared" si="11"/>
        <v>98.227930417818243</v>
      </c>
      <c r="G64" s="488">
        <f t="shared" si="11"/>
        <v>114.96279966933038</v>
      </c>
      <c r="H64" s="489" t="str">
        <f t="shared" si="14"/>
        <v/>
      </c>
      <c r="I64" s="488" t="str">
        <f t="shared" si="12"/>
        <v/>
      </c>
      <c r="J64" s="488" t="str">
        <f t="shared" si="10"/>
        <v/>
      </c>
      <c r="K64" s="488" t="str">
        <f t="shared" si="10"/>
        <v/>
      </c>
      <c r="L64" s="488" t="e">
        <f t="shared" si="13"/>
        <v>#N/A</v>
      </c>
    </row>
    <row r="65" spans="1:12" ht="15" customHeight="1" x14ac:dyDescent="0.2">
      <c r="A65" s="490">
        <v>42979</v>
      </c>
      <c r="B65" s="487">
        <v>38758</v>
      </c>
      <c r="C65" s="487">
        <v>5891</v>
      </c>
      <c r="D65" s="487">
        <v>4225</v>
      </c>
      <c r="E65" s="488">
        <f t="shared" si="11"/>
        <v>113.20501212138913</v>
      </c>
      <c r="F65" s="488">
        <f t="shared" si="11"/>
        <v>95.773045033327918</v>
      </c>
      <c r="G65" s="488">
        <f t="shared" si="11"/>
        <v>116.42325709561862</v>
      </c>
      <c r="H65" s="489">
        <f t="shared" si="14"/>
        <v>42979</v>
      </c>
      <c r="I65" s="488">
        <f t="shared" si="12"/>
        <v>113.20501212138913</v>
      </c>
      <c r="J65" s="488">
        <f t="shared" si="10"/>
        <v>95.773045033327918</v>
      </c>
      <c r="K65" s="488">
        <f t="shared" si="10"/>
        <v>116.42325709561862</v>
      </c>
      <c r="L65" s="488" t="e">
        <f t="shared" si="13"/>
        <v>#N/A</v>
      </c>
    </row>
    <row r="66" spans="1:12" ht="15" customHeight="1" x14ac:dyDescent="0.2">
      <c r="A66" s="490" t="s">
        <v>471</v>
      </c>
      <c r="B66" s="487">
        <v>38478</v>
      </c>
      <c r="C66" s="487">
        <v>5878</v>
      </c>
      <c r="D66" s="487">
        <v>4213</v>
      </c>
      <c r="E66" s="488">
        <f t="shared" si="11"/>
        <v>112.38718345649443</v>
      </c>
      <c r="F66" s="488">
        <f t="shared" si="11"/>
        <v>95.56169728499431</v>
      </c>
      <c r="G66" s="488">
        <f t="shared" si="11"/>
        <v>116.09258748966657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38938</v>
      </c>
      <c r="C67" s="487">
        <v>5854</v>
      </c>
      <c r="D67" s="487">
        <v>4218</v>
      </c>
      <c r="E67" s="488">
        <f t="shared" si="11"/>
        <v>113.73075912025001</v>
      </c>
      <c r="F67" s="488">
        <f t="shared" si="11"/>
        <v>95.171516826532283</v>
      </c>
      <c r="G67" s="488">
        <f t="shared" si="11"/>
        <v>116.2303664921466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39289</v>
      </c>
      <c r="C68" s="487">
        <v>5969</v>
      </c>
      <c r="D68" s="487">
        <v>4394</v>
      </c>
      <c r="E68" s="488">
        <f t="shared" si="11"/>
        <v>114.75596576802873</v>
      </c>
      <c r="F68" s="488">
        <f t="shared" si="11"/>
        <v>97.04113152332954</v>
      </c>
      <c r="G68" s="488">
        <f t="shared" si="11"/>
        <v>121.08018737944337</v>
      </c>
      <c r="H68" s="489" t="str">
        <f t="shared" si="14"/>
        <v/>
      </c>
      <c r="I68" s="488" t="str">
        <f t="shared" si="12"/>
        <v/>
      </c>
      <c r="J68" s="488" t="str">
        <f t="shared" si="12"/>
        <v/>
      </c>
      <c r="K68" s="488" t="str">
        <f t="shared" si="12"/>
        <v/>
      </c>
      <c r="L68" s="488" t="e">
        <f t="shared" si="13"/>
        <v>#N/A</v>
      </c>
    </row>
    <row r="69" spans="1:12" ht="15" customHeight="1" x14ac:dyDescent="0.2">
      <c r="A69" s="490">
        <v>43344</v>
      </c>
      <c r="B69" s="487">
        <v>39933</v>
      </c>
      <c r="C69" s="487">
        <v>5884</v>
      </c>
      <c r="D69" s="487">
        <v>4432</v>
      </c>
      <c r="E69" s="488">
        <f t="shared" si="11"/>
        <v>116.63697169728655</v>
      </c>
      <c r="F69" s="488">
        <f t="shared" si="11"/>
        <v>95.659242399609823</v>
      </c>
      <c r="G69" s="488">
        <f t="shared" si="11"/>
        <v>122.12730779829155</v>
      </c>
      <c r="H69" s="489">
        <f t="shared" si="14"/>
        <v>43344</v>
      </c>
      <c r="I69" s="488">
        <f t="shared" si="12"/>
        <v>116.63697169728655</v>
      </c>
      <c r="J69" s="488">
        <f t="shared" si="12"/>
        <v>95.659242399609823</v>
      </c>
      <c r="K69" s="488">
        <f t="shared" si="12"/>
        <v>122.12730779829155</v>
      </c>
      <c r="L69" s="488" t="e">
        <f t="shared" si="13"/>
        <v>#N/A</v>
      </c>
    </row>
    <row r="70" spans="1:12" ht="15" customHeight="1" x14ac:dyDescent="0.2">
      <c r="A70" s="490" t="s">
        <v>474</v>
      </c>
      <c r="B70" s="487">
        <v>39812</v>
      </c>
      <c r="C70" s="487">
        <v>5869</v>
      </c>
      <c r="D70" s="487">
        <v>4356</v>
      </c>
      <c r="E70" s="488">
        <f t="shared" si="11"/>
        <v>116.28355288138563</v>
      </c>
      <c r="F70" s="488">
        <f t="shared" si="11"/>
        <v>95.415379613071053</v>
      </c>
      <c r="G70" s="488">
        <f t="shared" si="11"/>
        <v>120.03306696059522</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40062</v>
      </c>
      <c r="C71" s="487">
        <v>5777</v>
      </c>
      <c r="D71" s="487">
        <v>4391</v>
      </c>
      <c r="E71" s="491">
        <f t="shared" ref="E71:G75" si="15">IF($A$51=37802,IF(COUNTBLANK(B$51:B$70)&gt;0,#N/A,IF(ISBLANK(B71)=FALSE,B71/B$51*100,#N/A)),IF(COUNTBLANK(B$51:B$75)&gt;0,#N/A,B71/B$51*100))</f>
        <v>117.01375704647019</v>
      </c>
      <c r="F71" s="491">
        <f t="shared" si="15"/>
        <v>93.919687855633228</v>
      </c>
      <c r="G71" s="491">
        <f t="shared" si="15"/>
        <v>120.99751997795536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40253</v>
      </c>
      <c r="C72" s="487">
        <v>5879</v>
      </c>
      <c r="D72" s="487">
        <v>4460</v>
      </c>
      <c r="E72" s="491">
        <f t="shared" si="15"/>
        <v>117.57163302859479</v>
      </c>
      <c r="F72" s="491">
        <f t="shared" si="15"/>
        <v>95.577954804096905</v>
      </c>
      <c r="G72" s="491">
        <f t="shared" si="15"/>
        <v>122.89887021217967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41062</v>
      </c>
      <c r="C73" s="487">
        <v>5784</v>
      </c>
      <c r="D73" s="487">
        <v>4521</v>
      </c>
      <c r="E73" s="491">
        <f t="shared" si="15"/>
        <v>119.93457370680842</v>
      </c>
      <c r="F73" s="491">
        <f t="shared" si="15"/>
        <v>94.033490489351323</v>
      </c>
      <c r="G73" s="491">
        <f t="shared" si="15"/>
        <v>124.57977404243594</v>
      </c>
      <c r="H73" s="492">
        <f>IF(A$51=37802,IF(ISERROR(L73)=TRUE,IF(ISBLANK(A73)=FALSE,IF(MONTH(A73)=MONTH(MAX(A$51:A$75)),A73,""),""),""),IF(ISERROR(L73)=TRUE,IF(MONTH(A73)=MONTH(MAX(A$51:A$75)),A73,""),""))</f>
        <v>43709</v>
      </c>
      <c r="I73" s="488">
        <f t="shared" si="12"/>
        <v>119.93457370680842</v>
      </c>
      <c r="J73" s="488">
        <f t="shared" si="12"/>
        <v>94.033490489351323</v>
      </c>
      <c r="K73" s="488">
        <f t="shared" si="12"/>
        <v>124.57977404243594</v>
      </c>
      <c r="L73" s="488" t="e">
        <f t="shared" si="13"/>
        <v>#N/A</v>
      </c>
    </row>
    <row r="74" spans="1:12" ht="15" customHeight="1" x14ac:dyDescent="0.2">
      <c r="A74" s="490" t="s">
        <v>477</v>
      </c>
      <c r="B74" s="487">
        <v>40630</v>
      </c>
      <c r="C74" s="487">
        <v>5755</v>
      </c>
      <c r="D74" s="487">
        <v>4431</v>
      </c>
      <c r="E74" s="491">
        <f t="shared" si="15"/>
        <v>118.6727809095423</v>
      </c>
      <c r="F74" s="491">
        <f t="shared" si="15"/>
        <v>93.562022435376363</v>
      </c>
      <c r="G74" s="491">
        <f t="shared" si="15"/>
        <v>122.09975199779555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40717</v>
      </c>
      <c r="C75" s="493">
        <v>5629</v>
      </c>
      <c r="D75" s="493">
        <v>4335</v>
      </c>
      <c r="E75" s="491">
        <f t="shared" si="15"/>
        <v>118.92689195899173</v>
      </c>
      <c r="F75" s="491">
        <f t="shared" si="15"/>
        <v>91.51357502845066</v>
      </c>
      <c r="G75" s="491">
        <f t="shared" si="15"/>
        <v>119.45439515017911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119.93457370680842</v>
      </c>
      <c r="J77" s="488">
        <f>IF(J75&lt;&gt;"",J75,IF(J74&lt;&gt;"",J74,IF(J73&lt;&gt;"",J73,IF(J72&lt;&gt;"",J72,IF(J71&lt;&gt;"",J71,IF(J70&lt;&gt;"",J70,""))))))</f>
        <v>94.033490489351323</v>
      </c>
      <c r="K77" s="488">
        <f>IF(K75&lt;&gt;"",K75,IF(K74&lt;&gt;"",K74,IF(K73&lt;&gt;"",K73,IF(K72&lt;&gt;"",K72,IF(K71&lt;&gt;"",K71,IF(K70&lt;&gt;"",K70,""))))))</f>
        <v>124.57977404243594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+19,9%</v>
      </c>
      <c r="J79" s="488" t="str">
        <f>"GeB - ausschließlich: "&amp;IF(J77&gt;100,"+","")&amp;TEXT(J77-100,"0,0")&amp;"%"</f>
        <v>GeB - ausschließlich: -6,0%</v>
      </c>
      <c r="K79" s="488" t="str">
        <f>"GeB - im Nebenjob: "&amp;IF(K77&gt;100,"+","")&amp;TEXT(K77-100,"0,0")&amp;"%"</f>
        <v>GeB - im Nebenjob: +24,6%</v>
      </c>
    </row>
    <row r="81" spans="9:9" ht="15" customHeight="1" x14ac:dyDescent="0.2">
      <c r="I81" s="488" t="str">
        <f>IF(ISERROR(HLOOKUP(1,I$78:K$79,2,FALSE)),"",HLOOKUP(1,I$78:K$79,2,FALSE))</f>
        <v>GeB - im Nebenjob: +24,6%</v>
      </c>
    </row>
    <row r="82" spans="9:9" ht="15" customHeight="1" x14ac:dyDescent="0.2">
      <c r="I82" s="488" t="str">
        <f>IF(ISERROR(HLOOKUP(2,I$78:K$79,2,FALSE)),"",HLOOKUP(2,I$78:K$79,2,FALSE))</f>
        <v>SvB: +19,9%</v>
      </c>
    </row>
    <row r="83" spans="9:9" ht="15" customHeight="1" x14ac:dyDescent="0.2">
      <c r="I83" s="488" t="str">
        <f>IF(ISERROR(HLOOKUP(3,I$78:K$79,2,FALSE)),"",HLOOKUP(3,I$78:K$79,2,FALSE))</f>
        <v>GeB - ausschließlich: -6,0%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40717</v>
      </c>
      <c r="E12" s="114">
        <v>40630</v>
      </c>
      <c r="F12" s="114">
        <v>41062</v>
      </c>
      <c r="G12" s="114">
        <v>40253</v>
      </c>
      <c r="H12" s="114">
        <v>40062</v>
      </c>
      <c r="I12" s="115">
        <v>655</v>
      </c>
      <c r="J12" s="116">
        <v>1.6349658030053418</v>
      </c>
      <c r="N12" s="117"/>
    </row>
    <row r="13" spans="1:15" s="110" customFormat="1" ht="13.5" customHeight="1" x14ac:dyDescent="0.2">
      <c r="A13" s="118" t="s">
        <v>105</v>
      </c>
      <c r="B13" s="119" t="s">
        <v>106</v>
      </c>
      <c r="C13" s="113">
        <v>55.217722327283447</v>
      </c>
      <c r="D13" s="114">
        <v>22483</v>
      </c>
      <c r="E13" s="114">
        <v>22366</v>
      </c>
      <c r="F13" s="114">
        <v>22712</v>
      </c>
      <c r="G13" s="114">
        <v>22222</v>
      </c>
      <c r="H13" s="114">
        <v>21989</v>
      </c>
      <c r="I13" s="115">
        <v>494</v>
      </c>
      <c r="J13" s="116">
        <v>2.2465778343717315</v>
      </c>
    </row>
    <row r="14" spans="1:15" s="110" customFormat="1" ht="13.5" customHeight="1" x14ac:dyDescent="0.2">
      <c r="A14" s="120"/>
      <c r="B14" s="119" t="s">
        <v>107</v>
      </c>
      <c r="C14" s="113">
        <v>44.782277672716553</v>
      </c>
      <c r="D14" s="114">
        <v>18234</v>
      </c>
      <c r="E14" s="114">
        <v>18264</v>
      </c>
      <c r="F14" s="114">
        <v>18350</v>
      </c>
      <c r="G14" s="114">
        <v>18031</v>
      </c>
      <c r="H14" s="114">
        <v>18073</v>
      </c>
      <c r="I14" s="115">
        <v>161</v>
      </c>
      <c r="J14" s="116">
        <v>0.89083162728932663</v>
      </c>
    </row>
    <row r="15" spans="1:15" s="110" customFormat="1" ht="13.5" customHeight="1" x14ac:dyDescent="0.2">
      <c r="A15" s="118" t="s">
        <v>105</v>
      </c>
      <c r="B15" s="121" t="s">
        <v>108</v>
      </c>
      <c r="C15" s="113">
        <v>12.655647518235627</v>
      </c>
      <c r="D15" s="114">
        <v>5153</v>
      </c>
      <c r="E15" s="114">
        <v>5315</v>
      </c>
      <c r="F15" s="114">
        <v>5514</v>
      </c>
      <c r="G15" s="114">
        <v>5064</v>
      </c>
      <c r="H15" s="114">
        <v>5134</v>
      </c>
      <c r="I15" s="115">
        <v>19</v>
      </c>
      <c r="J15" s="116">
        <v>0.37008180755746006</v>
      </c>
    </row>
    <row r="16" spans="1:15" s="110" customFormat="1" ht="13.5" customHeight="1" x14ac:dyDescent="0.2">
      <c r="A16" s="118"/>
      <c r="B16" s="121" t="s">
        <v>109</v>
      </c>
      <c r="C16" s="113">
        <v>66.08541886681239</v>
      </c>
      <c r="D16" s="114">
        <v>26908</v>
      </c>
      <c r="E16" s="114">
        <v>26798</v>
      </c>
      <c r="F16" s="114">
        <v>27031</v>
      </c>
      <c r="G16" s="114">
        <v>26838</v>
      </c>
      <c r="H16" s="114">
        <v>26730</v>
      </c>
      <c r="I16" s="115">
        <v>178</v>
      </c>
      <c r="J16" s="116">
        <v>0.66591844369622144</v>
      </c>
    </row>
    <row r="17" spans="1:10" s="110" customFormat="1" ht="13.5" customHeight="1" x14ac:dyDescent="0.2">
      <c r="A17" s="118"/>
      <c r="B17" s="121" t="s">
        <v>110</v>
      </c>
      <c r="C17" s="113">
        <v>20.126728393545694</v>
      </c>
      <c r="D17" s="114">
        <v>8195</v>
      </c>
      <c r="E17" s="114">
        <v>8074</v>
      </c>
      <c r="F17" s="114">
        <v>8079</v>
      </c>
      <c r="G17" s="114">
        <v>7920</v>
      </c>
      <c r="H17" s="114">
        <v>7798</v>
      </c>
      <c r="I17" s="115">
        <v>397</v>
      </c>
      <c r="J17" s="116">
        <v>5.0910489869197226</v>
      </c>
    </row>
    <row r="18" spans="1:10" s="110" customFormat="1" ht="13.5" customHeight="1" x14ac:dyDescent="0.2">
      <c r="A18" s="120"/>
      <c r="B18" s="121" t="s">
        <v>111</v>
      </c>
      <c r="C18" s="113">
        <v>1.1322052214062923</v>
      </c>
      <c r="D18" s="114">
        <v>461</v>
      </c>
      <c r="E18" s="114">
        <v>443</v>
      </c>
      <c r="F18" s="114">
        <v>438</v>
      </c>
      <c r="G18" s="114">
        <v>431</v>
      </c>
      <c r="H18" s="114">
        <v>400</v>
      </c>
      <c r="I18" s="115">
        <v>61</v>
      </c>
      <c r="J18" s="116">
        <v>15.25</v>
      </c>
    </row>
    <row r="19" spans="1:10" s="110" customFormat="1" ht="13.5" customHeight="1" x14ac:dyDescent="0.2">
      <c r="A19" s="120"/>
      <c r="B19" s="121" t="s">
        <v>112</v>
      </c>
      <c r="C19" s="113">
        <v>0.25296559176756639</v>
      </c>
      <c r="D19" s="114">
        <v>103</v>
      </c>
      <c r="E19" s="114">
        <v>105</v>
      </c>
      <c r="F19" s="114">
        <v>112</v>
      </c>
      <c r="G19" s="114">
        <v>106</v>
      </c>
      <c r="H19" s="114">
        <v>84</v>
      </c>
      <c r="I19" s="115">
        <v>19</v>
      </c>
      <c r="J19" s="116">
        <v>22.61904761904762</v>
      </c>
    </row>
    <row r="20" spans="1:10" s="110" customFormat="1" ht="13.5" customHeight="1" x14ac:dyDescent="0.2">
      <c r="A20" s="118" t="s">
        <v>113</v>
      </c>
      <c r="B20" s="122" t="s">
        <v>114</v>
      </c>
      <c r="C20" s="113">
        <v>70.488984944863319</v>
      </c>
      <c r="D20" s="114">
        <v>28701</v>
      </c>
      <c r="E20" s="114">
        <v>28618</v>
      </c>
      <c r="F20" s="114">
        <v>29056</v>
      </c>
      <c r="G20" s="114">
        <v>28371</v>
      </c>
      <c r="H20" s="114">
        <v>28188</v>
      </c>
      <c r="I20" s="115">
        <v>513</v>
      </c>
      <c r="J20" s="116">
        <v>1.8199233716475096</v>
      </c>
    </row>
    <row r="21" spans="1:10" s="110" customFormat="1" ht="13.5" customHeight="1" x14ac:dyDescent="0.2">
      <c r="A21" s="120"/>
      <c r="B21" s="122" t="s">
        <v>115</v>
      </c>
      <c r="C21" s="113">
        <v>29.511015055136674</v>
      </c>
      <c r="D21" s="114">
        <v>12016</v>
      </c>
      <c r="E21" s="114">
        <v>12012</v>
      </c>
      <c r="F21" s="114">
        <v>12006</v>
      </c>
      <c r="G21" s="114">
        <v>11882</v>
      </c>
      <c r="H21" s="114">
        <v>11874</v>
      </c>
      <c r="I21" s="115">
        <v>142</v>
      </c>
      <c r="J21" s="116">
        <v>1.1958901802257031</v>
      </c>
    </row>
    <row r="22" spans="1:10" s="110" customFormat="1" ht="13.5" customHeight="1" x14ac:dyDescent="0.2">
      <c r="A22" s="118" t="s">
        <v>113</v>
      </c>
      <c r="B22" s="122" t="s">
        <v>116</v>
      </c>
      <c r="C22" s="113">
        <v>88.154824766068231</v>
      </c>
      <c r="D22" s="114">
        <v>35894</v>
      </c>
      <c r="E22" s="114">
        <v>35927</v>
      </c>
      <c r="F22" s="114">
        <v>36276</v>
      </c>
      <c r="G22" s="114">
        <v>35648</v>
      </c>
      <c r="H22" s="114">
        <v>35655</v>
      </c>
      <c r="I22" s="115">
        <v>239</v>
      </c>
      <c r="J22" s="116">
        <v>0.67031271911372881</v>
      </c>
    </row>
    <row r="23" spans="1:10" s="110" customFormat="1" ht="13.5" customHeight="1" x14ac:dyDescent="0.2">
      <c r="A23" s="123"/>
      <c r="B23" s="124" t="s">
        <v>117</v>
      </c>
      <c r="C23" s="125">
        <v>11.820615467740748</v>
      </c>
      <c r="D23" s="114">
        <v>4813</v>
      </c>
      <c r="E23" s="114">
        <v>4693</v>
      </c>
      <c r="F23" s="114">
        <v>4778</v>
      </c>
      <c r="G23" s="114">
        <v>4599</v>
      </c>
      <c r="H23" s="114">
        <v>4402</v>
      </c>
      <c r="I23" s="115">
        <v>411</v>
      </c>
      <c r="J23" s="116">
        <v>9.336665152203544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9964</v>
      </c>
      <c r="E26" s="114">
        <v>10186</v>
      </c>
      <c r="F26" s="114">
        <v>10305</v>
      </c>
      <c r="G26" s="114">
        <v>10339</v>
      </c>
      <c r="H26" s="140">
        <v>10168</v>
      </c>
      <c r="I26" s="115">
        <v>-204</v>
      </c>
      <c r="J26" s="116">
        <v>-2.0062942564909521</v>
      </c>
    </row>
    <row r="27" spans="1:10" s="110" customFormat="1" ht="13.5" customHeight="1" x14ac:dyDescent="0.2">
      <c r="A27" s="118" t="s">
        <v>105</v>
      </c>
      <c r="B27" s="119" t="s">
        <v>106</v>
      </c>
      <c r="C27" s="113">
        <v>39.140907266158166</v>
      </c>
      <c r="D27" s="115">
        <v>3900</v>
      </c>
      <c r="E27" s="114">
        <v>3946</v>
      </c>
      <c r="F27" s="114">
        <v>3961</v>
      </c>
      <c r="G27" s="114">
        <v>3958</v>
      </c>
      <c r="H27" s="140">
        <v>3831</v>
      </c>
      <c r="I27" s="115">
        <v>69</v>
      </c>
      <c r="J27" s="116">
        <v>1.8010963194988254</v>
      </c>
    </row>
    <row r="28" spans="1:10" s="110" customFormat="1" ht="13.5" customHeight="1" x14ac:dyDescent="0.2">
      <c r="A28" s="120"/>
      <c r="B28" s="119" t="s">
        <v>107</v>
      </c>
      <c r="C28" s="113">
        <v>60.859092733841834</v>
      </c>
      <c r="D28" s="115">
        <v>6064</v>
      </c>
      <c r="E28" s="114">
        <v>6240</v>
      </c>
      <c r="F28" s="114">
        <v>6344</v>
      </c>
      <c r="G28" s="114">
        <v>6381</v>
      </c>
      <c r="H28" s="140">
        <v>6337</v>
      </c>
      <c r="I28" s="115">
        <v>-273</v>
      </c>
      <c r="J28" s="116">
        <v>-4.3080321918889064</v>
      </c>
    </row>
    <row r="29" spans="1:10" s="110" customFormat="1" ht="13.5" customHeight="1" x14ac:dyDescent="0.2">
      <c r="A29" s="118" t="s">
        <v>105</v>
      </c>
      <c r="B29" s="121" t="s">
        <v>108</v>
      </c>
      <c r="C29" s="113">
        <v>12.956643918105179</v>
      </c>
      <c r="D29" s="115">
        <v>1291</v>
      </c>
      <c r="E29" s="114">
        <v>1306</v>
      </c>
      <c r="F29" s="114">
        <v>1352</v>
      </c>
      <c r="G29" s="114">
        <v>1372</v>
      </c>
      <c r="H29" s="140">
        <v>1316</v>
      </c>
      <c r="I29" s="115">
        <v>-25</v>
      </c>
      <c r="J29" s="116">
        <v>-1.8996960486322187</v>
      </c>
    </row>
    <row r="30" spans="1:10" s="110" customFormat="1" ht="13.5" customHeight="1" x14ac:dyDescent="0.2">
      <c r="A30" s="118"/>
      <c r="B30" s="121" t="s">
        <v>109</v>
      </c>
      <c r="C30" s="113">
        <v>48.665194700923323</v>
      </c>
      <c r="D30" s="115">
        <v>4849</v>
      </c>
      <c r="E30" s="114">
        <v>5035</v>
      </c>
      <c r="F30" s="114">
        <v>5098</v>
      </c>
      <c r="G30" s="114">
        <v>5109</v>
      </c>
      <c r="H30" s="140">
        <v>5069</v>
      </c>
      <c r="I30" s="115">
        <v>-220</v>
      </c>
      <c r="J30" s="116">
        <v>-4.3401065298875521</v>
      </c>
    </row>
    <row r="31" spans="1:10" s="110" customFormat="1" ht="13.5" customHeight="1" x14ac:dyDescent="0.2">
      <c r="A31" s="118"/>
      <c r="B31" s="121" t="s">
        <v>110</v>
      </c>
      <c r="C31" s="113">
        <v>19.470092332396629</v>
      </c>
      <c r="D31" s="115">
        <v>1940</v>
      </c>
      <c r="E31" s="114">
        <v>1974</v>
      </c>
      <c r="F31" s="114">
        <v>1984</v>
      </c>
      <c r="G31" s="114">
        <v>2002</v>
      </c>
      <c r="H31" s="140">
        <v>1993</v>
      </c>
      <c r="I31" s="115">
        <v>-53</v>
      </c>
      <c r="J31" s="116">
        <v>-2.6593075765178122</v>
      </c>
    </row>
    <row r="32" spans="1:10" s="110" customFormat="1" ht="13.5" customHeight="1" x14ac:dyDescent="0.2">
      <c r="A32" s="120"/>
      <c r="B32" s="121" t="s">
        <v>111</v>
      </c>
      <c r="C32" s="113">
        <v>18.90806904857487</v>
      </c>
      <c r="D32" s="115">
        <v>1884</v>
      </c>
      <c r="E32" s="114">
        <v>1871</v>
      </c>
      <c r="F32" s="114">
        <v>1871</v>
      </c>
      <c r="G32" s="114">
        <v>1856</v>
      </c>
      <c r="H32" s="140">
        <v>1790</v>
      </c>
      <c r="I32" s="115">
        <v>94</v>
      </c>
      <c r="J32" s="116">
        <v>5.2513966480446923</v>
      </c>
    </row>
    <row r="33" spans="1:10" s="110" customFormat="1" ht="13.5" customHeight="1" x14ac:dyDescent="0.2">
      <c r="A33" s="120"/>
      <c r="B33" s="121" t="s">
        <v>112</v>
      </c>
      <c r="C33" s="113">
        <v>1.6760337213970293</v>
      </c>
      <c r="D33" s="115">
        <v>167</v>
      </c>
      <c r="E33" s="114">
        <v>173</v>
      </c>
      <c r="F33" s="114">
        <v>183</v>
      </c>
      <c r="G33" s="114">
        <v>171</v>
      </c>
      <c r="H33" s="140">
        <v>167</v>
      </c>
      <c r="I33" s="115">
        <v>0</v>
      </c>
      <c r="J33" s="116">
        <v>0</v>
      </c>
    </row>
    <row r="34" spans="1:10" s="110" customFormat="1" ht="13.5" customHeight="1" x14ac:dyDescent="0.2">
      <c r="A34" s="118" t="s">
        <v>113</v>
      </c>
      <c r="B34" s="122" t="s">
        <v>116</v>
      </c>
      <c r="C34" s="113">
        <v>91.519470092332398</v>
      </c>
      <c r="D34" s="115">
        <v>9119</v>
      </c>
      <c r="E34" s="114">
        <v>9316</v>
      </c>
      <c r="F34" s="114">
        <v>9464</v>
      </c>
      <c r="G34" s="114">
        <v>9494</v>
      </c>
      <c r="H34" s="140">
        <v>9363</v>
      </c>
      <c r="I34" s="115">
        <v>-244</v>
      </c>
      <c r="J34" s="116">
        <v>-2.6060023496742497</v>
      </c>
    </row>
    <row r="35" spans="1:10" s="110" customFormat="1" ht="13.5" customHeight="1" x14ac:dyDescent="0.2">
      <c r="A35" s="118"/>
      <c r="B35" s="119" t="s">
        <v>117</v>
      </c>
      <c r="C35" s="113">
        <v>8.3099156965074261</v>
      </c>
      <c r="D35" s="115">
        <v>828</v>
      </c>
      <c r="E35" s="114">
        <v>859</v>
      </c>
      <c r="F35" s="114">
        <v>827</v>
      </c>
      <c r="G35" s="114">
        <v>830</v>
      </c>
      <c r="H35" s="140">
        <v>790</v>
      </c>
      <c r="I35" s="115">
        <v>38</v>
      </c>
      <c r="J35" s="116">
        <v>4.8101265822784809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5629</v>
      </c>
      <c r="E37" s="114">
        <v>5755</v>
      </c>
      <c r="F37" s="114">
        <v>5784</v>
      </c>
      <c r="G37" s="114">
        <v>5879</v>
      </c>
      <c r="H37" s="140">
        <v>5777</v>
      </c>
      <c r="I37" s="115">
        <v>-148</v>
      </c>
      <c r="J37" s="116">
        <v>-2.5618833304483295</v>
      </c>
    </row>
    <row r="38" spans="1:10" s="110" customFormat="1" ht="13.5" customHeight="1" x14ac:dyDescent="0.2">
      <c r="A38" s="118" t="s">
        <v>105</v>
      </c>
      <c r="B38" s="119" t="s">
        <v>106</v>
      </c>
      <c r="C38" s="113">
        <v>36.454077100728369</v>
      </c>
      <c r="D38" s="115">
        <v>2052</v>
      </c>
      <c r="E38" s="114">
        <v>2039</v>
      </c>
      <c r="F38" s="114">
        <v>2012</v>
      </c>
      <c r="G38" s="114">
        <v>2076</v>
      </c>
      <c r="H38" s="140">
        <v>2013</v>
      </c>
      <c r="I38" s="115">
        <v>39</v>
      </c>
      <c r="J38" s="116">
        <v>1.9374068554396424</v>
      </c>
    </row>
    <row r="39" spans="1:10" s="110" customFormat="1" ht="13.5" customHeight="1" x14ac:dyDescent="0.2">
      <c r="A39" s="120"/>
      <c r="B39" s="119" t="s">
        <v>107</v>
      </c>
      <c r="C39" s="113">
        <v>63.545922899271631</v>
      </c>
      <c r="D39" s="115">
        <v>3577</v>
      </c>
      <c r="E39" s="114">
        <v>3716</v>
      </c>
      <c r="F39" s="114">
        <v>3772</v>
      </c>
      <c r="G39" s="114">
        <v>3803</v>
      </c>
      <c r="H39" s="140">
        <v>3764</v>
      </c>
      <c r="I39" s="115">
        <v>-187</v>
      </c>
      <c r="J39" s="116">
        <v>-4.9681190223166842</v>
      </c>
    </row>
    <row r="40" spans="1:10" s="110" customFormat="1" ht="13.5" customHeight="1" x14ac:dyDescent="0.2">
      <c r="A40" s="118" t="s">
        <v>105</v>
      </c>
      <c r="B40" s="121" t="s">
        <v>108</v>
      </c>
      <c r="C40" s="113">
        <v>14.460827855747024</v>
      </c>
      <c r="D40" s="115">
        <v>814</v>
      </c>
      <c r="E40" s="114">
        <v>807</v>
      </c>
      <c r="F40" s="114">
        <v>841</v>
      </c>
      <c r="G40" s="114">
        <v>882</v>
      </c>
      <c r="H40" s="140">
        <v>853</v>
      </c>
      <c r="I40" s="115">
        <v>-39</v>
      </c>
      <c r="J40" s="116">
        <v>-4.5720984759671746</v>
      </c>
    </row>
    <row r="41" spans="1:10" s="110" customFormat="1" ht="13.5" customHeight="1" x14ac:dyDescent="0.2">
      <c r="A41" s="118"/>
      <c r="B41" s="121" t="s">
        <v>109</v>
      </c>
      <c r="C41" s="113">
        <v>31.92396518031622</v>
      </c>
      <c r="D41" s="115">
        <v>1797</v>
      </c>
      <c r="E41" s="114">
        <v>1893</v>
      </c>
      <c r="F41" s="114">
        <v>1880</v>
      </c>
      <c r="G41" s="114">
        <v>1930</v>
      </c>
      <c r="H41" s="140">
        <v>1920</v>
      </c>
      <c r="I41" s="115">
        <v>-123</v>
      </c>
      <c r="J41" s="116">
        <v>-6.40625</v>
      </c>
    </row>
    <row r="42" spans="1:10" s="110" customFormat="1" ht="13.5" customHeight="1" x14ac:dyDescent="0.2">
      <c r="A42" s="118"/>
      <c r="B42" s="121" t="s">
        <v>110</v>
      </c>
      <c r="C42" s="113">
        <v>21.069461716112986</v>
      </c>
      <c r="D42" s="115">
        <v>1186</v>
      </c>
      <c r="E42" s="114">
        <v>1229</v>
      </c>
      <c r="F42" s="114">
        <v>1243</v>
      </c>
      <c r="G42" s="114">
        <v>1264</v>
      </c>
      <c r="H42" s="140">
        <v>1260</v>
      </c>
      <c r="I42" s="115">
        <v>-74</v>
      </c>
      <c r="J42" s="116">
        <v>-5.8730158730158726</v>
      </c>
    </row>
    <row r="43" spans="1:10" s="110" customFormat="1" ht="13.5" customHeight="1" x14ac:dyDescent="0.2">
      <c r="A43" s="120"/>
      <c r="B43" s="121" t="s">
        <v>111</v>
      </c>
      <c r="C43" s="113">
        <v>32.545745247823767</v>
      </c>
      <c r="D43" s="115">
        <v>1832</v>
      </c>
      <c r="E43" s="114">
        <v>1826</v>
      </c>
      <c r="F43" s="114">
        <v>1820</v>
      </c>
      <c r="G43" s="114">
        <v>1803</v>
      </c>
      <c r="H43" s="140">
        <v>1744</v>
      </c>
      <c r="I43" s="115">
        <v>88</v>
      </c>
      <c r="J43" s="116">
        <v>5.0458715596330279</v>
      </c>
    </row>
    <row r="44" spans="1:10" s="110" customFormat="1" ht="13.5" customHeight="1" x14ac:dyDescent="0.2">
      <c r="A44" s="120"/>
      <c r="B44" s="121" t="s">
        <v>112</v>
      </c>
      <c r="C44" s="113">
        <v>2.8068928761769407</v>
      </c>
      <c r="D44" s="115">
        <v>158</v>
      </c>
      <c r="E44" s="114">
        <v>163</v>
      </c>
      <c r="F44" s="114">
        <v>169</v>
      </c>
      <c r="G44" s="114">
        <v>157</v>
      </c>
      <c r="H44" s="140">
        <v>154</v>
      </c>
      <c r="I44" s="115">
        <v>4</v>
      </c>
      <c r="J44" s="116">
        <v>2.5974025974025974</v>
      </c>
    </row>
    <row r="45" spans="1:10" s="110" customFormat="1" ht="13.5" customHeight="1" x14ac:dyDescent="0.2">
      <c r="A45" s="118" t="s">
        <v>113</v>
      </c>
      <c r="B45" s="122" t="s">
        <v>116</v>
      </c>
      <c r="C45" s="113">
        <v>92.609699769053123</v>
      </c>
      <c r="D45" s="115">
        <v>5213</v>
      </c>
      <c r="E45" s="114">
        <v>5321</v>
      </c>
      <c r="F45" s="114">
        <v>5362</v>
      </c>
      <c r="G45" s="114">
        <v>5441</v>
      </c>
      <c r="H45" s="140">
        <v>5354</v>
      </c>
      <c r="I45" s="115">
        <v>-141</v>
      </c>
      <c r="J45" s="116">
        <v>-2.633545013074337</v>
      </c>
    </row>
    <row r="46" spans="1:10" s="110" customFormat="1" ht="13.5" customHeight="1" x14ac:dyDescent="0.2">
      <c r="A46" s="118"/>
      <c r="B46" s="119" t="s">
        <v>117</v>
      </c>
      <c r="C46" s="113">
        <v>7.0882927695860722</v>
      </c>
      <c r="D46" s="115">
        <v>399</v>
      </c>
      <c r="E46" s="114">
        <v>423</v>
      </c>
      <c r="F46" s="114">
        <v>408</v>
      </c>
      <c r="G46" s="114">
        <v>423</v>
      </c>
      <c r="H46" s="140">
        <v>408</v>
      </c>
      <c r="I46" s="115">
        <v>-9</v>
      </c>
      <c r="J46" s="116">
        <v>-2.2058823529411766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4335</v>
      </c>
      <c r="E48" s="114">
        <v>4431</v>
      </c>
      <c r="F48" s="114">
        <v>4521</v>
      </c>
      <c r="G48" s="114">
        <v>4460</v>
      </c>
      <c r="H48" s="140">
        <v>4391</v>
      </c>
      <c r="I48" s="115">
        <v>-56</v>
      </c>
      <c r="J48" s="116">
        <v>-1.2753359143703029</v>
      </c>
    </row>
    <row r="49" spans="1:12" s="110" customFormat="1" ht="13.5" customHeight="1" x14ac:dyDescent="0.2">
      <c r="A49" s="118" t="s">
        <v>105</v>
      </c>
      <c r="B49" s="119" t="s">
        <v>106</v>
      </c>
      <c r="C49" s="113">
        <v>42.629757785467127</v>
      </c>
      <c r="D49" s="115">
        <v>1848</v>
      </c>
      <c r="E49" s="114">
        <v>1907</v>
      </c>
      <c r="F49" s="114">
        <v>1949</v>
      </c>
      <c r="G49" s="114">
        <v>1882</v>
      </c>
      <c r="H49" s="140">
        <v>1818</v>
      </c>
      <c r="I49" s="115">
        <v>30</v>
      </c>
      <c r="J49" s="116">
        <v>1.6501650165016502</v>
      </c>
    </row>
    <row r="50" spans="1:12" s="110" customFormat="1" ht="13.5" customHeight="1" x14ac:dyDescent="0.2">
      <c r="A50" s="120"/>
      <c r="B50" s="119" t="s">
        <v>107</v>
      </c>
      <c r="C50" s="113">
        <v>57.370242214532873</v>
      </c>
      <c r="D50" s="115">
        <v>2487</v>
      </c>
      <c r="E50" s="114">
        <v>2524</v>
      </c>
      <c r="F50" s="114">
        <v>2572</v>
      </c>
      <c r="G50" s="114">
        <v>2578</v>
      </c>
      <c r="H50" s="140">
        <v>2573</v>
      </c>
      <c r="I50" s="115">
        <v>-86</v>
      </c>
      <c r="J50" s="116">
        <v>-3.3424018655266226</v>
      </c>
    </row>
    <row r="51" spans="1:12" s="110" customFormat="1" ht="13.5" customHeight="1" x14ac:dyDescent="0.2">
      <c r="A51" s="118" t="s">
        <v>105</v>
      </c>
      <c r="B51" s="121" t="s">
        <v>108</v>
      </c>
      <c r="C51" s="113">
        <v>11.003460207612457</v>
      </c>
      <c r="D51" s="115">
        <v>477</v>
      </c>
      <c r="E51" s="114">
        <v>499</v>
      </c>
      <c r="F51" s="114">
        <v>511</v>
      </c>
      <c r="G51" s="114">
        <v>490</v>
      </c>
      <c r="H51" s="140">
        <v>463</v>
      </c>
      <c r="I51" s="115">
        <v>14</v>
      </c>
      <c r="J51" s="116">
        <v>3.0237580993520519</v>
      </c>
    </row>
    <row r="52" spans="1:12" s="110" customFormat="1" ht="13.5" customHeight="1" x14ac:dyDescent="0.2">
      <c r="A52" s="118"/>
      <c r="B52" s="121" t="s">
        <v>109</v>
      </c>
      <c r="C52" s="113">
        <v>70.403690888119954</v>
      </c>
      <c r="D52" s="115">
        <v>3052</v>
      </c>
      <c r="E52" s="114">
        <v>3142</v>
      </c>
      <c r="F52" s="114">
        <v>3218</v>
      </c>
      <c r="G52" s="114">
        <v>3179</v>
      </c>
      <c r="H52" s="140">
        <v>3149</v>
      </c>
      <c r="I52" s="115">
        <v>-97</v>
      </c>
      <c r="J52" s="116">
        <v>-3.0803429660209591</v>
      </c>
    </row>
    <row r="53" spans="1:12" s="110" customFormat="1" ht="13.5" customHeight="1" x14ac:dyDescent="0.2">
      <c r="A53" s="118"/>
      <c r="B53" s="121" t="s">
        <v>110</v>
      </c>
      <c r="C53" s="113">
        <v>17.393310265282583</v>
      </c>
      <c r="D53" s="115">
        <v>754</v>
      </c>
      <c r="E53" s="114">
        <v>745</v>
      </c>
      <c r="F53" s="114">
        <v>741</v>
      </c>
      <c r="G53" s="114">
        <v>738</v>
      </c>
      <c r="H53" s="140">
        <v>733</v>
      </c>
      <c r="I53" s="115">
        <v>21</v>
      </c>
      <c r="J53" s="116">
        <v>2.8649386084583903</v>
      </c>
    </row>
    <row r="54" spans="1:12" s="110" customFormat="1" ht="13.5" customHeight="1" x14ac:dyDescent="0.2">
      <c r="A54" s="120"/>
      <c r="B54" s="121" t="s">
        <v>111</v>
      </c>
      <c r="C54" s="113">
        <v>1.1995386389850058</v>
      </c>
      <c r="D54" s="115">
        <v>52</v>
      </c>
      <c r="E54" s="114">
        <v>45</v>
      </c>
      <c r="F54" s="114">
        <v>51</v>
      </c>
      <c r="G54" s="114">
        <v>53</v>
      </c>
      <c r="H54" s="140">
        <v>46</v>
      </c>
      <c r="I54" s="115">
        <v>6</v>
      </c>
      <c r="J54" s="116">
        <v>13.043478260869565</v>
      </c>
    </row>
    <row r="55" spans="1:12" s="110" customFormat="1" ht="13.5" customHeight="1" x14ac:dyDescent="0.2">
      <c r="A55" s="120"/>
      <c r="B55" s="121" t="s">
        <v>112</v>
      </c>
      <c r="C55" s="113">
        <v>0.20761245674740483</v>
      </c>
      <c r="D55" s="115">
        <v>9</v>
      </c>
      <c r="E55" s="114">
        <v>10</v>
      </c>
      <c r="F55" s="114">
        <v>14</v>
      </c>
      <c r="G55" s="114">
        <v>14</v>
      </c>
      <c r="H55" s="140">
        <v>13</v>
      </c>
      <c r="I55" s="115">
        <v>-4</v>
      </c>
      <c r="J55" s="116">
        <v>-30.76923076923077</v>
      </c>
    </row>
    <row r="56" spans="1:12" s="110" customFormat="1" ht="13.5" customHeight="1" x14ac:dyDescent="0.2">
      <c r="A56" s="118" t="s">
        <v>113</v>
      </c>
      <c r="B56" s="122" t="s">
        <v>116</v>
      </c>
      <c r="C56" s="113">
        <v>90.103806228373699</v>
      </c>
      <c r="D56" s="115">
        <v>3906</v>
      </c>
      <c r="E56" s="114">
        <v>3995</v>
      </c>
      <c r="F56" s="114">
        <v>4102</v>
      </c>
      <c r="G56" s="114">
        <v>4053</v>
      </c>
      <c r="H56" s="140">
        <v>4009</v>
      </c>
      <c r="I56" s="115">
        <v>-103</v>
      </c>
      <c r="J56" s="116">
        <v>-2.5692192566724867</v>
      </c>
    </row>
    <row r="57" spans="1:12" s="110" customFormat="1" ht="13.5" customHeight="1" x14ac:dyDescent="0.2">
      <c r="A57" s="142"/>
      <c r="B57" s="124" t="s">
        <v>117</v>
      </c>
      <c r="C57" s="125">
        <v>9.8961937716262973</v>
      </c>
      <c r="D57" s="143">
        <v>429</v>
      </c>
      <c r="E57" s="144">
        <v>436</v>
      </c>
      <c r="F57" s="144">
        <v>419</v>
      </c>
      <c r="G57" s="144">
        <v>407</v>
      </c>
      <c r="H57" s="145">
        <v>382</v>
      </c>
      <c r="I57" s="143">
        <v>47</v>
      </c>
      <c r="J57" s="146">
        <v>12.303664921465968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40717</v>
      </c>
      <c r="E12" s="236">
        <v>40630</v>
      </c>
      <c r="F12" s="114">
        <v>41062</v>
      </c>
      <c r="G12" s="114">
        <v>40253</v>
      </c>
      <c r="H12" s="140">
        <v>40062</v>
      </c>
      <c r="I12" s="115">
        <v>655</v>
      </c>
      <c r="J12" s="116">
        <v>1.6349658030053418</v>
      </c>
    </row>
    <row r="13" spans="1:15" s="110" customFormat="1" ht="12" customHeight="1" x14ac:dyDescent="0.2">
      <c r="A13" s="118" t="s">
        <v>105</v>
      </c>
      <c r="B13" s="119" t="s">
        <v>106</v>
      </c>
      <c r="C13" s="113">
        <v>55.217722327283447</v>
      </c>
      <c r="D13" s="115">
        <v>22483</v>
      </c>
      <c r="E13" s="114">
        <v>22366</v>
      </c>
      <c r="F13" s="114">
        <v>22712</v>
      </c>
      <c r="G13" s="114">
        <v>22222</v>
      </c>
      <c r="H13" s="140">
        <v>21989</v>
      </c>
      <c r="I13" s="115">
        <v>494</v>
      </c>
      <c r="J13" s="116">
        <v>2.2465778343717315</v>
      </c>
    </row>
    <row r="14" spans="1:15" s="110" customFormat="1" ht="12" customHeight="1" x14ac:dyDescent="0.2">
      <c r="A14" s="118"/>
      <c r="B14" s="119" t="s">
        <v>107</v>
      </c>
      <c r="C14" s="113">
        <v>44.782277672716553</v>
      </c>
      <c r="D14" s="115">
        <v>18234</v>
      </c>
      <c r="E14" s="114">
        <v>18264</v>
      </c>
      <c r="F14" s="114">
        <v>18350</v>
      </c>
      <c r="G14" s="114">
        <v>18031</v>
      </c>
      <c r="H14" s="140">
        <v>18073</v>
      </c>
      <c r="I14" s="115">
        <v>161</v>
      </c>
      <c r="J14" s="116">
        <v>0.89083162728932663</v>
      </c>
    </row>
    <row r="15" spans="1:15" s="110" customFormat="1" ht="12" customHeight="1" x14ac:dyDescent="0.2">
      <c r="A15" s="118" t="s">
        <v>105</v>
      </c>
      <c r="B15" s="121" t="s">
        <v>108</v>
      </c>
      <c r="C15" s="113">
        <v>12.655647518235627</v>
      </c>
      <c r="D15" s="115">
        <v>5153</v>
      </c>
      <c r="E15" s="114">
        <v>5315</v>
      </c>
      <c r="F15" s="114">
        <v>5514</v>
      </c>
      <c r="G15" s="114">
        <v>5064</v>
      </c>
      <c r="H15" s="140">
        <v>5134</v>
      </c>
      <c r="I15" s="115">
        <v>19</v>
      </c>
      <c r="J15" s="116">
        <v>0.37008180755746006</v>
      </c>
    </row>
    <row r="16" spans="1:15" s="110" customFormat="1" ht="12" customHeight="1" x14ac:dyDescent="0.2">
      <c r="A16" s="118"/>
      <c r="B16" s="121" t="s">
        <v>109</v>
      </c>
      <c r="C16" s="113">
        <v>66.08541886681239</v>
      </c>
      <c r="D16" s="115">
        <v>26908</v>
      </c>
      <c r="E16" s="114">
        <v>26798</v>
      </c>
      <c r="F16" s="114">
        <v>27031</v>
      </c>
      <c r="G16" s="114">
        <v>26838</v>
      </c>
      <c r="H16" s="140">
        <v>26730</v>
      </c>
      <c r="I16" s="115">
        <v>178</v>
      </c>
      <c r="J16" s="116">
        <v>0.66591844369622144</v>
      </c>
    </row>
    <row r="17" spans="1:10" s="110" customFormat="1" ht="12" customHeight="1" x14ac:dyDescent="0.2">
      <c r="A17" s="118"/>
      <c r="B17" s="121" t="s">
        <v>110</v>
      </c>
      <c r="C17" s="113">
        <v>20.126728393545694</v>
      </c>
      <c r="D17" s="115">
        <v>8195</v>
      </c>
      <c r="E17" s="114">
        <v>8074</v>
      </c>
      <c r="F17" s="114">
        <v>8079</v>
      </c>
      <c r="G17" s="114">
        <v>7920</v>
      </c>
      <c r="H17" s="140">
        <v>7798</v>
      </c>
      <c r="I17" s="115">
        <v>397</v>
      </c>
      <c r="J17" s="116">
        <v>5.0910489869197226</v>
      </c>
    </row>
    <row r="18" spans="1:10" s="110" customFormat="1" ht="12" customHeight="1" x14ac:dyDescent="0.2">
      <c r="A18" s="120"/>
      <c r="B18" s="121" t="s">
        <v>111</v>
      </c>
      <c r="C18" s="113">
        <v>1.1322052214062923</v>
      </c>
      <c r="D18" s="115">
        <v>461</v>
      </c>
      <c r="E18" s="114">
        <v>443</v>
      </c>
      <c r="F18" s="114">
        <v>438</v>
      </c>
      <c r="G18" s="114">
        <v>431</v>
      </c>
      <c r="H18" s="140">
        <v>400</v>
      </c>
      <c r="I18" s="115">
        <v>61</v>
      </c>
      <c r="J18" s="116">
        <v>15.25</v>
      </c>
    </row>
    <row r="19" spans="1:10" s="110" customFormat="1" ht="12" customHeight="1" x14ac:dyDescent="0.2">
      <c r="A19" s="120"/>
      <c r="B19" s="121" t="s">
        <v>112</v>
      </c>
      <c r="C19" s="113">
        <v>0.25296559176756639</v>
      </c>
      <c r="D19" s="115">
        <v>103</v>
      </c>
      <c r="E19" s="114">
        <v>105</v>
      </c>
      <c r="F19" s="114">
        <v>112</v>
      </c>
      <c r="G19" s="114">
        <v>106</v>
      </c>
      <c r="H19" s="140">
        <v>84</v>
      </c>
      <c r="I19" s="115">
        <v>19</v>
      </c>
      <c r="J19" s="116">
        <v>22.61904761904762</v>
      </c>
    </row>
    <row r="20" spans="1:10" s="110" customFormat="1" ht="12" customHeight="1" x14ac:dyDescent="0.2">
      <c r="A20" s="118" t="s">
        <v>113</v>
      </c>
      <c r="B20" s="119" t="s">
        <v>181</v>
      </c>
      <c r="C20" s="113">
        <v>70.488984944863319</v>
      </c>
      <c r="D20" s="115">
        <v>28701</v>
      </c>
      <c r="E20" s="114">
        <v>28618</v>
      </c>
      <c r="F20" s="114">
        <v>29056</v>
      </c>
      <c r="G20" s="114">
        <v>28371</v>
      </c>
      <c r="H20" s="140">
        <v>28188</v>
      </c>
      <c r="I20" s="115">
        <v>513</v>
      </c>
      <c r="J20" s="116">
        <v>1.8199233716475096</v>
      </c>
    </row>
    <row r="21" spans="1:10" s="110" customFormat="1" ht="12" customHeight="1" x14ac:dyDescent="0.2">
      <c r="A21" s="118"/>
      <c r="B21" s="119" t="s">
        <v>182</v>
      </c>
      <c r="C21" s="113">
        <v>29.511015055136674</v>
      </c>
      <c r="D21" s="115">
        <v>12016</v>
      </c>
      <c r="E21" s="114">
        <v>12012</v>
      </c>
      <c r="F21" s="114">
        <v>12006</v>
      </c>
      <c r="G21" s="114">
        <v>11882</v>
      </c>
      <c r="H21" s="140">
        <v>11874</v>
      </c>
      <c r="I21" s="115">
        <v>142</v>
      </c>
      <c r="J21" s="116">
        <v>1.1958901802257031</v>
      </c>
    </row>
    <row r="22" spans="1:10" s="110" customFormat="1" ht="12" customHeight="1" x14ac:dyDescent="0.2">
      <c r="A22" s="118" t="s">
        <v>113</v>
      </c>
      <c r="B22" s="119" t="s">
        <v>116</v>
      </c>
      <c r="C22" s="113">
        <v>88.154824766068231</v>
      </c>
      <c r="D22" s="115">
        <v>35894</v>
      </c>
      <c r="E22" s="114">
        <v>35927</v>
      </c>
      <c r="F22" s="114">
        <v>36276</v>
      </c>
      <c r="G22" s="114">
        <v>35648</v>
      </c>
      <c r="H22" s="140">
        <v>35655</v>
      </c>
      <c r="I22" s="115">
        <v>239</v>
      </c>
      <c r="J22" s="116">
        <v>0.67031271911372881</v>
      </c>
    </row>
    <row r="23" spans="1:10" s="110" customFormat="1" ht="12" customHeight="1" x14ac:dyDescent="0.2">
      <c r="A23" s="118"/>
      <c r="B23" s="119" t="s">
        <v>117</v>
      </c>
      <c r="C23" s="113">
        <v>11.820615467740748</v>
      </c>
      <c r="D23" s="115">
        <v>4813</v>
      </c>
      <c r="E23" s="114">
        <v>4693</v>
      </c>
      <c r="F23" s="114">
        <v>4778</v>
      </c>
      <c r="G23" s="114">
        <v>4599</v>
      </c>
      <c r="H23" s="140">
        <v>4402</v>
      </c>
      <c r="I23" s="115">
        <v>411</v>
      </c>
      <c r="J23" s="116">
        <v>9.336665152203544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54793</v>
      </c>
      <c r="E64" s="236">
        <v>54962</v>
      </c>
      <c r="F64" s="236">
        <v>55370</v>
      </c>
      <c r="G64" s="236">
        <v>54573</v>
      </c>
      <c r="H64" s="140">
        <v>54507</v>
      </c>
      <c r="I64" s="115">
        <v>286</v>
      </c>
      <c r="J64" s="116">
        <v>0.52470324912396571</v>
      </c>
    </row>
    <row r="65" spans="1:12" s="110" customFormat="1" ht="12" customHeight="1" x14ac:dyDescent="0.2">
      <c r="A65" s="118" t="s">
        <v>105</v>
      </c>
      <c r="B65" s="119" t="s">
        <v>106</v>
      </c>
      <c r="C65" s="113">
        <v>53.280528534666836</v>
      </c>
      <c r="D65" s="235">
        <v>29194</v>
      </c>
      <c r="E65" s="236">
        <v>29303</v>
      </c>
      <c r="F65" s="236">
        <v>29621</v>
      </c>
      <c r="G65" s="236">
        <v>29212</v>
      </c>
      <c r="H65" s="140">
        <v>29012</v>
      </c>
      <c r="I65" s="115">
        <v>182</v>
      </c>
      <c r="J65" s="116">
        <v>0.62732662346615198</v>
      </c>
    </row>
    <row r="66" spans="1:12" s="110" customFormat="1" ht="12" customHeight="1" x14ac:dyDescent="0.2">
      <c r="A66" s="118"/>
      <c r="B66" s="119" t="s">
        <v>107</v>
      </c>
      <c r="C66" s="113">
        <v>46.719471465333164</v>
      </c>
      <c r="D66" s="235">
        <v>25599</v>
      </c>
      <c r="E66" s="236">
        <v>25659</v>
      </c>
      <c r="F66" s="236">
        <v>25749</v>
      </c>
      <c r="G66" s="236">
        <v>25361</v>
      </c>
      <c r="H66" s="140">
        <v>25495</v>
      </c>
      <c r="I66" s="115">
        <v>104</v>
      </c>
      <c r="J66" s="116">
        <v>0.40792312218081977</v>
      </c>
    </row>
    <row r="67" spans="1:12" s="110" customFormat="1" ht="12" customHeight="1" x14ac:dyDescent="0.2">
      <c r="A67" s="118" t="s">
        <v>105</v>
      </c>
      <c r="B67" s="121" t="s">
        <v>108</v>
      </c>
      <c r="C67" s="113">
        <v>12.15301224608983</v>
      </c>
      <c r="D67" s="235">
        <v>6659</v>
      </c>
      <c r="E67" s="236">
        <v>6900</v>
      </c>
      <c r="F67" s="236">
        <v>7093</v>
      </c>
      <c r="G67" s="236">
        <v>6620</v>
      </c>
      <c r="H67" s="140">
        <v>6808</v>
      </c>
      <c r="I67" s="115">
        <v>-149</v>
      </c>
      <c r="J67" s="116">
        <v>-2.1886016451233843</v>
      </c>
    </row>
    <row r="68" spans="1:12" s="110" customFormat="1" ht="12" customHeight="1" x14ac:dyDescent="0.2">
      <c r="A68" s="118"/>
      <c r="B68" s="121" t="s">
        <v>109</v>
      </c>
      <c r="C68" s="113">
        <v>65.924479404303469</v>
      </c>
      <c r="D68" s="235">
        <v>36122</v>
      </c>
      <c r="E68" s="236">
        <v>36200</v>
      </c>
      <c r="F68" s="236">
        <v>36470</v>
      </c>
      <c r="G68" s="236">
        <v>36325</v>
      </c>
      <c r="H68" s="140">
        <v>36283</v>
      </c>
      <c r="I68" s="115">
        <v>-161</v>
      </c>
      <c r="J68" s="116">
        <v>-0.44373398010087367</v>
      </c>
    </row>
    <row r="69" spans="1:12" s="110" customFormat="1" ht="12" customHeight="1" x14ac:dyDescent="0.2">
      <c r="A69" s="118"/>
      <c r="B69" s="121" t="s">
        <v>110</v>
      </c>
      <c r="C69" s="113">
        <v>20.940631102513095</v>
      </c>
      <c r="D69" s="235">
        <v>11474</v>
      </c>
      <c r="E69" s="236">
        <v>11342</v>
      </c>
      <c r="F69" s="236">
        <v>11306</v>
      </c>
      <c r="G69" s="236">
        <v>11138</v>
      </c>
      <c r="H69" s="140">
        <v>10943</v>
      </c>
      <c r="I69" s="115">
        <v>531</v>
      </c>
      <c r="J69" s="116">
        <v>4.8524170702732343</v>
      </c>
    </row>
    <row r="70" spans="1:12" s="110" customFormat="1" ht="12" customHeight="1" x14ac:dyDescent="0.2">
      <c r="A70" s="120"/>
      <c r="B70" s="121" t="s">
        <v>111</v>
      </c>
      <c r="C70" s="113">
        <v>0.9818772470936068</v>
      </c>
      <c r="D70" s="235">
        <v>538</v>
      </c>
      <c r="E70" s="236">
        <v>520</v>
      </c>
      <c r="F70" s="236">
        <v>501</v>
      </c>
      <c r="G70" s="236">
        <v>490</v>
      </c>
      <c r="H70" s="140">
        <v>473</v>
      </c>
      <c r="I70" s="115">
        <v>65</v>
      </c>
      <c r="J70" s="116">
        <v>13.742071881606766</v>
      </c>
    </row>
    <row r="71" spans="1:12" s="110" customFormat="1" ht="12" customHeight="1" x14ac:dyDescent="0.2">
      <c r="A71" s="120"/>
      <c r="B71" s="121" t="s">
        <v>112</v>
      </c>
      <c r="C71" s="113">
        <v>0.28105779935393205</v>
      </c>
      <c r="D71" s="235">
        <v>154</v>
      </c>
      <c r="E71" s="236">
        <v>134</v>
      </c>
      <c r="F71" s="236">
        <v>134</v>
      </c>
      <c r="G71" s="236">
        <v>119</v>
      </c>
      <c r="H71" s="140">
        <v>107</v>
      </c>
      <c r="I71" s="115">
        <v>47</v>
      </c>
      <c r="J71" s="116">
        <v>43.925233644859816</v>
      </c>
    </row>
    <row r="72" spans="1:12" s="110" customFormat="1" ht="12" customHeight="1" x14ac:dyDescent="0.2">
      <c r="A72" s="118" t="s">
        <v>113</v>
      </c>
      <c r="B72" s="119" t="s">
        <v>181</v>
      </c>
      <c r="C72" s="113">
        <v>70.264449838483017</v>
      </c>
      <c r="D72" s="235">
        <v>38500</v>
      </c>
      <c r="E72" s="236">
        <v>38661</v>
      </c>
      <c r="F72" s="236">
        <v>39080</v>
      </c>
      <c r="G72" s="236">
        <v>38550</v>
      </c>
      <c r="H72" s="140">
        <v>38559</v>
      </c>
      <c r="I72" s="115">
        <v>-59</v>
      </c>
      <c r="J72" s="116">
        <v>-0.15301226691563577</v>
      </c>
    </row>
    <row r="73" spans="1:12" s="110" customFormat="1" ht="12" customHeight="1" x14ac:dyDescent="0.2">
      <c r="A73" s="118"/>
      <c r="B73" s="119" t="s">
        <v>182</v>
      </c>
      <c r="C73" s="113">
        <v>29.735550161516983</v>
      </c>
      <c r="D73" s="115">
        <v>16293</v>
      </c>
      <c r="E73" s="114">
        <v>16301</v>
      </c>
      <c r="F73" s="114">
        <v>16290</v>
      </c>
      <c r="G73" s="114">
        <v>16023</v>
      </c>
      <c r="H73" s="140">
        <v>15948</v>
      </c>
      <c r="I73" s="115">
        <v>345</v>
      </c>
      <c r="J73" s="116">
        <v>2.163280662151994</v>
      </c>
    </row>
    <row r="74" spans="1:12" s="110" customFormat="1" ht="12" customHeight="1" x14ac:dyDescent="0.2">
      <c r="A74" s="118" t="s">
        <v>113</v>
      </c>
      <c r="B74" s="119" t="s">
        <v>116</v>
      </c>
      <c r="C74" s="113">
        <v>92.203383643896117</v>
      </c>
      <c r="D74" s="115">
        <v>50521</v>
      </c>
      <c r="E74" s="114">
        <v>50769</v>
      </c>
      <c r="F74" s="114">
        <v>51076</v>
      </c>
      <c r="G74" s="114">
        <v>50356</v>
      </c>
      <c r="H74" s="140">
        <v>50469</v>
      </c>
      <c r="I74" s="115">
        <v>52</v>
      </c>
      <c r="J74" s="116">
        <v>0.10303354534466702</v>
      </c>
    </row>
    <row r="75" spans="1:12" s="110" customFormat="1" ht="12" customHeight="1" x14ac:dyDescent="0.2">
      <c r="A75" s="142"/>
      <c r="B75" s="124" t="s">
        <v>117</v>
      </c>
      <c r="C75" s="125">
        <v>7.7801909002974829</v>
      </c>
      <c r="D75" s="143">
        <v>4263</v>
      </c>
      <c r="E75" s="144">
        <v>4183</v>
      </c>
      <c r="F75" s="144">
        <v>4282</v>
      </c>
      <c r="G75" s="144">
        <v>4206</v>
      </c>
      <c r="H75" s="145">
        <v>4028</v>
      </c>
      <c r="I75" s="143">
        <v>235</v>
      </c>
      <c r="J75" s="146">
        <v>5.8341608738828201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40717</v>
      </c>
      <c r="G11" s="114">
        <v>40630</v>
      </c>
      <c r="H11" s="114">
        <v>41062</v>
      </c>
      <c r="I11" s="114">
        <v>40253</v>
      </c>
      <c r="J11" s="140">
        <v>40062</v>
      </c>
      <c r="K11" s="114">
        <v>655</v>
      </c>
      <c r="L11" s="116">
        <v>1.6349658030053418</v>
      </c>
    </row>
    <row r="12" spans="1:17" s="110" customFormat="1" ht="24.95" customHeight="1" x14ac:dyDescent="0.2">
      <c r="A12" s="604" t="s">
        <v>185</v>
      </c>
      <c r="B12" s="605"/>
      <c r="C12" s="605"/>
      <c r="D12" s="606"/>
      <c r="E12" s="113">
        <v>55.217722327283447</v>
      </c>
      <c r="F12" s="115">
        <v>22483</v>
      </c>
      <c r="G12" s="114">
        <v>22366</v>
      </c>
      <c r="H12" s="114">
        <v>22712</v>
      </c>
      <c r="I12" s="114">
        <v>22222</v>
      </c>
      <c r="J12" s="140">
        <v>21989</v>
      </c>
      <c r="K12" s="114">
        <v>494</v>
      </c>
      <c r="L12" s="116">
        <v>2.2465778343717315</v>
      </c>
    </row>
    <row r="13" spans="1:17" s="110" customFormat="1" ht="15" customHeight="1" x14ac:dyDescent="0.2">
      <c r="A13" s="120"/>
      <c r="B13" s="612" t="s">
        <v>107</v>
      </c>
      <c r="C13" s="612"/>
      <c r="E13" s="113">
        <v>44.782277672716553</v>
      </c>
      <c r="F13" s="115">
        <v>18234</v>
      </c>
      <c r="G13" s="114">
        <v>18264</v>
      </c>
      <c r="H13" s="114">
        <v>18350</v>
      </c>
      <c r="I13" s="114">
        <v>18031</v>
      </c>
      <c r="J13" s="140">
        <v>18073</v>
      </c>
      <c r="K13" s="114">
        <v>161</v>
      </c>
      <c r="L13" s="116">
        <v>0.89083162728932663</v>
      </c>
    </row>
    <row r="14" spans="1:17" s="110" customFormat="1" ht="24.95" customHeight="1" x14ac:dyDescent="0.2">
      <c r="A14" s="604" t="s">
        <v>186</v>
      </c>
      <c r="B14" s="605"/>
      <c r="C14" s="605"/>
      <c r="D14" s="606"/>
      <c r="E14" s="113">
        <v>12.655647518235627</v>
      </c>
      <c r="F14" s="115">
        <v>5153</v>
      </c>
      <c r="G14" s="114">
        <v>5315</v>
      </c>
      <c r="H14" s="114">
        <v>5514</v>
      </c>
      <c r="I14" s="114">
        <v>5064</v>
      </c>
      <c r="J14" s="140">
        <v>5134</v>
      </c>
      <c r="K14" s="114">
        <v>19</v>
      </c>
      <c r="L14" s="116">
        <v>0.37008180755746006</v>
      </c>
    </row>
    <row r="15" spans="1:17" s="110" customFormat="1" ht="15" customHeight="1" x14ac:dyDescent="0.2">
      <c r="A15" s="120"/>
      <c r="B15" s="119"/>
      <c r="C15" s="258" t="s">
        <v>106</v>
      </c>
      <c r="E15" s="113">
        <v>59.868038036095477</v>
      </c>
      <c r="F15" s="115">
        <v>3085</v>
      </c>
      <c r="G15" s="114">
        <v>3163</v>
      </c>
      <c r="H15" s="114">
        <v>3309</v>
      </c>
      <c r="I15" s="114">
        <v>3029</v>
      </c>
      <c r="J15" s="140">
        <v>3060</v>
      </c>
      <c r="K15" s="114">
        <v>25</v>
      </c>
      <c r="L15" s="116">
        <v>0.81699346405228757</v>
      </c>
    </row>
    <row r="16" spans="1:17" s="110" customFormat="1" ht="15" customHeight="1" x14ac:dyDescent="0.2">
      <c r="A16" s="120"/>
      <c r="B16" s="119"/>
      <c r="C16" s="258" t="s">
        <v>107</v>
      </c>
      <c r="E16" s="113">
        <v>40.131961963904523</v>
      </c>
      <c r="F16" s="115">
        <v>2068</v>
      </c>
      <c r="G16" s="114">
        <v>2152</v>
      </c>
      <c r="H16" s="114">
        <v>2205</v>
      </c>
      <c r="I16" s="114">
        <v>2035</v>
      </c>
      <c r="J16" s="140">
        <v>2074</v>
      </c>
      <c r="K16" s="114">
        <v>-6</v>
      </c>
      <c r="L16" s="116">
        <v>-0.28929604628736738</v>
      </c>
    </row>
    <row r="17" spans="1:12" s="110" customFormat="1" ht="15" customHeight="1" x14ac:dyDescent="0.2">
      <c r="A17" s="120"/>
      <c r="B17" s="121" t="s">
        <v>109</v>
      </c>
      <c r="C17" s="258"/>
      <c r="E17" s="113">
        <v>66.08541886681239</v>
      </c>
      <c r="F17" s="115">
        <v>26908</v>
      </c>
      <c r="G17" s="114">
        <v>26798</v>
      </c>
      <c r="H17" s="114">
        <v>27031</v>
      </c>
      <c r="I17" s="114">
        <v>26838</v>
      </c>
      <c r="J17" s="140">
        <v>26730</v>
      </c>
      <c r="K17" s="114">
        <v>178</v>
      </c>
      <c r="L17" s="116">
        <v>0.66591844369622144</v>
      </c>
    </row>
    <row r="18" spans="1:12" s="110" customFormat="1" ht="15" customHeight="1" x14ac:dyDescent="0.2">
      <c r="A18" s="120"/>
      <c r="B18" s="119"/>
      <c r="C18" s="258" t="s">
        <v>106</v>
      </c>
      <c r="E18" s="113">
        <v>55.366433774342205</v>
      </c>
      <c r="F18" s="115">
        <v>14898</v>
      </c>
      <c r="G18" s="114">
        <v>14786</v>
      </c>
      <c r="H18" s="114">
        <v>14980</v>
      </c>
      <c r="I18" s="114">
        <v>14862</v>
      </c>
      <c r="J18" s="140">
        <v>14682</v>
      </c>
      <c r="K18" s="114">
        <v>216</v>
      </c>
      <c r="L18" s="116">
        <v>1.4711892112791174</v>
      </c>
    </row>
    <row r="19" spans="1:12" s="110" customFormat="1" ht="15" customHeight="1" x14ac:dyDescent="0.2">
      <c r="A19" s="120"/>
      <c r="B19" s="119"/>
      <c r="C19" s="258" t="s">
        <v>107</v>
      </c>
      <c r="E19" s="113">
        <v>44.633566225657795</v>
      </c>
      <c r="F19" s="115">
        <v>12010</v>
      </c>
      <c r="G19" s="114">
        <v>12012</v>
      </c>
      <c r="H19" s="114">
        <v>12051</v>
      </c>
      <c r="I19" s="114">
        <v>11976</v>
      </c>
      <c r="J19" s="140">
        <v>12048</v>
      </c>
      <c r="K19" s="114">
        <v>-38</v>
      </c>
      <c r="L19" s="116">
        <v>-0.31540504648074369</v>
      </c>
    </row>
    <row r="20" spans="1:12" s="110" customFormat="1" ht="15" customHeight="1" x14ac:dyDescent="0.2">
      <c r="A20" s="120"/>
      <c r="B20" s="121" t="s">
        <v>110</v>
      </c>
      <c r="C20" s="258"/>
      <c r="E20" s="113">
        <v>20.126728393545694</v>
      </c>
      <c r="F20" s="115">
        <v>8195</v>
      </c>
      <c r="G20" s="114">
        <v>8074</v>
      </c>
      <c r="H20" s="114">
        <v>8079</v>
      </c>
      <c r="I20" s="114">
        <v>7920</v>
      </c>
      <c r="J20" s="140">
        <v>7798</v>
      </c>
      <c r="K20" s="114">
        <v>397</v>
      </c>
      <c r="L20" s="116">
        <v>5.0910489869197226</v>
      </c>
    </row>
    <row r="21" spans="1:12" s="110" customFormat="1" ht="15" customHeight="1" x14ac:dyDescent="0.2">
      <c r="A21" s="120"/>
      <c r="B21" s="119"/>
      <c r="C21" s="258" t="s">
        <v>106</v>
      </c>
      <c r="E21" s="113">
        <v>51.323978035387434</v>
      </c>
      <c r="F21" s="115">
        <v>4206</v>
      </c>
      <c r="G21" s="114">
        <v>4136</v>
      </c>
      <c r="H21" s="114">
        <v>4143</v>
      </c>
      <c r="I21" s="114">
        <v>4063</v>
      </c>
      <c r="J21" s="140">
        <v>4004</v>
      </c>
      <c r="K21" s="114">
        <v>202</v>
      </c>
      <c r="L21" s="116">
        <v>5.0449550449550449</v>
      </c>
    </row>
    <row r="22" spans="1:12" s="110" customFormat="1" ht="15" customHeight="1" x14ac:dyDescent="0.2">
      <c r="A22" s="120"/>
      <c r="B22" s="119"/>
      <c r="C22" s="258" t="s">
        <v>107</v>
      </c>
      <c r="E22" s="113">
        <v>48.676021964612566</v>
      </c>
      <c r="F22" s="115">
        <v>3989</v>
      </c>
      <c r="G22" s="114">
        <v>3938</v>
      </c>
      <c r="H22" s="114">
        <v>3936</v>
      </c>
      <c r="I22" s="114">
        <v>3857</v>
      </c>
      <c r="J22" s="140">
        <v>3794</v>
      </c>
      <c r="K22" s="114">
        <v>195</v>
      </c>
      <c r="L22" s="116">
        <v>5.1396942540853976</v>
      </c>
    </row>
    <row r="23" spans="1:12" s="110" customFormat="1" ht="15" customHeight="1" x14ac:dyDescent="0.2">
      <c r="A23" s="120"/>
      <c r="B23" s="121" t="s">
        <v>111</v>
      </c>
      <c r="C23" s="258"/>
      <c r="E23" s="113">
        <v>1.1322052214062923</v>
      </c>
      <c r="F23" s="115">
        <v>461</v>
      </c>
      <c r="G23" s="114">
        <v>443</v>
      </c>
      <c r="H23" s="114">
        <v>438</v>
      </c>
      <c r="I23" s="114">
        <v>431</v>
      </c>
      <c r="J23" s="140">
        <v>400</v>
      </c>
      <c r="K23" s="114">
        <v>61</v>
      </c>
      <c r="L23" s="116">
        <v>15.25</v>
      </c>
    </row>
    <row r="24" spans="1:12" s="110" customFormat="1" ht="15" customHeight="1" x14ac:dyDescent="0.2">
      <c r="A24" s="120"/>
      <c r="B24" s="119"/>
      <c r="C24" s="258" t="s">
        <v>106</v>
      </c>
      <c r="E24" s="113">
        <v>63.774403470715832</v>
      </c>
      <c r="F24" s="115">
        <v>294</v>
      </c>
      <c r="G24" s="114">
        <v>281</v>
      </c>
      <c r="H24" s="114">
        <v>280</v>
      </c>
      <c r="I24" s="114">
        <v>268</v>
      </c>
      <c r="J24" s="140">
        <v>243</v>
      </c>
      <c r="K24" s="114">
        <v>51</v>
      </c>
      <c r="L24" s="116">
        <v>20.987654320987655</v>
      </c>
    </row>
    <row r="25" spans="1:12" s="110" customFormat="1" ht="15" customHeight="1" x14ac:dyDescent="0.2">
      <c r="A25" s="120"/>
      <c r="B25" s="119"/>
      <c r="C25" s="258" t="s">
        <v>107</v>
      </c>
      <c r="E25" s="113">
        <v>36.225596529284168</v>
      </c>
      <c r="F25" s="115">
        <v>167</v>
      </c>
      <c r="G25" s="114">
        <v>162</v>
      </c>
      <c r="H25" s="114">
        <v>158</v>
      </c>
      <c r="I25" s="114">
        <v>163</v>
      </c>
      <c r="J25" s="140">
        <v>157</v>
      </c>
      <c r="K25" s="114">
        <v>10</v>
      </c>
      <c r="L25" s="116">
        <v>6.369426751592357</v>
      </c>
    </row>
    <row r="26" spans="1:12" s="110" customFormat="1" ht="15" customHeight="1" x14ac:dyDescent="0.2">
      <c r="A26" s="120"/>
      <c r="C26" s="121" t="s">
        <v>187</v>
      </c>
      <c r="D26" s="110" t="s">
        <v>188</v>
      </c>
      <c r="E26" s="113">
        <v>0.25296559176756639</v>
      </c>
      <c r="F26" s="115">
        <v>103</v>
      </c>
      <c r="G26" s="114">
        <v>105</v>
      </c>
      <c r="H26" s="114">
        <v>112</v>
      </c>
      <c r="I26" s="114">
        <v>106</v>
      </c>
      <c r="J26" s="140">
        <v>84</v>
      </c>
      <c r="K26" s="114">
        <v>19</v>
      </c>
      <c r="L26" s="116">
        <v>22.61904761904762</v>
      </c>
    </row>
    <row r="27" spans="1:12" s="110" customFormat="1" ht="15" customHeight="1" x14ac:dyDescent="0.2">
      <c r="A27" s="120"/>
      <c r="B27" s="119"/>
      <c r="D27" s="259" t="s">
        <v>106</v>
      </c>
      <c r="E27" s="113">
        <v>49.514563106796118</v>
      </c>
      <c r="F27" s="115">
        <v>51</v>
      </c>
      <c r="G27" s="114">
        <v>53</v>
      </c>
      <c r="H27" s="114">
        <v>61</v>
      </c>
      <c r="I27" s="114">
        <v>57</v>
      </c>
      <c r="J27" s="140">
        <v>41</v>
      </c>
      <c r="K27" s="114">
        <v>10</v>
      </c>
      <c r="L27" s="116">
        <v>24.390243902439025</v>
      </c>
    </row>
    <row r="28" spans="1:12" s="110" customFormat="1" ht="15" customHeight="1" x14ac:dyDescent="0.2">
      <c r="A28" s="120"/>
      <c r="B28" s="119"/>
      <c r="D28" s="259" t="s">
        <v>107</v>
      </c>
      <c r="E28" s="113">
        <v>50.485436893203882</v>
      </c>
      <c r="F28" s="115">
        <v>52</v>
      </c>
      <c r="G28" s="114">
        <v>52</v>
      </c>
      <c r="H28" s="114">
        <v>51</v>
      </c>
      <c r="I28" s="114">
        <v>49</v>
      </c>
      <c r="J28" s="140">
        <v>43</v>
      </c>
      <c r="K28" s="114">
        <v>9</v>
      </c>
      <c r="L28" s="116">
        <v>20.930232558139537</v>
      </c>
    </row>
    <row r="29" spans="1:12" s="110" customFormat="1" ht="24.95" customHeight="1" x14ac:dyDescent="0.2">
      <c r="A29" s="604" t="s">
        <v>189</v>
      </c>
      <c r="B29" s="605"/>
      <c r="C29" s="605"/>
      <c r="D29" s="606"/>
      <c r="E29" s="113">
        <v>88.154824766068231</v>
      </c>
      <c r="F29" s="115">
        <v>35894</v>
      </c>
      <c r="G29" s="114">
        <v>35927</v>
      </c>
      <c r="H29" s="114">
        <v>36276</v>
      </c>
      <c r="I29" s="114">
        <v>35648</v>
      </c>
      <c r="J29" s="140">
        <v>35655</v>
      </c>
      <c r="K29" s="114">
        <v>239</v>
      </c>
      <c r="L29" s="116">
        <v>0.67031271911372881</v>
      </c>
    </row>
    <row r="30" spans="1:12" s="110" customFormat="1" ht="15" customHeight="1" x14ac:dyDescent="0.2">
      <c r="A30" s="120"/>
      <c r="B30" s="119"/>
      <c r="C30" s="258" t="s">
        <v>106</v>
      </c>
      <c r="E30" s="113">
        <v>53.070151000167158</v>
      </c>
      <c r="F30" s="115">
        <v>19049</v>
      </c>
      <c r="G30" s="114">
        <v>19042</v>
      </c>
      <c r="H30" s="114">
        <v>19283</v>
      </c>
      <c r="I30" s="114">
        <v>18953</v>
      </c>
      <c r="J30" s="140">
        <v>18842</v>
      </c>
      <c r="K30" s="114">
        <v>207</v>
      </c>
      <c r="L30" s="116">
        <v>1.0986094894384886</v>
      </c>
    </row>
    <row r="31" spans="1:12" s="110" customFormat="1" ht="15" customHeight="1" x14ac:dyDescent="0.2">
      <c r="A31" s="120"/>
      <c r="B31" s="119"/>
      <c r="C31" s="258" t="s">
        <v>107</v>
      </c>
      <c r="E31" s="113">
        <v>46.929848999832842</v>
      </c>
      <c r="F31" s="115">
        <v>16845</v>
      </c>
      <c r="G31" s="114">
        <v>16885</v>
      </c>
      <c r="H31" s="114">
        <v>16993</v>
      </c>
      <c r="I31" s="114">
        <v>16695</v>
      </c>
      <c r="J31" s="140">
        <v>16813</v>
      </c>
      <c r="K31" s="114">
        <v>32</v>
      </c>
      <c r="L31" s="116">
        <v>0.19032891215131148</v>
      </c>
    </row>
    <row r="32" spans="1:12" s="110" customFormat="1" ht="15" customHeight="1" x14ac:dyDescent="0.2">
      <c r="A32" s="120"/>
      <c r="B32" s="119" t="s">
        <v>117</v>
      </c>
      <c r="C32" s="258"/>
      <c r="E32" s="113">
        <v>11.820615467740748</v>
      </c>
      <c r="F32" s="115">
        <v>4813</v>
      </c>
      <c r="G32" s="114">
        <v>4693</v>
      </c>
      <c r="H32" s="114">
        <v>4778</v>
      </c>
      <c r="I32" s="114">
        <v>4599</v>
      </c>
      <c r="J32" s="140">
        <v>4402</v>
      </c>
      <c r="K32" s="114">
        <v>411</v>
      </c>
      <c r="L32" s="116">
        <v>9.336665152203544</v>
      </c>
    </row>
    <row r="33" spans="1:12" s="110" customFormat="1" ht="15" customHeight="1" x14ac:dyDescent="0.2">
      <c r="A33" s="120"/>
      <c r="B33" s="119"/>
      <c r="C33" s="258" t="s">
        <v>106</v>
      </c>
      <c r="E33" s="113">
        <v>71.182214834822361</v>
      </c>
      <c r="F33" s="115">
        <v>3426</v>
      </c>
      <c r="G33" s="114">
        <v>3316</v>
      </c>
      <c r="H33" s="114">
        <v>3423</v>
      </c>
      <c r="I33" s="114">
        <v>3265</v>
      </c>
      <c r="J33" s="140">
        <v>3143</v>
      </c>
      <c r="K33" s="114">
        <v>283</v>
      </c>
      <c r="L33" s="116">
        <v>9.0041361756283802</v>
      </c>
    </row>
    <row r="34" spans="1:12" s="110" customFormat="1" ht="15" customHeight="1" x14ac:dyDescent="0.2">
      <c r="A34" s="120"/>
      <c r="B34" s="119"/>
      <c r="C34" s="258" t="s">
        <v>107</v>
      </c>
      <c r="E34" s="113">
        <v>28.817785165177643</v>
      </c>
      <c r="F34" s="115">
        <v>1387</v>
      </c>
      <c r="G34" s="114">
        <v>1377</v>
      </c>
      <c r="H34" s="114">
        <v>1355</v>
      </c>
      <c r="I34" s="114">
        <v>1334</v>
      </c>
      <c r="J34" s="140">
        <v>1259</v>
      </c>
      <c r="K34" s="114">
        <v>128</v>
      </c>
      <c r="L34" s="116">
        <v>10.16679904686259</v>
      </c>
    </row>
    <row r="35" spans="1:12" s="110" customFormat="1" ht="24.95" customHeight="1" x14ac:dyDescent="0.2">
      <c r="A35" s="604" t="s">
        <v>190</v>
      </c>
      <c r="B35" s="605"/>
      <c r="C35" s="605"/>
      <c r="D35" s="606"/>
      <c r="E35" s="113">
        <v>70.488984944863319</v>
      </c>
      <c r="F35" s="115">
        <v>28701</v>
      </c>
      <c r="G35" s="114">
        <v>28618</v>
      </c>
      <c r="H35" s="114">
        <v>29056</v>
      </c>
      <c r="I35" s="114">
        <v>28371</v>
      </c>
      <c r="J35" s="140">
        <v>28188</v>
      </c>
      <c r="K35" s="114">
        <v>513</v>
      </c>
      <c r="L35" s="116">
        <v>1.8199233716475096</v>
      </c>
    </row>
    <row r="36" spans="1:12" s="110" customFormat="1" ht="15" customHeight="1" x14ac:dyDescent="0.2">
      <c r="A36" s="120"/>
      <c r="B36" s="119"/>
      <c r="C36" s="258" t="s">
        <v>106</v>
      </c>
      <c r="E36" s="113">
        <v>72.095048952998155</v>
      </c>
      <c r="F36" s="115">
        <v>20692</v>
      </c>
      <c r="G36" s="114">
        <v>20589</v>
      </c>
      <c r="H36" s="114">
        <v>20925</v>
      </c>
      <c r="I36" s="114">
        <v>20430</v>
      </c>
      <c r="J36" s="140">
        <v>20240</v>
      </c>
      <c r="K36" s="114">
        <v>452</v>
      </c>
      <c r="L36" s="116">
        <v>2.233201581027668</v>
      </c>
    </row>
    <row r="37" spans="1:12" s="110" customFormat="1" ht="15" customHeight="1" x14ac:dyDescent="0.2">
      <c r="A37" s="120"/>
      <c r="B37" s="119"/>
      <c r="C37" s="258" t="s">
        <v>107</v>
      </c>
      <c r="E37" s="113">
        <v>27.904951047001848</v>
      </c>
      <c r="F37" s="115">
        <v>8009</v>
      </c>
      <c r="G37" s="114">
        <v>8029</v>
      </c>
      <c r="H37" s="114">
        <v>8131</v>
      </c>
      <c r="I37" s="114">
        <v>7941</v>
      </c>
      <c r="J37" s="140">
        <v>7948</v>
      </c>
      <c r="K37" s="114">
        <v>61</v>
      </c>
      <c r="L37" s="116">
        <v>0.76748867639657781</v>
      </c>
    </row>
    <row r="38" spans="1:12" s="110" customFormat="1" ht="15" customHeight="1" x14ac:dyDescent="0.2">
      <c r="A38" s="120"/>
      <c r="B38" s="119" t="s">
        <v>182</v>
      </c>
      <c r="C38" s="258"/>
      <c r="E38" s="113">
        <v>29.511015055136674</v>
      </c>
      <c r="F38" s="115">
        <v>12016</v>
      </c>
      <c r="G38" s="114">
        <v>12012</v>
      </c>
      <c r="H38" s="114">
        <v>12006</v>
      </c>
      <c r="I38" s="114">
        <v>11882</v>
      </c>
      <c r="J38" s="140">
        <v>11874</v>
      </c>
      <c r="K38" s="114">
        <v>142</v>
      </c>
      <c r="L38" s="116">
        <v>1.1958901802257031</v>
      </c>
    </row>
    <row r="39" spans="1:12" s="110" customFormat="1" ht="15" customHeight="1" x14ac:dyDescent="0.2">
      <c r="A39" s="120"/>
      <c r="B39" s="119"/>
      <c r="C39" s="258" t="s">
        <v>106</v>
      </c>
      <c r="E39" s="113">
        <v>14.905126498002662</v>
      </c>
      <c r="F39" s="115">
        <v>1791</v>
      </c>
      <c r="G39" s="114">
        <v>1777</v>
      </c>
      <c r="H39" s="114">
        <v>1787</v>
      </c>
      <c r="I39" s="114">
        <v>1792</v>
      </c>
      <c r="J39" s="140">
        <v>1749</v>
      </c>
      <c r="K39" s="114">
        <v>42</v>
      </c>
      <c r="L39" s="116">
        <v>2.4013722126929675</v>
      </c>
    </row>
    <row r="40" spans="1:12" s="110" customFormat="1" ht="15" customHeight="1" x14ac:dyDescent="0.2">
      <c r="A40" s="120"/>
      <c r="B40" s="119"/>
      <c r="C40" s="258" t="s">
        <v>107</v>
      </c>
      <c r="E40" s="113">
        <v>85.094873501997341</v>
      </c>
      <c r="F40" s="115">
        <v>10225</v>
      </c>
      <c r="G40" s="114">
        <v>10235</v>
      </c>
      <c r="H40" s="114">
        <v>10219</v>
      </c>
      <c r="I40" s="114">
        <v>10090</v>
      </c>
      <c r="J40" s="140">
        <v>10125</v>
      </c>
      <c r="K40" s="114">
        <v>100</v>
      </c>
      <c r="L40" s="116">
        <v>0.98765432098765427</v>
      </c>
    </row>
    <row r="41" spans="1:12" s="110" customFormat="1" ht="24.75" customHeight="1" x14ac:dyDescent="0.2">
      <c r="A41" s="604" t="s">
        <v>518</v>
      </c>
      <c r="B41" s="605"/>
      <c r="C41" s="605"/>
      <c r="D41" s="606"/>
      <c r="E41" s="113">
        <v>5.0642237885895325</v>
      </c>
      <c r="F41" s="115">
        <v>2062</v>
      </c>
      <c r="G41" s="114">
        <v>2270</v>
      </c>
      <c r="H41" s="114">
        <v>2309</v>
      </c>
      <c r="I41" s="114">
        <v>1982</v>
      </c>
      <c r="J41" s="140">
        <v>2023</v>
      </c>
      <c r="K41" s="114">
        <v>39</v>
      </c>
      <c r="L41" s="116">
        <v>1.9278299555116165</v>
      </c>
    </row>
    <row r="42" spans="1:12" s="110" customFormat="1" ht="15" customHeight="1" x14ac:dyDescent="0.2">
      <c r="A42" s="120"/>
      <c r="B42" s="119"/>
      <c r="C42" s="258" t="s">
        <v>106</v>
      </c>
      <c r="E42" s="113">
        <v>64.936954413191074</v>
      </c>
      <c r="F42" s="115">
        <v>1339</v>
      </c>
      <c r="G42" s="114">
        <v>1491</v>
      </c>
      <c r="H42" s="114">
        <v>1520</v>
      </c>
      <c r="I42" s="114">
        <v>1274</v>
      </c>
      <c r="J42" s="140">
        <v>1298</v>
      </c>
      <c r="K42" s="114">
        <v>41</v>
      </c>
      <c r="L42" s="116">
        <v>3.1587057010785826</v>
      </c>
    </row>
    <row r="43" spans="1:12" s="110" customFormat="1" ht="15" customHeight="1" x14ac:dyDescent="0.2">
      <c r="A43" s="123"/>
      <c r="B43" s="124"/>
      <c r="C43" s="260" t="s">
        <v>107</v>
      </c>
      <c r="D43" s="261"/>
      <c r="E43" s="125">
        <v>35.063045586808926</v>
      </c>
      <c r="F43" s="143">
        <v>723</v>
      </c>
      <c r="G43" s="144">
        <v>779</v>
      </c>
      <c r="H43" s="144">
        <v>789</v>
      </c>
      <c r="I43" s="144">
        <v>708</v>
      </c>
      <c r="J43" s="145">
        <v>725</v>
      </c>
      <c r="K43" s="144">
        <v>-2</v>
      </c>
      <c r="L43" s="146">
        <v>-0.27586206896551724</v>
      </c>
    </row>
    <row r="44" spans="1:12" s="110" customFormat="1" ht="45.75" customHeight="1" x14ac:dyDescent="0.2">
      <c r="A44" s="604" t="s">
        <v>191</v>
      </c>
      <c r="B44" s="605"/>
      <c r="C44" s="605"/>
      <c r="D44" s="606"/>
      <c r="E44" s="113">
        <v>1.1543090109782155</v>
      </c>
      <c r="F44" s="115">
        <v>470</v>
      </c>
      <c r="G44" s="114">
        <v>469</v>
      </c>
      <c r="H44" s="114">
        <v>475</v>
      </c>
      <c r="I44" s="114">
        <v>475</v>
      </c>
      <c r="J44" s="140">
        <v>478</v>
      </c>
      <c r="K44" s="114">
        <v>-8</v>
      </c>
      <c r="L44" s="116">
        <v>-1.6736401673640167</v>
      </c>
    </row>
    <row r="45" spans="1:12" s="110" customFormat="1" ht="15" customHeight="1" x14ac:dyDescent="0.2">
      <c r="A45" s="120"/>
      <c r="B45" s="119"/>
      <c r="C45" s="258" t="s">
        <v>106</v>
      </c>
      <c r="E45" s="113">
        <v>60.212765957446805</v>
      </c>
      <c r="F45" s="115">
        <v>283</v>
      </c>
      <c r="G45" s="114">
        <v>285</v>
      </c>
      <c r="H45" s="114">
        <v>289</v>
      </c>
      <c r="I45" s="114">
        <v>286</v>
      </c>
      <c r="J45" s="140">
        <v>287</v>
      </c>
      <c r="K45" s="114">
        <v>-4</v>
      </c>
      <c r="L45" s="116">
        <v>-1.3937282229965158</v>
      </c>
    </row>
    <row r="46" spans="1:12" s="110" customFormat="1" ht="15" customHeight="1" x14ac:dyDescent="0.2">
      <c r="A46" s="123"/>
      <c r="B46" s="124"/>
      <c r="C46" s="260" t="s">
        <v>107</v>
      </c>
      <c r="D46" s="261"/>
      <c r="E46" s="125">
        <v>39.787234042553195</v>
      </c>
      <c r="F46" s="143">
        <v>187</v>
      </c>
      <c r="G46" s="144">
        <v>184</v>
      </c>
      <c r="H46" s="144">
        <v>186</v>
      </c>
      <c r="I46" s="144">
        <v>189</v>
      </c>
      <c r="J46" s="145">
        <v>191</v>
      </c>
      <c r="K46" s="144">
        <v>-4</v>
      </c>
      <c r="L46" s="146">
        <v>-2.0942408376963351</v>
      </c>
    </row>
    <row r="47" spans="1:12" s="110" customFormat="1" ht="39" customHeight="1" x14ac:dyDescent="0.2">
      <c r="A47" s="604" t="s">
        <v>519</v>
      </c>
      <c r="B47" s="607"/>
      <c r="C47" s="607"/>
      <c r="D47" s="608"/>
      <c r="E47" s="113">
        <v>0.21121398924282242</v>
      </c>
      <c r="F47" s="115">
        <v>86</v>
      </c>
      <c r="G47" s="114">
        <v>85</v>
      </c>
      <c r="H47" s="114">
        <v>85</v>
      </c>
      <c r="I47" s="114">
        <v>100</v>
      </c>
      <c r="J47" s="140">
        <v>102</v>
      </c>
      <c r="K47" s="114">
        <v>-16</v>
      </c>
      <c r="L47" s="116">
        <v>-15.686274509803921</v>
      </c>
    </row>
    <row r="48" spans="1:12" s="110" customFormat="1" ht="15" customHeight="1" x14ac:dyDescent="0.2">
      <c r="A48" s="120"/>
      <c r="B48" s="119"/>
      <c r="C48" s="258" t="s">
        <v>106</v>
      </c>
      <c r="E48" s="113">
        <v>41.860465116279073</v>
      </c>
      <c r="F48" s="115">
        <v>36</v>
      </c>
      <c r="G48" s="114">
        <v>37</v>
      </c>
      <c r="H48" s="114">
        <v>35</v>
      </c>
      <c r="I48" s="114">
        <v>48</v>
      </c>
      <c r="J48" s="140">
        <v>47</v>
      </c>
      <c r="K48" s="114">
        <v>-11</v>
      </c>
      <c r="L48" s="116">
        <v>-23.404255319148938</v>
      </c>
    </row>
    <row r="49" spans="1:12" s="110" customFormat="1" ht="15" customHeight="1" x14ac:dyDescent="0.2">
      <c r="A49" s="123"/>
      <c r="B49" s="124"/>
      <c r="C49" s="260" t="s">
        <v>107</v>
      </c>
      <c r="D49" s="261"/>
      <c r="E49" s="125">
        <v>58.139534883720927</v>
      </c>
      <c r="F49" s="143">
        <v>50</v>
      </c>
      <c r="G49" s="144">
        <v>48</v>
      </c>
      <c r="H49" s="144">
        <v>50</v>
      </c>
      <c r="I49" s="144">
        <v>52</v>
      </c>
      <c r="J49" s="145">
        <v>55</v>
      </c>
      <c r="K49" s="144">
        <v>-5</v>
      </c>
      <c r="L49" s="146">
        <v>-9.0909090909090917</v>
      </c>
    </row>
    <row r="50" spans="1:12" s="110" customFormat="1" ht="24.95" customHeight="1" x14ac:dyDescent="0.2">
      <c r="A50" s="609" t="s">
        <v>192</v>
      </c>
      <c r="B50" s="610"/>
      <c r="C50" s="610"/>
      <c r="D50" s="611"/>
      <c r="E50" s="262">
        <v>12.161996217796007</v>
      </c>
      <c r="F50" s="263">
        <v>4952</v>
      </c>
      <c r="G50" s="264">
        <v>5096</v>
      </c>
      <c r="H50" s="264">
        <v>5250</v>
      </c>
      <c r="I50" s="264">
        <v>4811</v>
      </c>
      <c r="J50" s="265">
        <v>4847</v>
      </c>
      <c r="K50" s="263">
        <v>105</v>
      </c>
      <c r="L50" s="266">
        <v>2.1662884258304107</v>
      </c>
    </row>
    <row r="51" spans="1:12" s="110" customFormat="1" ht="15" customHeight="1" x14ac:dyDescent="0.2">
      <c r="A51" s="120"/>
      <c r="B51" s="119"/>
      <c r="C51" s="258" t="s">
        <v>106</v>
      </c>
      <c r="E51" s="113">
        <v>59.531502423263326</v>
      </c>
      <c r="F51" s="115">
        <v>2948</v>
      </c>
      <c r="G51" s="114">
        <v>3012</v>
      </c>
      <c r="H51" s="114">
        <v>3149</v>
      </c>
      <c r="I51" s="114">
        <v>2847</v>
      </c>
      <c r="J51" s="140">
        <v>2854</v>
      </c>
      <c r="K51" s="114">
        <v>94</v>
      </c>
      <c r="L51" s="116">
        <v>3.2936229852838124</v>
      </c>
    </row>
    <row r="52" spans="1:12" s="110" customFormat="1" ht="15" customHeight="1" x14ac:dyDescent="0.2">
      <c r="A52" s="120"/>
      <c r="B52" s="119"/>
      <c r="C52" s="258" t="s">
        <v>107</v>
      </c>
      <c r="E52" s="113">
        <v>40.468497576736674</v>
      </c>
      <c r="F52" s="115">
        <v>2004</v>
      </c>
      <c r="G52" s="114">
        <v>2084</v>
      </c>
      <c r="H52" s="114">
        <v>2101</v>
      </c>
      <c r="I52" s="114">
        <v>1964</v>
      </c>
      <c r="J52" s="140">
        <v>1993</v>
      </c>
      <c r="K52" s="114">
        <v>11</v>
      </c>
      <c r="L52" s="116">
        <v>0.55193176116407427</v>
      </c>
    </row>
    <row r="53" spans="1:12" s="110" customFormat="1" ht="15" customHeight="1" x14ac:dyDescent="0.2">
      <c r="A53" s="120"/>
      <c r="B53" s="119"/>
      <c r="C53" s="258" t="s">
        <v>187</v>
      </c>
      <c r="D53" s="110" t="s">
        <v>193</v>
      </c>
      <c r="E53" s="113">
        <v>30.411954765751211</v>
      </c>
      <c r="F53" s="115">
        <v>1506</v>
      </c>
      <c r="G53" s="114">
        <v>1708</v>
      </c>
      <c r="H53" s="114">
        <v>1821</v>
      </c>
      <c r="I53" s="114">
        <v>1368</v>
      </c>
      <c r="J53" s="140">
        <v>1480</v>
      </c>
      <c r="K53" s="114">
        <v>26</v>
      </c>
      <c r="L53" s="116">
        <v>1.7567567567567568</v>
      </c>
    </row>
    <row r="54" spans="1:12" s="110" customFormat="1" ht="15" customHeight="1" x14ac:dyDescent="0.2">
      <c r="A54" s="120"/>
      <c r="B54" s="119"/>
      <c r="D54" s="267" t="s">
        <v>194</v>
      </c>
      <c r="E54" s="113">
        <v>67.13147410358566</v>
      </c>
      <c r="F54" s="115">
        <v>1011</v>
      </c>
      <c r="G54" s="114">
        <v>1147</v>
      </c>
      <c r="H54" s="114">
        <v>1235</v>
      </c>
      <c r="I54" s="114">
        <v>919</v>
      </c>
      <c r="J54" s="140">
        <v>992</v>
      </c>
      <c r="K54" s="114">
        <v>19</v>
      </c>
      <c r="L54" s="116">
        <v>1.9153225806451613</v>
      </c>
    </row>
    <row r="55" spans="1:12" s="110" customFormat="1" ht="15" customHeight="1" x14ac:dyDescent="0.2">
      <c r="A55" s="120"/>
      <c r="B55" s="119"/>
      <c r="D55" s="267" t="s">
        <v>195</v>
      </c>
      <c r="E55" s="113">
        <v>32.86852589641434</v>
      </c>
      <c r="F55" s="115">
        <v>495</v>
      </c>
      <c r="G55" s="114">
        <v>561</v>
      </c>
      <c r="H55" s="114">
        <v>586</v>
      </c>
      <c r="I55" s="114">
        <v>449</v>
      </c>
      <c r="J55" s="140">
        <v>488</v>
      </c>
      <c r="K55" s="114">
        <v>7</v>
      </c>
      <c r="L55" s="116">
        <v>1.4344262295081966</v>
      </c>
    </row>
    <row r="56" spans="1:12" s="110" customFormat="1" ht="15" customHeight="1" x14ac:dyDescent="0.2">
      <c r="A56" s="120"/>
      <c r="B56" s="119" t="s">
        <v>196</v>
      </c>
      <c r="C56" s="258"/>
      <c r="E56" s="113">
        <v>71.279809416214363</v>
      </c>
      <c r="F56" s="115">
        <v>29023</v>
      </c>
      <c r="G56" s="114">
        <v>28809</v>
      </c>
      <c r="H56" s="114">
        <v>28997</v>
      </c>
      <c r="I56" s="114">
        <v>28716</v>
      </c>
      <c r="J56" s="140">
        <v>28629</v>
      </c>
      <c r="K56" s="114">
        <v>394</v>
      </c>
      <c r="L56" s="116">
        <v>1.3762269027908764</v>
      </c>
    </row>
    <row r="57" spans="1:12" s="110" customFormat="1" ht="15" customHeight="1" x14ac:dyDescent="0.2">
      <c r="A57" s="120"/>
      <c r="B57" s="119"/>
      <c r="C57" s="258" t="s">
        <v>106</v>
      </c>
      <c r="E57" s="113">
        <v>54.177721117734208</v>
      </c>
      <c r="F57" s="115">
        <v>15724</v>
      </c>
      <c r="G57" s="114">
        <v>15573</v>
      </c>
      <c r="H57" s="114">
        <v>15681</v>
      </c>
      <c r="I57" s="114">
        <v>15557</v>
      </c>
      <c r="J57" s="140">
        <v>15418</v>
      </c>
      <c r="K57" s="114">
        <v>306</v>
      </c>
      <c r="L57" s="116">
        <v>1.9846932157218835</v>
      </c>
    </row>
    <row r="58" spans="1:12" s="110" customFormat="1" ht="15" customHeight="1" x14ac:dyDescent="0.2">
      <c r="A58" s="120"/>
      <c r="B58" s="119"/>
      <c r="C58" s="258" t="s">
        <v>107</v>
      </c>
      <c r="E58" s="113">
        <v>45.822278882265792</v>
      </c>
      <c r="F58" s="115">
        <v>13299</v>
      </c>
      <c r="G58" s="114">
        <v>13236</v>
      </c>
      <c r="H58" s="114">
        <v>13316</v>
      </c>
      <c r="I58" s="114">
        <v>13159</v>
      </c>
      <c r="J58" s="140">
        <v>13211</v>
      </c>
      <c r="K58" s="114">
        <v>88</v>
      </c>
      <c r="L58" s="116">
        <v>0.66611157368859286</v>
      </c>
    </row>
    <row r="59" spans="1:12" s="110" customFormat="1" ht="15" customHeight="1" x14ac:dyDescent="0.2">
      <c r="A59" s="120"/>
      <c r="B59" s="119"/>
      <c r="C59" s="258" t="s">
        <v>105</v>
      </c>
      <c r="D59" s="110" t="s">
        <v>197</v>
      </c>
      <c r="E59" s="113">
        <v>89.501429900423801</v>
      </c>
      <c r="F59" s="115">
        <v>25976</v>
      </c>
      <c r="G59" s="114">
        <v>25785</v>
      </c>
      <c r="H59" s="114">
        <v>25960</v>
      </c>
      <c r="I59" s="114">
        <v>25726</v>
      </c>
      <c r="J59" s="140">
        <v>25673</v>
      </c>
      <c r="K59" s="114">
        <v>303</v>
      </c>
      <c r="L59" s="116">
        <v>1.1802282553655592</v>
      </c>
    </row>
    <row r="60" spans="1:12" s="110" customFormat="1" ht="15" customHeight="1" x14ac:dyDescent="0.2">
      <c r="A60" s="120"/>
      <c r="B60" s="119"/>
      <c r="C60" s="258"/>
      <c r="D60" s="267" t="s">
        <v>198</v>
      </c>
      <c r="E60" s="113">
        <v>51.886356636895599</v>
      </c>
      <c r="F60" s="115">
        <v>13478</v>
      </c>
      <c r="G60" s="114">
        <v>13337</v>
      </c>
      <c r="H60" s="114">
        <v>13430</v>
      </c>
      <c r="I60" s="114">
        <v>13330</v>
      </c>
      <c r="J60" s="140">
        <v>13227</v>
      </c>
      <c r="K60" s="114">
        <v>251</v>
      </c>
      <c r="L60" s="116">
        <v>1.8976336281847737</v>
      </c>
    </row>
    <row r="61" spans="1:12" s="110" customFormat="1" ht="15" customHeight="1" x14ac:dyDescent="0.2">
      <c r="A61" s="120"/>
      <c r="B61" s="119"/>
      <c r="C61" s="258"/>
      <c r="D61" s="267" t="s">
        <v>199</v>
      </c>
      <c r="E61" s="113">
        <v>48.113643363104401</v>
      </c>
      <c r="F61" s="115">
        <v>12498</v>
      </c>
      <c r="G61" s="114">
        <v>12448</v>
      </c>
      <c r="H61" s="114">
        <v>12530</v>
      </c>
      <c r="I61" s="114">
        <v>12396</v>
      </c>
      <c r="J61" s="140">
        <v>12446</v>
      </c>
      <c r="K61" s="114">
        <v>52</v>
      </c>
      <c r="L61" s="116">
        <v>0.41780491724248753</v>
      </c>
    </row>
    <row r="62" spans="1:12" s="110" customFormat="1" ht="15" customHeight="1" x14ac:dyDescent="0.2">
      <c r="A62" s="120"/>
      <c r="B62" s="119"/>
      <c r="C62" s="258"/>
      <c r="D62" s="258" t="s">
        <v>200</v>
      </c>
      <c r="E62" s="113">
        <v>10.498570099576199</v>
      </c>
      <c r="F62" s="115">
        <v>3047</v>
      </c>
      <c r="G62" s="114">
        <v>3024</v>
      </c>
      <c r="H62" s="114">
        <v>3037</v>
      </c>
      <c r="I62" s="114">
        <v>2990</v>
      </c>
      <c r="J62" s="140">
        <v>2956</v>
      </c>
      <c r="K62" s="114">
        <v>91</v>
      </c>
      <c r="L62" s="116">
        <v>3.0784844384303112</v>
      </c>
    </row>
    <row r="63" spans="1:12" s="110" customFormat="1" ht="15" customHeight="1" x14ac:dyDescent="0.2">
      <c r="A63" s="120"/>
      <c r="B63" s="119"/>
      <c r="C63" s="258"/>
      <c r="D63" s="267" t="s">
        <v>198</v>
      </c>
      <c r="E63" s="113">
        <v>73.711847719067933</v>
      </c>
      <c r="F63" s="115">
        <v>2246</v>
      </c>
      <c r="G63" s="114">
        <v>2236</v>
      </c>
      <c r="H63" s="114">
        <v>2251</v>
      </c>
      <c r="I63" s="114">
        <v>2227</v>
      </c>
      <c r="J63" s="140">
        <v>2191</v>
      </c>
      <c r="K63" s="114">
        <v>55</v>
      </c>
      <c r="L63" s="116">
        <v>2.5102692834322227</v>
      </c>
    </row>
    <row r="64" spans="1:12" s="110" customFormat="1" ht="15" customHeight="1" x14ac:dyDescent="0.2">
      <c r="A64" s="120"/>
      <c r="B64" s="119"/>
      <c r="C64" s="258"/>
      <c r="D64" s="267" t="s">
        <v>199</v>
      </c>
      <c r="E64" s="113">
        <v>26.288152280932064</v>
      </c>
      <c r="F64" s="115">
        <v>801</v>
      </c>
      <c r="G64" s="114">
        <v>788</v>
      </c>
      <c r="H64" s="114">
        <v>786</v>
      </c>
      <c r="I64" s="114">
        <v>763</v>
      </c>
      <c r="J64" s="140">
        <v>765</v>
      </c>
      <c r="K64" s="114">
        <v>36</v>
      </c>
      <c r="L64" s="116">
        <v>4.7058823529411766</v>
      </c>
    </row>
    <row r="65" spans="1:12" s="110" customFormat="1" ht="15" customHeight="1" x14ac:dyDescent="0.2">
      <c r="A65" s="120"/>
      <c r="B65" s="119" t="s">
        <v>201</v>
      </c>
      <c r="C65" s="258"/>
      <c r="E65" s="113">
        <v>8.4043519905690491</v>
      </c>
      <c r="F65" s="115">
        <v>3422</v>
      </c>
      <c r="G65" s="114">
        <v>3418</v>
      </c>
      <c r="H65" s="114">
        <v>3366</v>
      </c>
      <c r="I65" s="114">
        <v>3315</v>
      </c>
      <c r="J65" s="140">
        <v>3253</v>
      </c>
      <c r="K65" s="114">
        <v>169</v>
      </c>
      <c r="L65" s="116">
        <v>5.1952044266830617</v>
      </c>
    </row>
    <row r="66" spans="1:12" s="110" customFormat="1" ht="15" customHeight="1" x14ac:dyDescent="0.2">
      <c r="A66" s="120"/>
      <c r="B66" s="119"/>
      <c r="C66" s="258" t="s">
        <v>106</v>
      </c>
      <c r="E66" s="113">
        <v>50.847457627118644</v>
      </c>
      <c r="F66" s="115">
        <v>1740</v>
      </c>
      <c r="G66" s="114">
        <v>1738</v>
      </c>
      <c r="H66" s="114">
        <v>1721</v>
      </c>
      <c r="I66" s="114">
        <v>1702</v>
      </c>
      <c r="J66" s="140">
        <v>1671</v>
      </c>
      <c r="K66" s="114">
        <v>69</v>
      </c>
      <c r="L66" s="116">
        <v>4.1292639138240572</v>
      </c>
    </row>
    <row r="67" spans="1:12" s="110" customFormat="1" ht="15" customHeight="1" x14ac:dyDescent="0.2">
      <c r="A67" s="120"/>
      <c r="B67" s="119"/>
      <c r="C67" s="258" t="s">
        <v>107</v>
      </c>
      <c r="E67" s="113">
        <v>49.152542372881356</v>
      </c>
      <c r="F67" s="115">
        <v>1682</v>
      </c>
      <c r="G67" s="114">
        <v>1680</v>
      </c>
      <c r="H67" s="114">
        <v>1645</v>
      </c>
      <c r="I67" s="114">
        <v>1613</v>
      </c>
      <c r="J67" s="140">
        <v>1582</v>
      </c>
      <c r="K67" s="114">
        <v>100</v>
      </c>
      <c r="L67" s="116">
        <v>6.3211125158027812</v>
      </c>
    </row>
    <row r="68" spans="1:12" s="110" customFormat="1" ht="15" customHeight="1" x14ac:dyDescent="0.2">
      <c r="A68" s="120"/>
      <c r="B68" s="119"/>
      <c r="C68" s="258" t="s">
        <v>105</v>
      </c>
      <c r="D68" s="110" t="s">
        <v>202</v>
      </c>
      <c r="E68" s="113">
        <v>22.238457042665107</v>
      </c>
      <c r="F68" s="115">
        <v>761</v>
      </c>
      <c r="G68" s="114">
        <v>768</v>
      </c>
      <c r="H68" s="114">
        <v>743</v>
      </c>
      <c r="I68" s="114">
        <v>706</v>
      </c>
      <c r="J68" s="140">
        <v>671</v>
      </c>
      <c r="K68" s="114">
        <v>90</v>
      </c>
      <c r="L68" s="116">
        <v>13.412816691505217</v>
      </c>
    </row>
    <row r="69" spans="1:12" s="110" customFormat="1" ht="15" customHeight="1" x14ac:dyDescent="0.2">
      <c r="A69" s="120"/>
      <c r="B69" s="119"/>
      <c r="C69" s="258"/>
      <c r="D69" s="267" t="s">
        <v>198</v>
      </c>
      <c r="E69" s="113">
        <v>51.248357424441522</v>
      </c>
      <c r="F69" s="115">
        <v>390</v>
      </c>
      <c r="G69" s="114">
        <v>385</v>
      </c>
      <c r="H69" s="114">
        <v>376</v>
      </c>
      <c r="I69" s="114">
        <v>369</v>
      </c>
      <c r="J69" s="140">
        <v>350</v>
      </c>
      <c r="K69" s="114">
        <v>40</v>
      </c>
      <c r="L69" s="116">
        <v>11.428571428571429</v>
      </c>
    </row>
    <row r="70" spans="1:12" s="110" customFormat="1" ht="15" customHeight="1" x14ac:dyDescent="0.2">
      <c r="A70" s="120"/>
      <c r="B70" s="119"/>
      <c r="C70" s="258"/>
      <c r="D70" s="267" t="s">
        <v>199</v>
      </c>
      <c r="E70" s="113">
        <v>48.751642575558478</v>
      </c>
      <c r="F70" s="115">
        <v>371</v>
      </c>
      <c r="G70" s="114">
        <v>383</v>
      </c>
      <c r="H70" s="114">
        <v>367</v>
      </c>
      <c r="I70" s="114">
        <v>337</v>
      </c>
      <c r="J70" s="140">
        <v>321</v>
      </c>
      <c r="K70" s="114">
        <v>50</v>
      </c>
      <c r="L70" s="116">
        <v>15.576323987538942</v>
      </c>
    </row>
    <row r="71" spans="1:12" s="110" customFormat="1" ht="15" customHeight="1" x14ac:dyDescent="0.2">
      <c r="A71" s="120"/>
      <c r="B71" s="119"/>
      <c r="C71" s="258"/>
      <c r="D71" s="110" t="s">
        <v>203</v>
      </c>
      <c r="E71" s="113">
        <v>70.923436586791354</v>
      </c>
      <c r="F71" s="115">
        <v>2427</v>
      </c>
      <c r="G71" s="114">
        <v>2427</v>
      </c>
      <c r="H71" s="114">
        <v>2392</v>
      </c>
      <c r="I71" s="114">
        <v>2393</v>
      </c>
      <c r="J71" s="140">
        <v>2376</v>
      </c>
      <c r="K71" s="114">
        <v>51</v>
      </c>
      <c r="L71" s="116">
        <v>2.1464646464646466</v>
      </c>
    </row>
    <row r="72" spans="1:12" s="110" customFormat="1" ht="15" customHeight="1" x14ac:dyDescent="0.2">
      <c r="A72" s="120"/>
      <c r="B72" s="119"/>
      <c r="C72" s="258"/>
      <c r="D72" s="267" t="s">
        <v>198</v>
      </c>
      <c r="E72" s="113">
        <v>50.515039142974864</v>
      </c>
      <c r="F72" s="115">
        <v>1226</v>
      </c>
      <c r="G72" s="114">
        <v>1228</v>
      </c>
      <c r="H72" s="114">
        <v>1214</v>
      </c>
      <c r="I72" s="114">
        <v>1211</v>
      </c>
      <c r="J72" s="140">
        <v>1201</v>
      </c>
      <c r="K72" s="114">
        <v>25</v>
      </c>
      <c r="L72" s="116">
        <v>2.0815986677768525</v>
      </c>
    </row>
    <row r="73" spans="1:12" s="110" customFormat="1" ht="15" customHeight="1" x14ac:dyDescent="0.2">
      <c r="A73" s="120"/>
      <c r="B73" s="119"/>
      <c r="C73" s="258"/>
      <c r="D73" s="267" t="s">
        <v>199</v>
      </c>
      <c r="E73" s="113">
        <v>49.484960857025136</v>
      </c>
      <c r="F73" s="115">
        <v>1201</v>
      </c>
      <c r="G73" s="114">
        <v>1199</v>
      </c>
      <c r="H73" s="114">
        <v>1178</v>
      </c>
      <c r="I73" s="114">
        <v>1182</v>
      </c>
      <c r="J73" s="140">
        <v>1175</v>
      </c>
      <c r="K73" s="114">
        <v>26</v>
      </c>
      <c r="L73" s="116">
        <v>2.2127659574468086</v>
      </c>
    </row>
    <row r="74" spans="1:12" s="110" customFormat="1" ht="15" customHeight="1" x14ac:dyDescent="0.2">
      <c r="A74" s="120"/>
      <c r="B74" s="119"/>
      <c r="C74" s="258"/>
      <c r="D74" s="110" t="s">
        <v>204</v>
      </c>
      <c r="E74" s="113">
        <v>6.8381063705435414</v>
      </c>
      <c r="F74" s="115">
        <v>234</v>
      </c>
      <c r="G74" s="114">
        <v>223</v>
      </c>
      <c r="H74" s="114">
        <v>231</v>
      </c>
      <c r="I74" s="114">
        <v>216</v>
      </c>
      <c r="J74" s="140">
        <v>206</v>
      </c>
      <c r="K74" s="114">
        <v>28</v>
      </c>
      <c r="L74" s="116">
        <v>13.592233009708737</v>
      </c>
    </row>
    <row r="75" spans="1:12" s="110" customFormat="1" ht="15" customHeight="1" x14ac:dyDescent="0.2">
      <c r="A75" s="120"/>
      <c r="B75" s="119"/>
      <c r="C75" s="258"/>
      <c r="D75" s="267" t="s">
        <v>198</v>
      </c>
      <c r="E75" s="113">
        <v>52.991452991452988</v>
      </c>
      <c r="F75" s="115">
        <v>124</v>
      </c>
      <c r="G75" s="114">
        <v>125</v>
      </c>
      <c r="H75" s="114">
        <v>131</v>
      </c>
      <c r="I75" s="114">
        <v>122</v>
      </c>
      <c r="J75" s="140">
        <v>120</v>
      </c>
      <c r="K75" s="114">
        <v>4</v>
      </c>
      <c r="L75" s="116">
        <v>3.3333333333333335</v>
      </c>
    </row>
    <row r="76" spans="1:12" s="110" customFormat="1" ht="15" customHeight="1" x14ac:dyDescent="0.2">
      <c r="A76" s="120"/>
      <c r="B76" s="119"/>
      <c r="C76" s="258"/>
      <c r="D76" s="267" t="s">
        <v>199</v>
      </c>
      <c r="E76" s="113">
        <v>47.008547008547012</v>
      </c>
      <c r="F76" s="115">
        <v>110</v>
      </c>
      <c r="G76" s="114">
        <v>98</v>
      </c>
      <c r="H76" s="114">
        <v>100</v>
      </c>
      <c r="I76" s="114">
        <v>94</v>
      </c>
      <c r="J76" s="140">
        <v>86</v>
      </c>
      <c r="K76" s="114">
        <v>24</v>
      </c>
      <c r="L76" s="116">
        <v>27.906976744186046</v>
      </c>
    </row>
    <row r="77" spans="1:12" s="110" customFormat="1" ht="15" customHeight="1" x14ac:dyDescent="0.2">
      <c r="A77" s="534"/>
      <c r="B77" s="119" t="s">
        <v>205</v>
      </c>
      <c r="C77" s="268"/>
      <c r="D77" s="182"/>
      <c r="E77" s="113">
        <v>8.1538423754205862</v>
      </c>
      <c r="F77" s="115">
        <v>3320</v>
      </c>
      <c r="G77" s="114">
        <v>3307</v>
      </c>
      <c r="H77" s="114">
        <v>3449</v>
      </c>
      <c r="I77" s="114">
        <v>3411</v>
      </c>
      <c r="J77" s="140">
        <v>3333</v>
      </c>
      <c r="K77" s="114">
        <v>-13</v>
      </c>
      <c r="L77" s="116">
        <v>-0.39003900390039004</v>
      </c>
    </row>
    <row r="78" spans="1:12" s="110" customFormat="1" ht="15" customHeight="1" x14ac:dyDescent="0.2">
      <c r="A78" s="120"/>
      <c r="B78" s="119"/>
      <c r="C78" s="268" t="s">
        <v>106</v>
      </c>
      <c r="D78" s="182"/>
      <c r="E78" s="113">
        <v>62.379518072289159</v>
      </c>
      <c r="F78" s="115">
        <v>2071</v>
      </c>
      <c r="G78" s="114">
        <v>2043</v>
      </c>
      <c r="H78" s="114">
        <v>2161</v>
      </c>
      <c r="I78" s="114">
        <v>2116</v>
      </c>
      <c r="J78" s="140">
        <v>2046</v>
      </c>
      <c r="K78" s="114">
        <v>25</v>
      </c>
      <c r="L78" s="116">
        <v>1.2218963831867058</v>
      </c>
    </row>
    <row r="79" spans="1:12" s="110" customFormat="1" ht="15" customHeight="1" x14ac:dyDescent="0.2">
      <c r="A79" s="123"/>
      <c r="B79" s="124"/>
      <c r="C79" s="260" t="s">
        <v>107</v>
      </c>
      <c r="D79" s="261"/>
      <c r="E79" s="125">
        <v>37.620481927710841</v>
      </c>
      <c r="F79" s="143">
        <v>1249</v>
      </c>
      <c r="G79" s="144">
        <v>1264</v>
      </c>
      <c r="H79" s="144">
        <v>1288</v>
      </c>
      <c r="I79" s="144">
        <v>1295</v>
      </c>
      <c r="J79" s="145">
        <v>1287</v>
      </c>
      <c r="K79" s="144">
        <v>-38</v>
      </c>
      <c r="L79" s="146">
        <v>-2.9526029526029527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40717</v>
      </c>
      <c r="E11" s="114">
        <v>40630</v>
      </c>
      <c r="F11" s="114">
        <v>41062</v>
      </c>
      <c r="G11" s="114">
        <v>40253</v>
      </c>
      <c r="H11" s="140">
        <v>40062</v>
      </c>
      <c r="I11" s="115">
        <v>655</v>
      </c>
      <c r="J11" s="116">
        <v>1.6349658030053418</v>
      </c>
    </row>
    <row r="12" spans="1:15" s="110" customFormat="1" ht="24.95" customHeight="1" x14ac:dyDescent="0.2">
      <c r="A12" s="193" t="s">
        <v>132</v>
      </c>
      <c r="B12" s="194" t="s">
        <v>133</v>
      </c>
      <c r="C12" s="113">
        <v>0.69504138320603193</v>
      </c>
      <c r="D12" s="115">
        <v>283</v>
      </c>
      <c r="E12" s="114">
        <v>249</v>
      </c>
      <c r="F12" s="114">
        <v>318</v>
      </c>
      <c r="G12" s="114">
        <v>308</v>
      </c>
      <c r="H12" s="140">
        <v>274</v>
      </c>
      <c r="I12" s="115">
        <v>9</v>
      </c>
      <c r="J12" s="116">
        <v>3.2846715328467155</v>
      </c>
    </row>
    <row r="13" spans="1:15" s="110" customFormat="1" ht="24.95" customHeight="1" x14ac:dyDescent="0.2">
      <c r="A13" s="193" t="s">
        <v>134</v>
      </c>
      <c r="B13" s="199" t="s">
        <v>214</v>
      </c>
      <c r="C13" s="113">
        <v>1.7683031657538619</v>
      </c>
      <c r="D13" s="115">
        <v>720</v>
      </c>
      <c r="E13" s="114">
        <v>719</v>
      </c>
      <c r="F13" s="114">
        <v>721</v>
      </c>
      <c r="G13" s="114">
        <v>649</v>
      </c>
      <c r="H13" s="140">
        <v>613</v>
      </c>
      <c r="I13" s="115">
        <v>107</v>
      </c>
      <c r="J13" s="116">
        <v>17.455138662316475</v>
      </c>
    </row>
    <row r="14" spans="1:15" s="287" customFormat="1" ht="24" customHeight="1" x14ac:dyDescent="0.2">
      <c r="A14" s="193" t="s">
        <v>215</v>
      </c>
      <c r="B14" s="199" t="s">
        <v>137</v>
      </c>
      <c r="C14" s="113">
        <v>29.864675688287448</v>
      </c>
      <c r="D14" s="115">
        <v>12160</v>
      </c>
      <c r="E14" s="114">
        <v>12211</v>
      </c>
      <c r="F14" s="114">
        <v>12266</v>
      </c>
      <c r="G14" s="114">
        <v>12156</v>
      </c>
      <c r="H14" s="140">
        <v>12131</v>
      </c>
      <c r="I14" s="115">
        <v>29</v>
      </c>
      <c r="J14" s="116">
        <v>0.23905696150358585</v>
      </c>
      <c r="K14" s="110"/>
      <c r="L14" s="110"/>
      <c r="M14" s="110"/>
      <c r="N14" s="110"/>
      <c r="O14" s="110"/>
    </row>
    <row r="15" spans="1:15" s="110" customFormat="1" ht="24.75" customHeight="1" x14ac:dyDescent="0.2">
      <c r="A15" s="193" t="s">
        <v>216</v>
      </c>
      <c r="B15" s="199" t="s">
        <v>217</v>
      </c>
      <c r="C15" s="113">
        <v>6.8890144165827545</v>
      </c>
      <c r="D15" s="115">
        <v>2805</v>
      </c>
      <c r="E15" s="114">
        <v>2823</v>
      </c>
      <c r="F15" s="114">
        <v>2794</v>
      </c>
      <c r="G15" s="114">
        <v>2766</v>
      </c>
      <c r="H15" s="140">
        <v>2785</v>
      </c>
      <c r="I15" s="115">
        <v>20</v>
      </c>
      <c r="J15" s="116">
        <v>0.71813285457809695</v>
      </c>
    </row>
    <row r="16" spans="1:15" s="287" customFormat="1" ht="24.95" customHeight="1" x14ac:dyDescent="0.2">
      <c r="A16" s="193" t="s">
        <v>218</v>
      </c>
      <c r="B16" s="199" t="s">
        <v>141</v>
      </c>
      <c r="C16" s="113">
        <v>16.619593781467202</v>
      </c>
      <c r="D16" s="115">
        <v>6767</v>
      </c>
      <c r="E16" s="114">
        <v>6789</v>
      </c>
      <c r="F16" s="114">
        <v>6877</v>
      </c>
      <c r="G16" s="114">
        <v>6800</v>
      </c>
      <c r="H16" s="140">
        <v>6765</v>
      </c>
      <c r="I16" s="115">
        <v>2</v>
      </c>
      <c r="J16" s="116">
        <v>2.9563932002956393E-2</v>
      </c>
      <c r="K16" s="110"/>
      <c r="L16" s="110"/>
      <c r="M16" s="110"/>
      <c r="N16" s="110"/>
      <c r="O16" s="110"/>
    </row>
    <row r="17" spans="1:15" s="110" customFormat="1" ht="24.95" customHeight="1" x14ac:dyDescent="0.2">
      <c r="A17" s="193" t="s">
        <v>219</v>
      </c>
      <c r="B17" s="199" t="s">
        <v>220</v>
      </c>
      <c r="C17" s="113">
        <v>6.3560674902374927</v>
      </c>
      <c r="D17" s="115">
        <v>2588</v>
      </c>
      <c r="E17" s="114">
        <v>2599</v>
      </c>
      <c r="F17" s="114">
        <v>2595</v>
      </c>
      <c r="G17" s="114">
        <v>2590</v>
      </c>
      <c r="H17" s="140">
        <v>2581</v>
      </c>
      <c r="I17" s="115">
        <v>7</v>
      </c>
      <c r="J17" s="116">
        <v>0.27121270825261529</v>
      </c>
    </row>
    <row r="18" spans="1:15" s="287" customFormat="1" ht="24.95" customHeight="1" x14ac:dyDescent="0.2">
      <c r="A18" s="201" t="s">
        <v>144</v>
      </c>
      <c r="B18" s="202" t="s">
        <v>145</v>
      </c>
      <c r="C18" s="113">
        <v>8.8071321561018738</v>
      </c>
      <c r="D18" s="115">
        <v>3586</v>
      </c>
      <c r="E18" s="114">
        <v>3517</v>
      </c>
      <c r="F18" s="114">
        <v>3649</v>
      </c>
      <c r="G18" s="114">
        <v>3529</v>
      </c>
      <c r="H18" s="140">
        <v>3456</v>
      </c>
      <c r="I18" s="115">
        <v>130</v>
      </c>
      <c r="J18" s="116">
        <v>3.761574074074074</v>
      </c>
      <c r="K18" s="110"/>
      <c r="L18" s="110"/>
      <c r="M18" s="110"/>
      <c r="N18" s="110"/>
      <c r="O18" s="110"/>
    </row>
    <row r="19" spans="1:15" s="110" customFormat="1" ht="24.95" customHeight="1" x14ac:dyDescent="0.2">
      <c r="A19" s="193" t="s">
        <v>146</v>
      </c>
      <c r="B19" s="199" t="s">
        <v>147</v>
      </c>
      <c r="C19" s="113">
        <v>15.902448608689244</v>
      </c>
      <c r="D19" s="115">
        <v>6475</v>
      </c>
      <c r="E19" s="114">
        <v>6440</v>
      </c>
      <c r="F19" s="114">
        <v>6499</v>
      </c>
      <c r="G19" s="114">
        <v>6380</v>
      </c>
      <c r="H19" s="140">
        <v>6455</v>
      </c>
      <c r="I19" s="115">
        <v>20</v>
      </c>
      <c r="J19" s="116">
        <v>0.30983733539891556</v>
      </c>
    </row>
    <row r="20" spans="1:15" s="287" customFormat="1" ht="24.95" customHeight="1" x14ac:dyDescent="0.2">
      <c r="A20" s="193" t="s">
        <v>148</v>
      </c>
      <c r="B20" s="199" t="s">
        <v>149</v>
      </c>
      <c r="C20" s="113">
        <v>5.7297934523663336</v>
      </c>
      <c r="D20" s="115">
        <v>2333</v>
      </c>
      <c r="E20" s="114">
        <v>2329</v>
      </c>
      <c r="F20" s="114">
        <v>2366</v>
      </c>
      <c r="G20" s="114">
        <v>2269</v>
      </c>
      <c r="H20" s="140">
        <v>2208</v>
      </c>
      <c r="I20" s="115">
        <v>125</v>
      </c>
      <c r="J20" s="116">
        <v>5.6612318840579707</v>
      </c>
      <c r="K20" s="110"/>
      <c r="L20" s="110"/>
      <c r="M20" s="110"/>
      <c r="N20" s="110"/>
      <c r="O20" s="110"/>
    </row>
    <row r="21" spans="1:15" s="110" customFormat="1" ht="24.95" customHeight="1" x14ac:dyDescent="0.2">
      <c r="A21" s="201" t="s">
        <v>150</v>
      </c>
      <c r="B21" s="202" t="s">
        <v>151</v>
      </c>
      <c r="C21" s="113">
        <v>2.5075521281037405</v>
      </c>
      <c r="D21" s="115">
        <v>1021</v>
      </c>
      <c r="E21" s="114">
        <v>1020</v>
      </c>
      <c r="F21" s="114">
        <v>1035</v>
      </c>
      <c r="G21" s="114">
        <v>1076</v>
      </c>
      <c r="H21" s="140">
        <v>1004</v>
      </c>
      <c r="I21" s="115">
        <v>17</v>
      </c>
      <c r="J21" s="116">
        <v>1.6932270916334662</v>
      </c>
    </row>
    <row r="22" spans="1:15" s="110" customFormat="1" ht="24.95" customHeight="1" x14ac:dyDescent="0.2">
      <c r="A22" s="201" t="s">
        <v>152</v>
      </c>
      <c r="B22" s="199" t="s">
        <v>153</v>
      </c>
      <c r="C22" s="113">
        <v>0.90871134906795692</v>
      </c>
      <c r="D22" s="115">
        <v>370</v>
      </c>
      <c r="E22" s="114">
        <v>378</v>
      </c>
      <c r="F22" s="114">
        <v>373</v>
      </c>
      <c r="G22" s="114">
        <v>342</v>
      </c>
      <c r="H22" s="140">
        <v>329</v>
      </c>
      <c r="I22" s="115">
        <v>41</v>
      </c>
      <c r="J22" s="116">
        <v>12.462006079027356</v>
      </c>
    </row>
    <row r="23" spans="1:15" s="110" customFormat="1" ht="24.95" customHeight="1" x14ac:dyDescent="0.2">
      <c r="A23" s="193" t="s">
        <v>154</v>
      </c>
      <c r="B23" s="199" t="s">
        <v>155</v>
      </c>
      <c r="C23" s="113">
        <v>2.2766903259080973</v>
      </c>
      <c r="D23" s="115">
        <v>927</v>
      </c>
      <c r="E23" s="114">
        <v>936</v>
      </c>
      <c r="F23" s="114">
        <v>949</v>
      </c>
      <c r="G23" s="114">
        <v>955</v>
      </c>
      <c r="H23" s="140">
        <v>962</v>
      </c>
      <c r="I23" s="115">
        <v>-35</v>
      </c>
      <c r="J23" s="116">
        <v>-3.6382536382536381</v>
      </c>
    </row>
    <row r="24" spans="1:15" s="110" customFormat="1" ht="24.95" customHeight="1" x14ac:dyDescent="0.2">
      <c r="A24" s="193" t="s">
        <v>156</v>
      </c>
      <c r="B24" s="199" t="s">
        <v>221</v>
      </c>
      <c r="C24" s="113">
        <v>3.3082005059311834</v>
      </c>
      <c r="D24" s="115">
        <v>1347</v>
      </c>
      <c r="E24" s="114">
        <v>1340</v>
      </c>
      <c r="F24" s="114">
        <v>1353</v>
      </c>
      <c r="G24" s="114">
        <v>1310</v>
      </c>
      <c r="H24" s="140">
        <v>1253</v>
      </c>
      <c r="I24" s="115">
        <v>94</v>
      </c>
      <c r="J24" s="116">
        <v>7.5019952114924182</v>
      </c>
    </row>
    <row r="25" spans="1:15" s="110" customFormat="1" ht="24.95" customHeight="1" x14ac:dyDescent="0.2">
      <c r="A25" s="193" t="s">
        <v>222</v>
      </c>
      <c r="B25" s="204" t="s">
        <v>159</v>
      </c>
      <c r="C25" s="113">
        <v>2.3651054841957904</v>
      </c>
      <c r="D25" s="115">
        <v>963</v>
      </c>
      <c r="E25" s="114">
        <v>954</v>
      </c>
      <c r="F25" s="114">
        <v>985</v>
      </c>
      <c r="G25" s="114">
        <v>972</v>
      </c>
      <c r="H25" s="140">
        <v>928</v>
      </c>
      <c r="I25" s="115">
        <v>35</v>
      </c>
      <c r="J25" s="116">
        <v>3.771551724137931</v>
      </c>
    </row>
    <row r="26" spans="1:15" s="110" customFormat="1" ht="24.95" customHeight="1" x14ac:dyDescent="0.2">
      <c r="A26" s="201">
        <v>782.78300000000002</v>
      </c>
      <c r="B26" s="203" t="s">
        <v>160</v>
      </c>
      <c r="C26" s="113">
        <v>0.57224255225090259</v>
      </c>
      <c r="D26" s="115">
        <v>233</v>
      </c>
      <c r="E26" s="114">
        <v>245</v>
      </c>
      <c r="F26" s="114">
        <v>285</v>
      </c>
      <c r="G26" s="114">
        <v>253</v>
      </c>
      <c r="H26" s="140">
        <v>259</v>
      </c>
      <c r="I26" s="115">
        <v>-26</v>
      </c>
      <c r="J26" s="116">
        <v>-10.038610038610038</v>
      </c>
    </row>
    <row r="27" spans="1:15" s="110" customFormat="1" ht="24.95" customHeight="1" x14ac:dyDescent="0.2">
      <c r="A27" s="193" t="s">
        <v>161</v>
      </c>
      <c r="B27" s="199" t="s">
        <v>223</v>
      </c>
      <c r="C27" s="113">
        <v>4.2488395510474737</v>
      </c>
      <c r="D27" s="115">
        <v>1730</v>
      </c>
      <c r="E27" s="114">
        <v>1725</v>
      </c>
      <c r="F27" s="114">
        <v>1723</v>
      </c>
      <c r="G27" s="114">
        <v>1713</v>
      </c>
      <c r="H27" s="140">
        <v>1712</v>
      </c>
      <c r="I27" s="115">
        <v>18</v>
      </c>
      <c r="J27" s="116">
        <v>1.0514018691588785</v>
      </c>
    </row>
    <row r="28" spans="1:15" s="110" customFormat="1" ht="24.95" customHeight="1" x14ac:dyDescent="0.2">
      <c r="A28" s="193" t="s">
        <v>163</v>
      </c>
      <c r="B28" s="199" t="s">
        <v>164</v>
      </c>
      <c r="C28" s="113">
        <v>3.8043077829899059</v>
      </c>
      <c r="D28" s="115">
        <v>1549</v>
      </c>
      <c r="E28" s="114">
        <v>1549</v>
      </c>
      <c r="F28" s="114">
        <v>1532</v>
      </c>
      <c r="G28" s="114">
        <v>1493</v>
      </c>
      <c r="H28" s="140">
        <v>1492</v>
      </c>
      <c r="I28" s="115">
        <v>57</v>
      </c>
      <c r="J28" s="116">
        <v>3.8203753351206435</v>
      </c>
    </row>
    <row r="29" spans="1:15" s="110" customFormat="1" ht="24.95" customHeight="1" x14ac:dyDescent="0.2">
      <c r="A29" s="193">
        <v>86</v>
      </c>
      <c r="B29" s="199" t="s">
        <v>165</v>
      </c>
      <c r="C29" s="113">
        <v>5.5087555566471007</v>
      </c>
      <c r="D29" s="115">
        <v>2243</v>
      </c>
      <c r="E29" s="114">
        <v>2234</v>
      </c>
      <c r="F29" s="114">
        <v>2229</v>
      </c>
      <c r="G29" s="114">
        <v>2171</v>
      </c>
      <c r="H29" s="140">
        <v>2161</v>
      </c>
      <c r="I29" s="115">
        <v>82</v>
      </c>
      <c r="J29" s="116">
        <v>3.7945395650161964</v>
      </c>
    </row>
    <row r="30" spans="1:15" s="110" customFormat="1" ht="24.95" customHeight="1" x14ac:dyDescent="0.2">
      <c r="A30" s="193">
        <v>87.88</v>
      </c>
      <c r="B30" s="204" t="s">
        <v>166</v>
      </c>
      <c r="C30" s="113">
        <v>9.1239531399661082</v>
      </c>
      <c r="D30" s="115">
        <v>3715</v>
      </c>
      <c r="E30" s="114">
        <v>3727</v>
      </c>
      <c r="F30" s="114">
        <v>3732</v>
      </c>
      <c r="G30" s="114">
        <v>3684</v>
      </c>
      <c r="H30" s="140">
        <v>3840</v>
      </c>
      <c r="I30" s="115">
        <v>-125</v>
      </c>
      <c r="J30" s="116">
        <v>-3.2552083333333335</v>
      </c>
    </row>
    <row r="31" spans="1:15" s="110" customFormat="1" ht="24.95" customHeight="1" x14ac:dyDescent="0.2">
      <c r="A31" s="193" t="s">
        <v>167</v>
      </c>
      <c r="B31" s="199" t="s">
        <v>168</v>
      </c>
      <c r="C31" s="113">
        <v>2.6082471694869467</v>
      </c>
      <c r="D31" s="115">
        <v>1062</v>
      </c>
      <c r="E31" s="114">
        <v>1057</v>
      </c>
      <c r="F31" s="114">
        <v>1047</v>
      </c>
      <c r="G31" s="114">
        <v>993</v>
      </c>
      <c r="H31" s="140">
        <v>985</v>
      </c>
      <c r="I31" s="115">
        <v>77</v>
      </c>
      <c r="J31" s="116">
        <v>7.8172588832487309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0.69504138320603193</v>
      </c>
      <c r="D34" s="115">
        <v>283</v>
      </c>
      <c r="E34" s="114">
        <v>249</v>
      </c>
      <c r="F34" s="114">
        <v>318</v>
      </c>
      <c r="G34" s="114">
        <v>308</v>
      </c>
      <c r="H34" s="140">
        <v>274</v>
      </c>
      <c r="I34" s="115">
        <v>9</v>
      </c>
      <c r="J34" s="116">
        <v>3.2846715328467155</v>
      </c>
    </row>
    <row r="35" spans="1:10" s="110" customFormat="1" ht="24.95" customHeight="1" x14ac:dyDescent="0.2">
      <c r="A35" s="292" t="s">
        <v>171</v>
      </c>
      <c r="B35" s="293" t="s">
        <v>172</v>
      </c>
      <c r="C35" s="113">
        <v>40.440111010143184</v>
      </c>
      <c r="D35" s="115">
        <v>16466</v>
      </c>
      <c r="E35" s="114">
        <v>16447</v>
      </c>
      <c r="F35" s="114">
        <v>16636</v>
      </c>
      <c r="G35" s="114">
        <v>16334</v>
      </c>
      <c r="H35" s="140">
        <v>16200</v>
      </c>
      <c r="I35" s="115">
        <v>266</v>
      </c>
      <c r="J35" s="116">
        <v>1.6419753086419753</v>
      </c>
    </row>
    <row r="36" spans="1:10" s="110" customFormat="1" ht="24.95" customHeight="1" x14ac:dyDescent="0.2">
      <c r="A36" s="294" t="s">
        <v>173</v>
      </c>
      <c r="B36" s="295" t="s">
        <v>174</v>
      </c>
      <c r="C36" s="125">
        <v>58.864847606650784</v>
      </c>
      <c r="D36" s="143">
        <v>23968</v>
      </c>
      <c r="E36" s="144">
        <v>23934</v>
      </c>
      <c r="F36" s="144">
        <v>24108</v>
      </c>
      <c r="G36" s="144">
        <v>23611</v>
      </c>
      <c r="H36" s="145">
        <v>23588</v>
      </c>
      <c r="I36" s="143">
        <v>380</v>
      </c>
      <c r="J36" s="146">
        <v>1.6109886382906562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2020-09-25T11:50:53Z</dcterms:created>
  <dcterms:modified xsi:type="dcterms:W3CDTF">2020-09-28T08:11:53Z</dcterms:modified>
</cp:coreProperties>
</file>