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s="1"/>
  <c r="G70" i="24"/>
  <c r="F70" i="24"/>
  <c r="E70" i="24"/>
  <c r="L69" i="24"/>
  <c r="H69" i="24" s="1"/>
  <c r="G69" i="24"/>
  <c r="F69" i="24"/>
  <c r="E69" i="24"/>
  <c r="L68" i="24"/>
  <c r="H68" i="24" s="1"/>
  <c r="J68" i="24"/>
  <c r="G68" i="24"/>
  <c r="F68" i="24"/>
  <c r="E68" i="24"/>
  <c r="L67" i="24"/>
  <c r="H67" i="24" s="1"/>
  <c r="J67" i="24" s="1"/>
  <c r="G67" i="24"/>
  <c r="F67" i="24"/>
  <c r="E67" i="24"/>
  <c r="L66" i="24"/>
  <c r="H66" i="24" s="1"/>
  <c r="J66" i="24"/>
  <c r="G66" i="24"/>
  <c r="F66" i="24"/>
  <c r="E66" i="24"/>
  <c r="L65" i="24"/>
  <c r="H65" i="24" s="1"/>
  <c r="J65" i="24"/>
  <c r="G65" i="24"/>
  <c r="F65" i="24"/>
  <c r="E65" i="24"/>
  <c r="L64" i="24"/>
  <c r="H64" i="24" s="1"/>
  <c r="J64" i="24"/>
  <c r="G64" i="24"/>
  <c r="F64" i="24"/>
  <c r="E64" i="24"/>
  <c r="L63" i="24"/>
  <c r="H63" i="24" s="1"/>
  <c r="J63" i="24" s="1"/>
  <c r="G63" i="24"/>
  <c r="F63" i="24"/>
  <c r="E63" i="24"/>
  <c r="L62" i="24"/>
  <c r="H62" i="24" s="1"/>
  <c r="J62" i="24" s="1"/>
  <c r="G62" i="24"/>
  <c r="F62" i="24"/>
  <c r="E62" i="24"/>
  <c r="L61" i="24"/>
  <c r="H61" i="24" s="1"/>
  <c r="G61" i="24"/>
  <c r="F61" i="24"/>
  <c r="E61" i="24"/>
  <c r="L60" i="24"/>
  <c r="H60" i="24" s="1"/>
  <c r="J60" i="24"/>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c r="G56" i="24"/>
  <c r="F56" i="24"/>
  <c r="E56" i="24"/>
  <c r="L55" i="24"/>
  <c r="H55" i="24" s="1"/>
  <c r="J55" i="24" s="1"/>
  <c r="G55" i="24"/>
  <c r="F55" i="24"/>
  <c r="E55" i="24"/>
  <c r="L54" i="24"/>
  <c r="H54" i="24" s="1"/>
  <c r="J54" i="24" s="1"/>
  <c r="G54" i="24"/>
  <c r="F54" i="24"/>
  <c r="E54" i="24"/>
  <c r="L53" i="24"/>
  <c r="H53" i="24" s="1"/>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J42" i="24"/>
  <c r="I42" i="24"/>
  <c r="G42" i="24"/>
  <c r="C42" i="24"/>
  <c r="M42" i="24" s="1"/>
  <c r="B42" i="24"/>
  <c r="K41" i="24"/>
  <c r="H41" i="24"/>
  <c r="F41" i="24"/>
  <c r="E41" i="24"/>
  <c r="C41" i="24"/>
  <c r="M41" i="24" s="1"/>
  <c r="B41" i="24"/>
  <c r="D41" i="24" s="1"/>
  <c r="L40" i="24"/>
  <c r="I40" i="24"/>
  <c r="G40" i="24"/>
  <c r="C40" i="24"/>
  <c r="M40" i="24" s="1"/>
  <c r="B40" i="24"/>
  <c r="M36" i="24"/>
  <c r="L36" i="24"/>
  <c r="K36" i="24"/>
  <c r="J36" i="24"/>
  <c r="I36" i="24"/>
  <c r="H36" i="24"/>
  <c r="G36" i="24"/>
  <c r="F36" i="24"/>
  <c r="E36" i="24"/>
  <c r="D36" i="24"/>
  <c r="C29" i="24"/>
  <c r="L57" i="15"/>
  <c r="K57" i="15"/>
  <c r="C38" i="24"/>
  <c r="I38" i="24" s="1"/>
  <c r="C37" i="24"/>
  <c r="C35" i="24"/>
  <c r="C34" i="24"/>
  <c r="G34" i="24" s="1"/>
  <c r="C33" i="24"/>
  <c r="C32" i="24"/>
  <c r="C31" i="24"/>
  <c r="C30" i="24"/>
  <c r="M30" i="24" s="1"/>
  <c r="C28" i="24"/>
  <c r="C27" i="24"/>
  <c r="C26" i="24"/>
  <c r="C25" i="24"/>
  <c r="C24" i="24"/>
  <c r="C23" i="24"/>
  <c r="C22" i="24"/>
  <c r="C21" i="24"/>
  <c r="C20" i="24"/>
  <c r="E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H16" i="24" s="1"/>
  <c r="B15" i="24"/>
  <c r="B9" i="24"/>
  <c r="B8" i="24"/>
  <c r="B7" i="24"/>
  <c r="D7" i="24" s="1"/>
  <c r="G38" i="24" l="1"/>
  <c r="K8" i="24"/>
  <c r="J8" i="24"/>
  <c r="F8" i="24"/>
  <c r="D8" i="24"/>
  <c r="H8" i="24"/>
  <c r="G9" i="24"/>
  <c r="M9" i="24"/>
  <c r="E9" i="24"/>
  <c r="L9" i="24"/>
  <c r="I9" i="24"/>
  <c r="K20" i="24"/>
  <c r="J20" i="24"/>
  <c r="F20" i="24"/>
  <c r="D20" i="24"/>
  <c r="H20" i="24"/>
  <c r="F23" i="24"/>
  <c r="J23" i="24"/>
  <c r="H23" i="24"/>
  <c r="D23" i="24"/>
  <c r="H37" i="24"/>
  <c r="D37" i="24"/>
  <c r="J37" i="24"/>
  <c r="K37" i="24"/>
  <c r="F37" i="24"/>
  <c r="I18" i="24"/>
  <c r="L18" i="24"/>
  <c r="E18" i="24"/>
  <c r="M18" i="24"/>
  <c r="G21" i="24"/>
  <c r="M21" i="24"/>
  <c r="E21" i="24"/>
  <c r="I21" i="24"/>
  <c r="I34" i="24"/>
  <c r="L34" i="24"/>
  <c r="E34" i="24"/>
  <c r="M34" i="24"/>
  <c r="L21" i="24"/>
  <c r="K61" i="24"/>
  <c r="I61" i="24"/>
  <c r="J61" i="24"/>
  <c r="B14" i="24"/>
  <c r="B6" i="24"/>
  <c r="F17" i="24"/>
  <c r="J17" i="24"/>
  <c r="H17" i="24"/>
  <c r="K17" i="24"/>
  <c r="D17" i="24"/>
  <c r="K30" i="24"/>
  <c r="J30" i="24"/>
  <c r="F30" i="24"/>
  <c r="D30" i="24"/>
  <c r="H30" i="24"/>
  <c r="F33" i="24"/>
  <c r="J33" i="24"/>
  <c r="H33" i="24"/>
  <c r="K33" i="24"/>
  <c r="D33" i="24"/>
  <c r="G15" i="24"/>
  <c r="M15" i="24"/>
  <c r="E15" i="24"/>
  <c r="L15" i="24"/>
  <c r="I15" i="24"/>
  <c r="I28" i="24"/>
  <c r="L28" i="24"/>
  <c r="M28" i="24"/>
  <c r="G28" i="24"/>
  <c r="E28" i="24"/>
  <c r="G31" i="24"/>
  <c r="M31" i="24"/>
  <c r="E31" i="24"/>
  <c r="L31" i="24"/>
  <c r="I31" i="24"/>
  <c r="K23" i="24"/>
  <c r="K24" i="24"/>
  <c r="J24" i="24"/>
  <c r="F24" i="24"/>
  <c r="D24" i="24"/>
  <c r="H24" i="24"/>
  <c r="F27" i="24"/>
  <c r="J27" i="24"/>
  <c r="H27" i="24"/>
  <c r="K27" i="24"/>
  <c r="I22" i="24"/>
  <c r="L22" i="24"/>
  <c r="M22" i="24"/>
  <c r="G22" i="24"/>
  <c r="E22" i="24"/>
  <c r="G25" i="24"/>
  <c r="M25" i="24"/>
  <c r="E25" i="24"/>
  <c r="L25" i="24"/>
  <c r="C45" i="24"/>
  <c r="C39" i="24"/>
  <c r="I25" i="24"/>
  <c r="K18" i="24"/>
  <c r="J18" i="24"/>
  <c r="F18" i="24"/>
  <c r="D18" i="24"/>
  <c r="H18" i="24"/>
  <c r="F21" i="24"/>
  <c r="J21" i="24"/>
  <c r="H21" i="24"/>
  <c r="K21" i="24"/>
  <c r="D21" i="24"/>
  <c r="K34" i="24"/>
  <c r="J34" i="24"/>
  <c r="F34" i="24"/>
  <c r="D34" i="24"/>
  <c r="H34" i="24"/>
  <c r="D38" i="24"/>
  <c r="K38" i="24"/>
  <c r="H38" i="24"/>
  <c r="F38" i="24"/>
  <c r="J38" i="24"/>
  <c r="I16" i="24"/>
  <c r="L16" i="24"/>
  <c r="G16" i="24"/>
  <c r="E16" i="24"/>
  <c r="M16" i="24"/>
  <c r="G19" i="24"/>
  <c r="M19" i="24"/>
  <c r="E19" i="24"/>
  <c r="L19" i="24"/>
  <c r="I19" i="24"/>
  <c r="I32" i="24"/>
  <c r="L32" i="24"/>
  <c r="G32" i="24"/>
  <c r="E32" i="24"/>
  <c r="M32" i="24"/>
  <c r="G35" i="24"/>
  <c r="M35" i="24"/>
  <c r="E35" i="24"/>
  <c r="L35" i="24"/>
  <c r="I35" i="24"/>
  <c r="D27" i="24"/>
  <c r="D40" i="24"/>
  <c r="K40" i="24"/>
  <c r="H40" i="24"/>
  <c r="F40" i="24"/>
  <c r="J40" i="24"/>
  <c r="F29" i="24"/>
  <c r="J29" i="24"/>
  <c r="H29" i="24"/>
  <c r="K29" i="24"/>
  <c r="D29" i="24"/>
  <c r="I24" i="24"/>
  <c r="L24" i="24"/>
  <c r="M24" i="24"/>
  <c r="G24" i="24"/>
  <c r="E24" i="24"/>
  <c r="F15" i="24"/>
  <c r="J15" i="24"/>
  <c r="H15" i="24"/>
  <c r="K15" i="24"/>
  <c r="D15" i="24"/>
  <c r="K28" i="24"/>
  <c r="J28" i="24"/>
  <c r="F28" i="24"/>
  <c r="D28" i="24"/>
  <c r="H28" i="24"/>
  <c r="F31" i="24"/>
  <c r="J31" i="24"/>
  <c r="H31" i="24"/>
  <c r="K31" i="24"/>
  <c r="D31" i="24"/>
  <c r="I26" i="24"/>
  <c r="L26" i="24"/>
  <c r="M26" i="24"/>
  <c r="G26" i="24"/>
  <c r="E26" i="24"/>
  <c r="G29" i="24"/>
  <c r="M29" i="24"/>
  <c r="E29" i="24"/>
  <c r="L29" i="24"/>
  <c r="I29" i="24"/>
  <c r="K53" i="24"/>
  <c r="I53" i="24"/>
  <c r="J53" i="24"/>
  <c r="K69" i="24"/>
  <c r="I69" i="24"/>
  <c r="J69" i="24"/>
  <c r="K26" i="24"/>
  <c r="J26" i="24"/>
  <c r="F26" i="24"/>
  <c r="D26" i="24"/>
  <c r="H26" i="24"/>
  <c r="G7" i="24"/>
  <c r="M7" i="24"/>
  <c r="E7" i="24"/>
  <c r="L7" i="24"/>
  <c r="I7" i="24"/>
  <c r="G27" i="24"/>
  <c r="M27" i="24"/>
  <c r="E27" i="24"/>
  <c r="L27" i="24"/>
  <c r="I27" i="24"/>
  <c r="F9" i="24"/>
  <c r="J9" i="24"/>
  <c r="H9" i="24"/>
  <c r="K9" i="24"/>
  <c r="D9" i="24"/>
  <c r="K22" i="24"/>
  <c r="J22" i="24"/>
  <c r="F22" i="24"/>
  <c r="D22" i="24"/>
  <c r="H22" i="24"/>
  <c r="F25" i="24"/>
  <c r="J25" i="24"/>
  <c r="H25" i="24"/>
  <c r="D25" i="24"/>
  <c r="K25" i="24"/>
  <c r="B45" i="24"/>
  <c r="B39" i="24"/>
  <c r="I20" i="24"/>
  <c r="L20" i="24"/>
  <c r="M20" i="24"/>
  <c r="G20" i="24"/>
  <c r="G23" i="24"/>
  <c r="M23" i="24"/>
  <c r="E23" i="24"/>
  <c r="I23" i="24"/>
  <c r="L23" i="24"/>
  <c r="I37" i="24"/>
  <c r="G37" i="24"/>
  <c r="L37" i="24"/>
  <c r="M37" i="24"/>
  <c r="E37" i="24"/>
  <c r="F7" i="24"/>
  <c r="J7" i="24"/>
  <c r="H7" i="24"/>
  <c r="K7" i="24"/>
  <c r="K16" i="24"/>
  <c r="J16" i="24"/>
  <c r="F16" i="24"/>
  <c r="D16" i="24"/>
  <c r="F19" i="24"/>
  <c r="J19" i="24"/>
  <c r="H19" i="24"/>
  <c r="K19" i="24"/>
  <c r="D19" i="24"/>
  <c r="K32" i="24"/>
  <c r="J32" i="24"/>
  <c r="F32" i="24"/>
  <c r="D32" i="24"/>
  <c r="F35" i="24"/>
  <c r="J35" i="24"/>
  <c r="H35" i="24"/>
  <c r="K35" i="24"/>
  <c r="D35" i="24"/>
  <c r="I8" i="24"/>
  <c r="L8" i="24"/>
  <c r="M8" i="24"/>
  <c r="G8" i="24"/>
  <c r="E8" i="24"/>
  <c r="C14" i="24"/>
  <c r="C6" i="24"/>
  <c r="G17" i="24"/>
  <c r="M17" i="24"/>
  <c r="E17" i="24"/>
  <c r="L17" i="24"/>
  <c r="I17" i="24"/>
  <c r="I30" i="24"/>
  <c r="L30" i="24"/>
  <c r="G30" i="24"/>
  <c r="E30" i="24"/>
  <c r="G33" i="24"/>
  <c r="M33" i="24"/>
  <c r="E33" i="24"/>
  <c r="L33" i="24"/>
  <c r="I33" i="24"/>
  <c r="G18" i="24"/>
  <c r="H32" i="24"/>
  <c r="J77" i="24"/>
  <c r="K58" i="24"/>
  <c r="I58" i="24"/>
  <c r="K66" i="24"/>
  <c r="I66" i="24"/>
  <c r="K74" i="24"/>
  <c r="I74" i="24"/>
  <c r="K55" i="24"/>
  <c r="I55" i="24"/>
  <c r="K63" i="24"/>
  <c r="I63" i="24"/>
  <c r="K71" i="24"/>
  <c r="I71" i="24"/>
  <c r="K52" i="24"/>
  <c r="I52" i="24"/>
  <c r="K60" i="24"/>
  <c r="I60" i="24"/>
  <c r="K68" i="24"/>
  <c r="I68" i="24"/>
  <c r="I43" i="24"/>
  <c r="G43" i="24"/>
  <c r="L43" i="24"/>
  <c r="K57" i="24"/>
  <c r="I57" i="24"/>
  <c r="K65" i="24"/>
  <c r="I65" i="24"/>
  <c r="K73" i="24"/>
  <c r="I73" i="24"/>
  <c r="D42" i="24"/>
  <c r="K42" i="24"/>
  <c r="H42" i="24"/>
  <c r="F42" i="24"/>
  <c r="K54" i="24"/>
  <c r="I54" i="24"/>
  <c r="K62" i="24"/>
  <c r="I62" i="24"/>
  <c r="K70" i="24"/>
  <c r="I70" i="24"/>
  <c r="M38" i="24"/>
  <c r="E38" i="24"/>
  <c r="L38" i="24"/>
  <c r="K51" i="24"/>
  <c r="I51" i="24"/>
  <c r="K59" i="24"/>
  <c r="I59" i="24"/>
  <c r="K67" i="24"/>
  <c r="I67" i="24"/>
  <c r="K75" i="24"/>
  <c r="K77" i="24" s="1"/>
  <c r="I75" i="24"/>
  <c r="I41" i="24"/>
  <c r="G41" i="24"/>
  <c r="L41" i="24"/>
  <c r="K56" i="24"/>
  <c r="I56" i="24"/>
  <c r="K64" i="24"/>
  <c r="I64" i="24"/>
  <c r="K72" i="24"/>
  <c r="I72" i="24"/>
  <c r="J41" i="24"/>
  <c r="J43" i="24"/>
  <c r="F44" i="24"/>
  <c r="H44" i="24"/>
  <c r="J44" i="24"/>
  <c r="K44" i="24"/>
  <c r="L44" i="24"/>
  <c r="E40" i="24"/>
  <c r="E42" i="24"/>
  <c r="E44" i="24"/>
  <c r="I14" i="24" l="1"/>
  <c r="L14" i="24"/>
  <c r="G14" i="24"/>
  <c r="E14" i="24"/>
  <c r="M14" i="24"/>
  <c r="I6" i="24"/>
  <c r="L6" i="24"/>
  <c r="M6" i="24"/>
  <c r="G6" i="24"/>
  <c r="E6" i="24"/>
  <c r="H39" i="24"/>
  <c r="D39" i="24"/>
  <c r="J39" i="24"/>
  <c r="K39" i="24"/>
  <c r="F39" i="24"/>
  <c r="I39" i="24"/>
  <c r="G39" i="24"/>
  <c r="L39" i="24"/>
  <c r="M39" i="24"/>
  <c r="E39" i="24"/>
  <c r="H45" i="24"/>
  <c r="F45" i="24"/>
  <c r="D45" i="24"/>
  <c r="J45" i="24"/>
  <c r="K45" i="24"/>
  <c r="I45" i="24"/>
  <c r="G45" i="24"/>
  <c r="L45" i="24"/>
  <c r="E45" i="24"/>
  <c r="M45" i="24"/>
  <c r="K79" i="24"/>
  <c r="K78" i="24"/>
  <c r="K6" i="24"/>
  <c r="J6" i="24"/>
  <c r="F6" i="24"/>
  <c r="D6" i="24"/>
  <c r="H6" i="24"/>
  <c r="I77" i="24"/>
  <c r="J79" i="24"/>
  <c r="J78" i="24"/>
  <c r="K14" i="24"/>
  <c r="J14" i="24"/>
  <c r="F14" i="24"/>
  <c r="D14" i="24"/>
  <c r="H14" i="24"/>
  <c r="I78" i="24" l="1"/>
  <c r="I79" i="24"/>
  <c r="I83" i="24" l="1"/>
  <c r="I82" i="24"/>
  <c r="I81" i="24"/>
</calcChain>
</file>

<file path=xl/sharedStrings.xml><?xml version="1.0" encoding="utf-8"?>
<sst xmlns="http://schemas.openxmlformats.org/spreadsheetml/2006/main" count="1704" uniqueCount="522">
  <si>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</si>
  <si>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</si>
  <si>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</si>
  <si>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</si>
  <si>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</si>
  <si>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</si>
  <si>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</si>
  <si>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</si>
  <si>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</si>
  <si>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</si>
  <si>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</si>
  <si>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</si>
  <si>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</si>
  <si>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Weißenburg-Gunzenhausen (09577)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</si>
  <si>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</si>
  <si>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</si>
  <si>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</si>
  <si>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</si>
  <si>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</si>
  <si>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</si>
  <si>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</si>
  <si>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</si>
  <si>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</si>
  <si>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</si>
  <si>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</si>
  <si>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</si>
  <si>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</si>
  <si>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</si>
  <si>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</si>
  <si>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</si>
  <si>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</si>
  <si>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</si>
  <si>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</si>
  <si>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</si>
  <si>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</si>
  <si>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</si>
  <si>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</si>
  <si>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</si>
  <si>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</si>
  <si>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</si>
  <si>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</si>
  <si>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</si>
  <si>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</si>
  <si>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</si>
  <si>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</si>
  <si>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</si>
  <si>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</si>
  <si>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</si>
  <si>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</si>
  <si>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</si>
  <si>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</si>
  <si>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</si>
  <si>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</si>
  <si>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</si>
  <si>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</si>
  <si>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</si>
  <si>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</si>
  <si>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</si>
  <si>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</si>
  <si>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</si>
  <si>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</si>
  <si>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</si>
  <si>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</si>
  <si>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</si>
  <si>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</si>
  <si>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</si>
  <si>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</si>
  <si>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</si>
  <si>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</si>
  <si>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</si>
  <si>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</si>
  <si>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</si>
  <si>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</si>
  <si>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</si>
  <si>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</si>
  <si>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</si>
  <si>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</si>
  <si>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</si>
  <si>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</si>
  <si>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</si>
  <si>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</si>
  <si>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</si>
  <si>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</si>
  <si>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</si>
  <si>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</si>
  <si>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</si>
  <si>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</si>
  <si>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</si>
  <si>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</si>
  <si>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</si>
  <si>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</si>
  <si>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</si>
  <si>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Weißenburg-Gunzenhausen (09577);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</si>
  <si>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</si>
  <si>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</si>
  <si>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</si>
  <si>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</si>
  <si>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</si>
  <si>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</si>
  <si>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</si>
  <si>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</si>
  <si>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</si>
  <si>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</si>
  <si>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</si>
  <si>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</si>
  <si>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</si>
  <si>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</si>
  <si>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</si>
  <si>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</si>
  <si>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</si>
  <si>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</si>
  <si>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</si>
  <si>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</si>
  <si>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</si>
  <si>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</si>
  <si>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</si>
  <si>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</si>
  <si>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</si>
  <si>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</si>
  <si>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</si>
  <si>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</si>
  <si>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</si>
  <si>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</si>
  <si>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</si>
  <si>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</si>
  <si>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</si>
  <si>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</si>
  <si>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</si>
  <si>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</si>
  <si>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</si>
  <si>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</si>
  <si>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</si>
  <si>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</si>
  <si>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</si>
  <si>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</si>
  <si>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</si>
  <si>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</si>
  <si>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</si>
  <si>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</si>
  <si>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</si>
  <si>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</si>
  <si>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</si>
  <si>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</si>
  <si>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</si>
  <si>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</si>
  <si>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</si>
  <si>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</si>
  <si>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</si>
  <si>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</si>
  <si>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</si>
  <si>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</si>
  <si>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</si>
  <si>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</si>
  <si>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</si>
  <si>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</si>
  <si>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</si>
  <si>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</si>
  <si>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</si>
  <si>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</si>
  <si>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</si>
  <si>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</si>
  <si>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</si>
  <si>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</si>
  <si>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</si>
  <si>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</si>
  <si>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</si>
  <si>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</si>
  <si>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</si>
  <si>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</si>
  <si>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</si>
  <si>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</si>
  <si>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</si>
  <si>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</si>
  <si>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</si>
  <si>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</si>
  <si>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</si>
  <si>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</si>
  <si>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</si>
  <si>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</si>
  <si>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</si>
  <si>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</si>
  <si>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</si>
  <si>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</si>
  <si>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Weißenburg-Gunzenhausen (09577)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</si>
  <si>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</si>
  <si>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</si>
  <si>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</si>
  <si>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</si>
  <si>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</si>
  <si>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</si>
  <si>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</si>
  <si>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</si>
  <si>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</si>
  <si>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</si>
  <si>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</si>
  <si>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</si>
  <si>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</si>
  <si>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</si>
  <si>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</si>
  <si>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</si>
  <si>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</si>
  <si>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</si>
  <si>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</si>
  <si>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</si>
  <si>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</si>
  <si>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</si>
  <si>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</si>
  <si>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</si>
  <si>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</si>
  <si>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</si>
  <si>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</si>
  <si>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</si>
  <si>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</si>
  <si>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</si>
  <si>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</si>
  <si>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</si>
  <si>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</si>
  <si>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</si>
  <si>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</si>
  <si>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</si>
  <si>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</si>
  <si>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</si>
  <si>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</si>
  <si>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</si>
  <si>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</si>
  <si>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</si>
  <si>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</si>
  <si>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</si>
  <si>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</si>
  <si>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</si>
  <si>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</si>
  <si>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</si>
  <si>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</si>
  <si>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</si>
  <si>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</si>
  <si>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</si>
  <si>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</si>
  <si>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</si>
  <si>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</si>
  <si>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</si>
  <si>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</si>
  <si>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</si>
  <si>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</si>
  <si>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</si>
  <si>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</si>
  <si>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</si>
  <si>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</si>
  <si>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</si>
  <si>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</si>
  <si>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</si>
  <si>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</si>
  <si>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</si>
  <si>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</si>
  <si>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</si>
  <si>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</si>
  <si>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</si>
  <si>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</si>
  <si>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</si>
  <si>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</si>
  <si>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</si>
  <si>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</si>
  <si>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</si>
  <si>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</si>
  <si>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</si>
  <si>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</si>
  <si>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</si>
  <si>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</si>
  <si>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</si>
  <si>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</si>
  <si>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</si>
  <si>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</si>
  <si>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</si>
  <si>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</si>
  <si>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</si>
  <si>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</si>
  <si>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</si>
  <si>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</si>
  <si>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</si>
  <si>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</si>
  <si>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</si>
  <si>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</si>
  <si>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</si>
  <si>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</si>
  <si>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</si>
  <si>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</si>
  <si>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</si>
  <si>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</si>
  <si>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</si>
  <si>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</si>
  <si>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</si>
  <si>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</si>
  <si>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</si>
  <si>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</si>
  <si>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</si>
  <si>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</si>
  <si>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</si>
  <si>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</si>
  <si>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</si>
  <si>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</si>
  <si>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</si>
  <si>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</si>
  <si>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</si>
  <si>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</si>
  <si>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</si>
  <si>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</si>
  <si>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</si>
  <si>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</si>
  <si>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</si>
  <si>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</si>
  <si>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</si>
  <si>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</si>
  <si>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</si>
  <si>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</si>
  <si>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</si>
  <si>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</si>
  <si>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</si>
  <si>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</si>
  <si>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</si>
  <si>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</si>
  <si>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</si>
  <si>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</si>
  <si>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</si>
  <si>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</si>
  <si>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</si>
  <si>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</si>
  <si>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</si>
  <si>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</si>
  <si>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</si>
  <si>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</si>
  <si>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</si>
  <si>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</si>
  <si>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</si>
  <si>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</si>
  <si>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</si>
  <si>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</si>
  <si>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</si>
  <si>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</si>
  <si>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</si>
  <si>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</si>
  <si>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</si>
  <si>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</si>
  <si>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</si>
  <si>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</si>
  <si>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</si>
  <si>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</si>
  <si>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</si>
  <si>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</si>
  <si>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</si>
  <si>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</si>
  <si>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</si>
  <si>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</si>
  <si>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</si>
  <si>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</si>
  <si>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</si>
  <si>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</si>
  <si>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</si>
  <si>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</si>
  <si>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</si>
  <si>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</si>
  <si>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</si>
  <si>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</si>
  <si>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</si>
  <si>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</si>
  <si>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</si>
  <si>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</si>
  <si>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</si>
  <si>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</si>
  <si>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</si>
  <si>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</si>
  <si>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</si>
  <si>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</si>
  <si>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</si>
  <si>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</si>
  <si>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Weißenburg-Gunzenhausen (09577);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</si>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</sst>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{F45B294A-C78B-4CCF-A251-22454E79CB3F}</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4815-4CA7-B5FF-FAA928CE0DE1}"/>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{775D4521-5DAA-43AA-8CAD-9AB258A94199}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4815-4CA7-B5FF-FAA928CE0DE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{DD73B50D-20DC-44C8-9B73-8462D4ED0EF4}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815-4CA7-B5FF-FAA928CE0DE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{3CD0BCDF-73BD-4EE0-9667-391C93B18972}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815-4CA7-B5FF-FAA928CE0DE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-0.47595949796883524</c:v>
                </c:pt>
                <c:pt idx="1">
                  <c:v>1.0013227114154917</c:v>
                </c:pt>
                <c:pt idx="2">
                  <c:v>1.1186464311118853</c:v>
                </c:pt>
                <c:pt idx="3">
                  <c:v>1.0875687030768</c:v>
                </c:pt>
              </c:numCache>
            </c:numRef>
          </c:val>
          <c:extLst>
            <c:ext xmlns:c16="http://schemas.microsoft.com/office/drawing/2014/chart" uri="{C3380CC4-5D6E-409C-BE32-E72D297353CC}">
              <c16:uniqueId val="{00000004-4815-4CA7-B5FF-FAA928CE0DE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{DEEC1D9C-D1BD-4775-97F2-4BA797A8926E}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815-4CA7-B5FF-FAA928CE0DE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{9A2B6F1E-1BCC-4917-B63E-A41FECBB1B46}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815-4CA7-B5FF-FAA928CE0DE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{5F54CC53-F0D0-4557-B778-E7BB0870ED6A}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815-4CA7-B5FF-FAA928CE0DE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{BF28A62C-ED49-4140-A031-C6D5B1CE41F8}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815-4CA7-B5FF-FAA928CE0DE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815-4CA7-B5FF-FAA928CE0DE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815-4CA7-B5FF-FAA928CE0DE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{7965D5D9-75A6-4897-899F-561E1E3B8E8A}</c15:txfldGUID>
                      <c15:f>Daten_Diagramme!$E$6</c15:f>
                      <c15:dlblFieldTableCache>
                        <c:ptCount val="1"/>
                        <c:pt idx="0">
                          <c:v>-1.0</c:v>
                        </c:pt>
                      </c15:dlblFieldTableCache>
                    </c15:dlblFTEntry>
                  </c15:dlblFieldTable>
                  <c15:showDataLabelsRange val="0"/>
                </c:ext>
                <c:ext xmlns:c16="http://schemas.microsoft.com/office/drawing/2014/chart" uri="{C3380CC4-5D6E-409C-BE32-E72D297353CC}">
                  <c16:uniqueId val="{00000000-CC1E-4D50-938F-24392009DD4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{6F437CB6-0CF7-46AF-BD02-48439B9A75C3}</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CC1E-4D50-938F-24392009DD4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{FD995A69-E188-44EE-941F-3AB02F01C407}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C1E-4D50-938F-24392009DD4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{7DC6A9CB-A451-487B-B400-5FC22A35177D}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C1E-4D50-938F-24392009DD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-1.0253521126760563</c:v>
                </c:pt>
                <c:pt idx="1">
                  <c:v>-1.8915068707011207</c:v>
                </c:pt>
                <c:pt idx="2">
                  <c:v>-2.7637010795899166</c:v>
                </c:pt>
                <c:pt idx="3">
                  <c:v>-2.8655893304673015</c:v>
                </c:pt>
              </c:numCache>
            </c:numRef>
          </c:val>
          <c:extLst>
            <c:ext xmlns:c16="http://schemas.microsoft.com/office/drawing/2014/chart" uri="{C3380CC4-5D6E-409C-BE32-E72D297353CC}">
              <c16:uniqueId val="{00000004-CC1E-4D50-938F-24392009DD4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{523CDA60-60E1-4A9C-B470-165E48653D92}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C1E-4D50-938F-24392009DD4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{FF5D06A0-5BE8-45D5-89EC-2FA388EF0C50}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C1E-4D50-938F-24392009DD4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{53C3144F-545B-41BE-B0A2-67529C9C56C9}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C1E-4D50-938F-24392009DD4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{A3CB0A0F-A074-4C79-A87A-7E558F067EE2}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C1E-4D50-938F-24392009DD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C1E-4D50-938F-24392009DD4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C1E-4D50-938F-24392009DD4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{5E6884DE-0F8A-4748-B7C1-952814B62B4C}</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B14E-410A-BCDE-853E2C11EBE9}"/>
                </c:ext>
              </c:extLst>
            </c:dLbl>
            <c:dLbl>
              <c:idx val="1"/>
              <c:tx>
                <c:strRef>
                  <c:f>Daten_Diagramme!$D$15</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{432B9A82-00D9-4C8C-8593-C061BF5A11DA}</c15:txfldGUID>
                      <c15:f>Daten_Diagramme!$D$15</c15:f>
                      <c15:dlblFieldTableCache>
                        <c:ptCount val="1"/>
                        <c:pt idx="0">
                          <c:v>9.3</c:v>
                        </c:pt>
                      </c15:dlblFieldTableCache>
                    </c15:dlblFTEntry>
                  </c15:dlblFieldTable>
                  <c15:showDataLabelsRange val="0"/>
                </c:ext>
                <c:ext xmlns:c16="http://schemas.microsoft.com/office/drawing/2014/chart" uri="{C3380CC4-5D6E-409C-BE32-E72D297353CC}">
                  <c16:uniqueId val="{00000001-B14E-410A-BCDE-853E2C11EBE9}"/>
                </c:ext>
              </c:extLst>
            </c:dLbl>
            <c:dLbl>
              <c:idx val="2"/>
              <c:tx>
                <c:strRef>
                  <c:f>Daten_Diagramme!$D$16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{7AD0E466-250D-4F47-B0D4-C295497C1140}</c15:txfldGUID>
                      <c15:f>Daten_Diagramme!$D$16</c15:f>
                      <c15:dlblFieldTableCache>
                        <c:ptCount val="1"/>
                        <c:pt idx="0">
                          <c:v>-2.6</c:v>
                        </c:pt>
                      </c15:dlblFieldTableCache>
                    </c15:dlblFTEntry>
                  </c15:dlblFieldTable>
                  <c15:showDataLabelsRange val="0"/>
                </c:ext>
                <c:ext xmlns:c16="http://schemas.microsoft.com/office/drawing/2014/chart" uri="{C3380CC4-5D6E-409C-BE32-E72D297353CC}">
                  <c16:uniqueId val="{00000002-B14E-410A-BCDE-853E2C11EBE9}"/>
                </c:ext>
              </c:extLst>
            </c:dLbl>
            <c:dLbl>
              <c:idx val="3"/>
              <c:tx>
                <c:strRef>
                  <c:f>Daten_Diagramme!$D$17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{0DC7101C-961D-47B6-9025-5C31DE7C0CF7}</c15:txfldGUID>
                      <c15:f>Daten_Diagramme!$D$17</c15:f>
                      <c15:dlblFieldTableCache>
                        <c:ptCount val="1"/>
                        <c:pt idx="0">
                          <c:v>-2.9</c:v>
                        </c:pt>
                      </c15:dlblFieldTableCache>
                    </c15:dlblFTEntry>
                  </c15:dlblFieldTable>
                  <c15:showDataLabelsRange val="0"/>
                </c:ext>
                <c:ext xmlns:c16="http://schemas.microsoft.com/office/drawing/2014/chart" uri="{C3380CC4-5D6E-409C-BE32-E72D297353CC}">
                  <c16:uniqueId val="{00000003-B14E-410A-BCDE-853E2C11EBE9}"/>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{8A283E5D-35B6-4ADB-B0C1-4778333B7B5D}</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B14E-410A-BCDE-853E2C11EBE9}"/>
                </c:ext>
              </c:extLst>
            </c:dLbl>
            <c:dLbl>
              <c:idx val="5"/>
              <c:tx>
                <c:strRef>
                  <c:f>Daten_Diagramme!$D$19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{4124675F-FA91-4436-9C45-ACD1EBAFCB8D}</c15:txfldGUID>
                      <c15:f>Daten_Diagramme!$D$19</c15:f>
                      <c15:dlblFieldTableCache>
                        <c:ptCount val="1"/>
                        <c:pt idx="0">
                          <c:v>-3.1</c:v>
                        </c:pt>
                      </c15:dlblFieldTableCache>
                    </c15:dlblFTEntry>
                  </c15:dlblFieldTable>
                  <c15:showDataLabelsRange val="0"/>
                </c:ext>
                <c:ext xmlns:c16="http://schemas.microsoft.com/office/drawing/2014/chart" uri="{C3380CC4-5D6E-409C-BE32-E72D297353CC}">
                  <c16:uniqueId val="{00000005-B14E-410A-BCDE-853E2C11EBE9}"/>
                </c:ext>
              </c:extLst>
            </c:dLbl>
            <c:dLbl>
              <c:idx val="6"/>
              <c:tx>
                <c:strRef>
                  <c:f>Daten_Diagramme!$D$20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{E078AB0D-AB30-4114-8D62-33C6D0787F61}</c15:txfldGUID>
                      <c15:f>Daten_Diagramme!$D$20</c15:f>
                      <c15:dlblFieldTableCache>
                        <c:ptCount val="1"/>
                        <c:pt idx="0">
                          <c:v>-2.4</c:v>
                        </c:pt>
                      </c15:dlblFieldTableCache>
                    </c15:dlblFTEntry>
                  </c15:dlblFieldTable>
                  <c15:showDataLabelsRange val="0"/>
                </c:ext>
                <c:ext xmlns:c16="http://schemas.microsoft.com/office/drawing/2014/chart" uri="{C3380CC4-5D6E-409C-BE32-E72D297353CC}">
                  <c16:uniqueId val="{00000006-B14E-410A-BCDE-853E2C11EBE9}"/>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{B5A9FA5E-8D36-4721-82B4-DFFEE1A62EB3}</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B14E-410A-BCDE-853E2C11EBE9}"/>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{97DAAB15-7C09-487E-A083-A8D76D4198DC}</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B14E-410A-BCDE-853E2C11EBE9}"/>
                </c:ext>
              </c:extLst>
            </c:dLbl>
            <c:dLbl>
              <c:idx val="9"/>
              <c:tx>
                <c:strRef>
                  <c:f>Daten_Diagramme!$D$23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{7FC9DFD8-7AA7-4690-BF01-FF2F2E38C10B}</c15:txfldGUID>
                      <c15:f>Daten_Diagramme!$D$23</c15:f>
                      <c15:dlblFieldTableCache>
                        <c:ptCount val="1"/>
                        <c:pt idx="0">
                          <c:v>-4.0</c:v>
                        </c:pt>
                      </c15:dlblFieldTableCache>
                    </c15:dlblFTEntry>
                  </c15:dlblFieldTable>
                  <c15:showDataLabelsRange val="0"/>
                </c:ext>
                <c:ext xmlns:c16="http://schemas.microsoft.com/office/drawing/2014/chart" uri="{C3380CC4-5D6E-409C-BE32-E72D297353CC}">
                  <c16:uniqueId val="{00000009-B14E-410A-BCDE-853E2C11EBE9}"/>
                </c:ext>
              </c:extLst>
            </c:dLbl>
            <c:dLbl>
              <c:idx val="10"/>
              <c:tx>
                <c:strRef>
                  <c:f>Daten_Diagramme!$D$24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{082C5A95-8282-45A4-BB82-EBA0F646FDCD}</c15:txfldGUID>
                      <c15:f>Daten_Diagramme!$D$24</c15:f>
                      <c15:dlblFieldTableCache>
                        <c:ptCount val="1"/>
                        <c:pt idx="0">
                          <c:v>3.3</c:v>
                        </c:pt>
                      </c15:dlblFieldTableCache>
                    </c15:dlblFTEntry>
                  </c15:dlblFieldTable>
                  <c15:showDataLabelsRange val="0"/>
                </c:ext>
                <c:ext xmlns:c16="http://schemas.microsoft.com/office/drawing/2014/chart" uri="{C3380CC4-5D6E-409C-BE32-E72D297353CC}">
                  <c16:uniqueId val="{0000000A-B14E-410A-BCDE-853E2C11EBE9}"/>
                </c:ext>
              </c:extLst>
            </c:dLbl>
            <c:dLbl>
              <c:idx val="11"/>
              <c:tx>
                <c:strRef>
                  <c:f>Daten_Diagramme!$D$25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{FF8736EA-FDC4-40B7-AF80-0656D553ABD9}</c15:txfldGUID>
                      <c15:f>Daten_Diagramme!$D$25</c15:f>
                      <c15:dlblFieldTableCache>
                        <c:ptCount val="1"/>
                        <c:pt idx="0">
                          <c:v>2.5</c:v>
                        </c:pt>
                      </c15:dlblFieldTableCache>
                    </c15:dlblFTEntry>
                  </c15:dlblFieldTable>
                  <c15:showDataLabelsRange val="0"/>
                </c:ext>
                <c:ext xmlns:c16="http://schemas.microsoft.com/office/drawing/2014/chart" uri="{C3380CC4-5D6E-409C-BE32-E72D297353CC}">
                  <c16:uniqueId val="{0000000B-B14E-410A-BCDE-853E2C11EBE9}"/>
                </c:ext>
              </c:extLst>
            </c:dLbl>
            <c:dLbl>
              <c:idx val="12"/>
              <c:tx>
                <c:strRef>
                  <c:f>Daten_Diagramme!$D$26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{18317163-D3DE-4098-8DFC-A4368CFD3FE1}</c15:txfldGUID>
                      <c15:f>Daten_Diagramme!$D$26</c15:f>
                      <c15:dlblFieldTableCache>
                        <c:ptCount val="1"/>
                        <c:pt idx="0">
                          <c:v>-6.9</c:v>
                        </c:pt>
                      </c15:dlblFieldTableCache>
                    </c15:dlblFTEntry>
                  </c15:dlblFieldTable>
                  <c15:showDataLabelsRange val="0"/>
                </c:ext>
                <c:ext xmlns:c16="http://schemas.microsoft.com/office/drawing/2014/chart" uri="{C3380CC4-5D6E-409C-BE32-E72D297353CC}">
                  <c16:uniqueId val="{0000000C-B14E-410A-BCDE-853E2C11EBE9}"/>
                </c:ext>
              </c:extLst>
            </c:dLbl>
            <c:dLbl>
              <c:idx val="13"/>
              <c:tx>
                <c:strRef>
                  <c:f>Daten_Diagramme!$D$27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{76F3395F-8287-4277-9C3D-923DA32E3768}</c15:txfldGUID>
                      <c15:f>Daten_Diagramme!$D$27</c15:f>
                      <c15:dlblFieldTableCache>
                        <c:ptCount val="1"/>
                        <c:pt idx="0">
                          <c:v>-1.0</c:v>
                        </c:pt>
                      </c15:dlblFieldTableCache>
                    </c15:dlblFTEntry>
                  </c15:dlblFieldTable>
                  <c15:showDataLabelsRange val="0"/>
                </c:ext>
                <c:ext xmlns:c16="http://schemas.microsoft.com/office/drawing/2014/chart" uri="{C3380CC4-5D6E-409C-BE32-E72D297353CC}">
                  <c16:uniqueId val="{0000000D-B14E-410A-BCDE-853E2C11EBE9}"/>
                </c:ext>
              </c:extLst>
            </c:dLbl>
            <c:dLbl>
              <c:idx val="14"/>
              <c:tx>
                <c:strRef>
                  <c:f>Daten_Diagramme!$D$28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{5E574783-4E05-4FFA-A620-FC26B1A318DB}</c15:txfldGUID>
                      <c15:f>Daten_Diagramme!$D$28</c15:f>
                      <c15:dlblFieldTableCache>
                        <c:ptCount val="1"/>
                        <c:pt idx="0">
                          <c:v>5.6</c:v>
                        </c:pt>
                      </c15:dlblFieldTableCache>
                    </c15:dlblFTEntry>
                  </c15:dlblFieldTable>
                  <c15:showDataLabelsRange val="0"/>
                </c:ext>
                <c:ext xmlns:c16="http://schemas.microsoft.com/office/drawing/2014/chart" uri="{C3380CC4-5D6E-409C-BE32-E72D297353CC}">
                  <c16:uniqueId val="{0000000E-B14E-410A-BCDE-853E2C11EBE9}"/>
                </c:ext>
              </c:extLst>
            </c:dLbl>
            <c:dLbl>
              <c:idx val="15"/>
              <c:tx>
                <c:strRef>
                  <c:f>Daten_Diagramme!$D$29</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{C764649A-2301-4DDD-B0C6-E62016A2C99D}</c15:txfldGUID>
                      <c15:f>Daten_Diagramme!$D$29</c15:f>
                      <c15:dlblFieldTableCache>
                        <c:ptCount val="1"/>
                        <c:pt idx="0">
                          <c:v>-15.4</c:v>
                        </c:pt>
                      </c15:dlblFieldTableCache>
                    </c15:dlblFTEntry>
                  </c15:dlblFieldTable>
                  <c15:showDataLabelsRange val="0"/>
                </c:ext>
                <c:ext xmlns:c16="http://schemas.microsoft.com/office/drawing/2014/chart" uri="{C3380CC4-5D6E-409C-BE32-E72D297353CC}">
                  <c16:uniqueId val="{0000000F-B14E-410A-BCDE-853E2C11EBE9}"/>
                </c:ext>
              </c:extLst>
            </c:dLbl>
            <c:dLbl>
              <c:idx val="16"/>
              <c:tx>
                <c:strRef>
                  <c:f>Daten_Diagramme!$D$30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{C7C2B7FE-0FD9-40FD-9A7E-3BC19D2B7D77}</c15:txfldGUID>
                      <c15:f>Daten_Diagramme!$D$30</c15:f>
                      <c15:dlblFieldTableCache>
                        <c:ptCount val="1"/>
                        <c:pt idx="0">
                          <c:v>-1.3</c:v>
                        </c:pt>
                      </c15:dlblFieldTableCache>
                    </c15:dlblFTEntry>
                  </c15:dlblFieldTable>
                  <c15:showDataLabelsRange val="0"/>
                </c:ext>
                <c:ext xmlns:c16="http://schemas.microsoft.com/office/drawing/2014/chart" uri="{C3380CC4-5D6E-409C-BE32-E72D297353CC}">
                  <c16:uniqueId val="{00000010-B14E-410A-BCDE-853E2C11EBE9}"/>
                </c:ext>
              </c:extLst>
            </c:dLbl>
            <c:dLbl>
              <c:idx val="17"/>
              <c:tx>
                <c:strRef>
                  <c:f>Daten_Diagramme!$D$31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{4CCC609D-BA10-46CE-BE84-6BFF29078503}</c15:txfldGUID>
                      <c15:f>Daten_Diagramme!$D$31</c15:f>
                      <c15:dlblFieldTableCache>
                        <c:ptCount val="1"/>
                        <c:pt idx="0">
                          <c:v>3.6</c:v>
                        </c:pt>
                      </c15:dlblFieldTableCache>
                    </c15:dlblFTEntry>
                  </c15:dlblFieldTable>
                  <c15:showDataLabelsRange val="0"/>
                </c:ext>
                <c:ext xmlns:c16="http://schemas.microsoft.com/office/drawing/2014/chart" uri="{C3380CC4-5D6E-409C-BE32-E72D297353CC}">
                  <c16:uniqueId val="{00000011-B14E-410A-BCDE-853E2C11EBE9}"/>
                </c:ext>
              </c:extLst>
            </c:dLbl>
            <c:dLbl>
              <c:idx val="18"/>
              <c:tx>
                <c:strRef>
                  <c:f>Daten_Diagramme!$D$32</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{05B2D7ED-8CEB-47C2-A0C4-51BEB682E19B}</c15:txfldGUID>
                      <c15:f>Daten_Diagramme!$D$32</c15:f>
                      <c15:dlblFieldTableCache>
                        <c:ptCount val="1"/>
                        <c:pt idx="0">
                          <c:v>4.6</c:v>
                        </c:pt>
                      </c15:dlblFieldTableCache>
                    </c15:dlblFTEntry>
                  </c15:dlblFieldTable>
                  <c15:showDataLabelsRange val="0"/>
                </c:ext>
                <c:ext xmlns:c16="http://schemas.microsoft.com/office/drawing/2014/chart" uri="{C3380CC4-5D6E-409C-BE32-E72D297353CC}">
                  <c16:uniqueId val="{00000012-B14E-410A-BCDE-853E2C11EBE9}"/>
                </c:ext>
              </c:extLst>
            </c:dLbl>
            <c:dLbl>
              <c:idx val="19"/>
              <c:tx>
                <c:strRef>
                  <c:f>Daten_Diagramme!$D$33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{F8FFAE58-0C13-413B-A231-4C356263CA60}</c15:txfldGUID>
                      <c15:f>Daten_Diagramme!$D$33</c15:f>
                      <c15:dlblFieldTableCache>
                        <c:ptCount val="1"/>
                        <c:pt idx="0">
                          <c:v>3.5</c:v>
                        </c:pt>
                      </c15:dlblFieldTableCache>
                    </c15:dlblFTEntry>
                  </c15:dlblFieldTable>
                  <c15:showDataLabelsRange val="0"/>
                </c:ext>
                <c:ext xmlns:c16="http://schemas.microsoft.com/office/drawing/2014/chart" uri="{C3380CC4-5D6E-409C-BE32-E72D297353CC}">
                  <c16:uniqueId val="{00000013-B14E-410A-BCDE-853E2C11EBE9}"/>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{39CEF89C-87DB-455F-A937-29330483F5F5}</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B14E-410A-BCDE-853E2C11EBE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{D62409D8-92B2-42C0-95BF-005E6453CB94}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14E-410A-BCDE-853E2C11EBE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{B677C2B4-13E0-4485-9C74-F51A1C225F0A}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14E-410A-BCDE-853E2C11EBE9}"/>
                </c:ext>
              </c:extLst>
            </c:dLbl>
            <c:dLbl>
              <c:idx val="23"/>
              <c:tx>
                <c:strRef>
                  <c:f>Daten_Diagramme!$D$37</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{1668CFA9-A30B-41E8-A500-9EE1EE15E556}</c15:txfldGUID>
                      <c15:f>Daten_Diagramme!$D$37</c15:f>
                      <c15:dlblFieldTableCache>
                        <c:ptCount val="1"/>
                        <c:pt idx="0">
                          <c:v>9.3</c:v>
                        </c:pt>
                      </c15:dlblFieldTableCache>
                    </c15:dlblFTEntry>
                  </c15:dlblFieldTable>
                  <c15:showDataLabelsRange val="0"/>
                </c:ext>
                <c:ext xmlns:c16="http://schemas.microsoft.com/office/drawing/2014/chart" uri="{C3380CC4-5D6E-409C-BE32-E72D297353CC}">
                  <c16:uniqueId val="{00000017-B14E-410A-BCDE-853E2C11EBE9}"/>
                </c:ext>
              </c:extLst>
            </c:dLbl>
            <c:dLbl>
              <c:idx val="24"/>
              <c:layout>
                <c:manualLayout>
                  <c:x val="4.7769028871392123E-3"/>
                  <c:y val="-4.6876052205785108E-5"/>
                </c:manualLayout>
              </c:layout>
              <c:tx>
                <c:strRef>
                  <c:f>Daten_Diagramme!$D$38</c:f>
                  <c:strCache>
                    <c:ptCount val="1"/>
                    <c:pt idx="0">
                      <c:v>-2.1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{481A01C7-6EC3-429F-8494-284DA6E19A6C}</c15:txfldGUID>
                      <c15:f>Daten_Diagramme!$D$38</c15:f>
                      <c15:dlblFieldTableCache>
                        <c:ptCount val="1"/>
                        <c:pt idx="0">
                          <c:v>-2.1</c:v>
                        </c:pt>
                      </c15:dlblFieldTableCache>
                    </c15:dlblFTEntry>
                  </c15:dlblFieldTable>
                  <c15:showDataLabelsRange val="0"/>
                </c:ext>
                <c:ext xmlns:c16="http://schemas.microsoft.com/office/drawing/2014/chart" uri="{C3380CC4-5D6E-409C-BE32-E72D297353CC}">
                  <c16:uniqueId val="{00000018-B14E-410A-BCDE-853E2C11EBE9}"/>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{C2E1CF5D-B341-49C1-99DF-04F0A0ADF407}</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B14E-410A-BCDE-853E2C11EBE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{44A779BF-723E-4446-ADFE-90D9CA3620BD}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14E-410A-BCDE-853E2C11EBE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{2ACE4B99-541A-48E8-AF5D-A0214224FDDA}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14E-410A-BCDE-853E2C11EBE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{9E43FB4A-8544-4C3A-A8D1-1D02B8726967}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14E-410A-BCDE-853E2C11EBE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{730A1BC3-4576-48B2-BB5E-150AAD5DBD97}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14E-410A-BCDE-853E2C11EBE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{FAF2E935-0B03-4B86-9594-E15C4FCCC892}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14E-410A-BCDE-853E2C11EBE9}"/>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{6B751826-1CA7-4DD3-94AE-0510AB973485}</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B14E-410A-BCDE-853E2C11EBE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-0.47595949796883524</c:v>
                </c:pt>
                <c:pt idx="1">
                  <c:v>9.2827004219409286</c:v>
                </c:pt>
                <c:pt idx="2">
                  <c:v>-2.6459854014598538</c:v>
                </c:pt>
                <c:pt idx="3">
                  <c:v>-2.869757174392936</c:v>
                </c:pt>
                <c:pt idx="4">
                  <c:v>-2.3413897280966767</c:v>
                </c:pt>
                <c:pt idx="5">
                  <c:v>-3.1215005599104142</c:v>
                </c:pt>
                <c:pt idx="6">
                  <c:v>-2.4126455906821964</c:v>
                </c:pt>
                <c:pt idx="7">
                  <c:v>2.4154589371980677</c:v>
                </c:pt>
                <c:pt idx="8">
                  <c:v>9.6711798839458407E-2</c:v>
                </c:pt>
                <c:pt idx="9">
                  <c:v>-3.9964476021314388</c:v>
                </c:pt>
                <c:pt idx="10">
                  <c:v>3.3142857142857145</c:v>
                </c:pt>
                <c:pt idx="11">
                  <c:v>2.4896265560165975</c:v>
                </c:pt>
                <c:pt idx="12">
                  <c:v>-6.8656716417910451</c:v>
                </c:pt>
                <c:pt idx="13">
                  <c:v>-0.96575943810359965</c:v>
                </c:pt>
                <c:pt idx="14">
                  <c:v>5.6234718826405867</c:v>
                </c:pt>
                <c:pt idx="15">
                  <c:v>-15.37190082644628</c:v>
                </c:pt>
                <c:pt idx="16">
                  <c:v>-1.3249211356466877</c:v>
                </c:pt>
                <c:pt idx="17">
                  <c:v>3.5833333333333335</c:v>
                </c:pt>
                <c:pt idx="18">
                  <c:v>4.5562411010915991</c:v>
                </c:pt>
                <c:pt idx="19">
                  <c:v>3.5100638193421698</c:v>
                </c:pt>
                <c:pt idx="20">
                  <c:v>-1.4647137150466045</c:v>
                </c:pt>
                <c:pt idx="21">
                  <c:v>0</c:v>
                </c:pt>
                <c:pt idx="23">
                  <c:v>9.2827004219409286</c:v>
                </c:pt>
                <c:pt idx="24">
                  <c:v>-2.1401200202443786</c:v>
                </c:pt>
                <c:pt idx="25">
                  <c:v>0.61845861084681253</c:v>
                </c:pt>
              </c:numCache>
            </c:numRef>
          </c:val>
          <c:extLst>
            <c:ext xmlns:c16="http://schemas.microsoft.com/office/drawing/2014/chart" uri="{C3380CC4-5D6E-409C-BE32-E72D297353CC}">
              <c16:uniqueId val="{00000020-B14E-410A-BCDE-853E2C11EBE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{23799832-DEFB-4B8C-9D90-D3A185931DFC}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14E-410A-BCDE-853E2C11EBE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{F373868B-EFA5-4B49-A38E-19D42FB28494}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14E-410A-BCDE-853E2C11EBE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{8DB65ADA-02D3-4BEA-96AB-867488A0D91A}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14E-410A-BCDE-853E2C11EBE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{0C80ECB8-D62B-42DE-B991-3A74199FD951}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14E-410A-BCDE-853E2C11EBE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{30C2C948-89DA-4CF2-909C-3EB21B9E62AD}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14E-410A-BCDE-853E2C11EBE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{075C2B64-B7C5-41A4-B55B-6CED8A0618EA}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14E-410A-BCDE-853E2C11EBE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{2913645C-808A-4CF7-9E1A-5447968BADCC}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14E-410A-BCDE-853E2C11EBE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{F548FA31-384F-407B-85FB-8B18C724EA61}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14E-410A-BCDE-853E2C11EBE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{14E6537D-3AB8-4CDA-B497-77D2D85C1FF1}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14E-410A-BCDE-853E2C11EBE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{4A1EFBC8-AF57-4A02-8B33-C26C15C90225}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14E-410A-BCDE-853E2C11EBE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{A71830A9-D4D0-470D-9C71-7ADF549A3E85}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14E-410A-BCDE-853E2C11EBE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{3CEFC5A3-E687-494B-B1EC-1F5D5C24FE27}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14E-410A-BCDE-853E2C11EBE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{E58F3AC5-6D3D-419B-8A89-F4DC7233420D}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14E-410A-BCDE-853E2C11EBE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{3617BA0C-E8C4-4F32-8842-EEF7B911AA61}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14E-410A-BCDE-853E2C11EBE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{ABDD54A0-1D6B-4F25-9C9F-CFCC4EA9DB65}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14E-410A-BCDE-853E2C11EBE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{EA9915BA-D8AB-4179-B134-975E9EFB9D61}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14E-410A-BCDE-853E2C11EBE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{F88E4587-2BDA-4AA6-A932-490F265D105D}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14E-410A-BCDE-853E2C11EBE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{8E2BA530-0698-4978-A695-D1C01E8C4B0E}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14E-410A-BCDE-853E2C11EBE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{BD451737-C908-4EFC-8D8B-7A51498DCAC1}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14E-410A-BCDE-853E2C11EBE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{49A57ED2-142D-4B89-8CEE-93E6143765A7}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14E-410A-BCDE-853E2C11EBE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{44288137-920B-48DA-9711-13A0EF094653}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14E-410A-BCDE-853E2C11EBE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{A405DD56-5261-4CC5-8308-2FC97FFCC7D1}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14E-410A-BCDE-853E2C11EBE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{54AFD534-C6F6-4547-B605-71113B2D9F6D}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14E-410A-BCDE-853E2C11EBE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{BEE2A46F-2009-4F8F-874B-4937D26F6480}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14E-410A-BCDE-853E2C11EBE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{08AC1D05-59C1-42CF-83E7-837FD4C4F1A4}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14E-410A-BCDE-853E2C11EBE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{503B4039-51CE-48D2-AF4D-A246638020CF}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14E-410A-BCDE-853E2C11EBE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{83A81B7C-8E0E-43E4-9121-D5EC6AB9F582}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14E-410A-BCDE-853E2C11EBE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{A2EEA37A-353D-4EA6-A10D-A468AC67E920}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14E-410A-BCDE-853E2C11EBE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{F43C8F4A-5572-49E3-8DD5-5EA4217BF546}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14E-410A-BCDE-853E2C11EBE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{81884566-A889-433C-8DDA-232A352DAF81}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14E-410A-BCDE-853E2C11EBE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{F7245E65-B603-4DFE-88F6-7E340062404F}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14E-410A-BCDE-853E2C11EBE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{061008AF-99A0-41DD-9E73-CC204B827EDD}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14E-410A-BCDE-853E2C11EBE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14E-410A-BCDE-853E2C11EBE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14E-410A-BCDE-853E2C11EBE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{AFF62808-C5A3-4789-B13E-E79C5CFC7844}</c15:txfldGUID>
                      <c15:f>Daten_Diagramme!$E$14</c15:f>
                      <c15:dlblFieldTableCache>
                        <c:ptCount val="1"/>
                        <c:pt idx="0">
                          <c:v>-1.0</c:v>
                        </c:pt>
                      </c15:dlblFieldTableCache>
                    </c15:dlblFTEntry>
                  </c15:dlblFieldTable>
                  <c15:showDataLabelsRange val="0"/>
                </c:ext>
                <c:ext xmlns:c16="http://schemas.microsoft.com/office/drawing/2014/chart" uri="{C3380CC4-5D6E-409C-BE32-E72D297353CC}">
                  <c16:uniqueId val="{00000000-55A2-49EA-87DE-9CB420020E9E}"/>
                </c:ext>
              </c:extLst>
            </c:dLbl>
            <c:dLbl>
              <c:idx val="1"/>
              <c:tx>
                <c:strRef>
                  <c:f>Daten_Diagramme!$E$15</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{E8C47A72-FE48-4588-9426-C8A83E77E0EE}</c15:txfldGUID>
                      <c15:f>Daten_Diagramme!$E$15</c15:f>
                      <c15:dlblFieldTableCache>
                        <c:ptCount val="1"/>
                        <c:pt idx="0">
                          <c:v>15.7</c:v>
                        </c:pt>
                      </c15:dlblFieldTableCache>
                    </c15:dlblFTEntry>
                  </c15:dlblFieldTable>
                  <c15:showDataLabelsRange val="0"/>
                </c:ext>
                <c:ext xmlns:c16="http://schemas.microsoft.com/office/drawing/2014/chart" uri="{C3380CC4-5D6E-409C-BE32-E72D297353CC}">
                  <c16:uniqueId val="{00000001-55A2-49EA-87DE-9CB420020E9E}"/>
                </c:ext>
              </c:extLst>
            </c:dLbl>
            <c:dLbl>
              <c:idx val="2"/>
              <c:tx>
                <c:strRef>
                  <c:f>Daten_Diagramme!$E$16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{EEEE90AE-B19E-464D-BA4E-129011F2CC5B}</c15:txfldGUID>
                      <c15:f>Daten_Diagramme!$E$16</c15:f>
                      <c15:dlblFieldTableCache>
                        <c:ptCount val="1"/>
                        <c:pt idx="0">
                          <c:v>-4.3</c:v>
                        </c:pt>
                      </c15:dlblFieldTableCache>
                    </c15:dlblFTEntry>
                  </c15:dlblFieldTable>
                  <c15:showDataLabelsRange val="0"/>
                </c:ext>
                <c:ext xmlns:c16="http://schemas.microsoft.com/office/drawing/2014/chart" uri="{C3380CC4-5D6E-409C-BE32-E72D297353CC}">
                  <c16:uniqueId val="{00000002-55A2-49EA-87DE-9CB420020E9E}"/>
                </c:ext>
              </c:extLst>
            </c:dLbl>
            <c:dLbl>
              <c:idx val="3"/>
              <c:tx>
                <c:strRef>
                  <c:f>Daten_Diagramme!$E$17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{1754A8AC-FC2A-47FC-BFA6-65FB9692E7DC}</c15:txfldGUID>
                      <c15:f>Daten_Diagramme!$E$17</c15:f>
                      <c15:dlblFieldTableCache>
                        <c:ptCount val="1"/>
                        <c:pt idx="0">
                          <c:v>-0.2</c:v>
                        </c:pt>
                      </c15:dlblFieldTableCache>
                    </c15:dlblFTEntry>
                  </c15:dlblFieldTable>
                  <c15:showDataLabelsRange val="0"/>
                </c:ext>
                <c:ext xmlns:c16="http://schemas.microsoft.com/office/drawing/2014/chart" uri="{C3380CC4-5D6E-409C-BE32-E72D297353CC}">
                  <c16:uniqueId val="{00000003-55A2-49EA-87DE-9CB420020E9E}"/>
                </c:ext>
              </c:extLst>
            </c:dLbl>
            <c:dLbl>
              <c:idx val="4"/>
              <c:tx>
                <c:strRef>
                  <c:f>Daten_Diagramme!$E$18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{A6DBD902-1F55-45F0-83CB-4AFF6CF45658}</c15:txfldGUID>
                      <c15:f>Daten_Diagramme!$E$18</c15:f>
                      <c15:dlblFieldTableCache>
                        <c:ptCount val="1"/>
                        <c:pt idx="0">
                          <c:v>0.7</c:v>
                        </c:pt>
                      </c15:dlblFieldTableCache>
                    </c15:dlblFTEntry>
                  </c15:dlblFieldTable>
                  <c15:showDataLabelsRange val="0"/>
                </c:ext>
                <c:ext xmlns:c16="http://schemas.microsoft.com/office/drawing/2014/chart" uri="{C3380CC4-5D6E-409C-BE32-E72D297353CC}">
                  <c16:uniqueId val="{00000004-55A2-49EA-87DE-9CB420020E9E}"/>
                </c:ext>
              </c:extLst>
            </c:dLbl>
            <c:dLbl>
              <c:idx val="5"/>
              <c:tx>
                <c:strRef>
                  <c:f>Daten_Diagramme!$E$19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{57486CAA-B91E-4A6A-870D-330ACC603B2C}</c15:txfldGUID>
                      <c15:f>Daten_Diagramme!$E$19</c15:f>
                      <c15:dlblFieldTableCache>
                        <c:ptCount val="1"/>
                        <c:pt idx="0">
                          <c:v>0.0</c:v>
                        </c:pt>
                      </c15:dlblFieldTableCache>
                    </c15:dlblFTEntry>
                  </c15:dlblFieldTable>
                  <c15:showDataLabelsRange val="0"/>
                </c:ext>
                <c:ext xmlns:c16="http://schemas.microsoft.com/office/drawing/2014/chart" uri="{C3380CC4-5D6E-409C-BE32-E72D297353CC}">
                  <c16:uniqueId val="{00000005-55A2-49EA-87DE-9CB420020E9E}"/>
                </c:ext>
              </c:extLst>
            </c:dLbl>
            <c:dLbl>
              <c:idx val="6"/>
              <c:tx>
                <c:strRef>
                  <c:f>Daten_Diagramme!$E$20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{C8108937-1DC1-45D6-9971-7EC3C5CEADBD}</c15:txfldGUID>
                      <c15:f>Daten_Diagramme!$E$20</c15:f>
                      <c15:dlblFieldTableCache>
                        <c:ptCount val="1"/>
                        <c:pt idx="0">
                          <c:v>-3.0</c:v>
                        </c:pt>
                      </c15:dlblFieldTableCache>
                    </c15:dlblFTEntry>
                  </c15:dlblFieldTable>
                  <c15:showDataLabelsRange val="0"/>
                </c:ext>
                <c:ext xmlns:c16="http://schemas.microsoft.com/office/drawing/2014/chart" uri="{C3380CC4-5D6E-409C-BE32-E72D297353CC}">
                  <c16:uniqueId val="{00000006-55A2-49EA-87DE-9CB420020E9E}"/>
                </c:ext>
              </c:extLst>
            </c:dLbl>
            <c:dLbl>
              <c:idx val="7"/>
              <c:tx>
                <c:strRef>
                  <c:f>Daten_Diagramme!$E$21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{E4F32CA8-4698-4A6F-AAA7-3161D68F475A}</c15:txfldGUID>
                      <c15:f>Daten_Diagramme!$E$21</c15:f>
                      <c15:dlblFieldTableCache>
                        <c:ptCount val="1"/>
                        <c:pt idx="0">
                          <c:v>4.1</c:v>
                        </c:pt>
                      </c15:dlblFieldTableCache>
                    </c15:dlblFTEntry>
                  </c15:dlblFieldTable>
                  <c15:showDataLabelsRange val="0"/>
                </c:ext>
                <c:ext xmlns:c16="http://schemas.microsoft.com/office/drawing/2014/chart" uri="{C3380CC4-5D6E-409C-BE32-E72D297353CC}">
                  <c16:uniqueId val="{00000007-55A2-49EA-87DE-9CB420020E9E}"/>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{A33A7699-28F7-451B-8BF5-2B286F4D1235}</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55A2-49EA-87DE-9CB420020E9E}"/>
                </c:ext>
              </c:extLst>
            </c:dLbl>
            <c:dLbl>
              <c:idx val="9"/>
              <c:tx>
                <c:strRef>
                  <c:f>Daten_Diagramme!$E$23</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{AE8EE53B-2C5D-4C42-BB86-07E11DCD430C}</c15:txfldGUID>
                      <c15:f>Daten_Diagramme!$E$23</c15:f>
                      <c15:dlblFieldTableCache>
                        <c:ptCount val="1"/>
                        <c:pt idx="0">
                          <c:v>-9.9</c:v>
                        </c:pt>
                      </c15:dlblFieldTableCache>
                    </c15:dlblFTEntry>
                  </c15:dlblFieldTable>
                  <c15:showDataLabelsRange val="0"/>
                </c:ext>
                <c:ext xmlns:c16="http://schemas.microsoft.com/office/drawing/2014/chart" uri="{C3380CC4-5D6E-409C-BE32-E72D297353CC}">
                  <c16:uniqueId val="{00000009-55A2-49EA-87DE-9CB420020E9E}"/>
                </c:ext>
              </c:extLst>
            </c:dLbl>
            <c:dLbl>
              <c:idx val="10"/>
              <c:tx>
                <c:strRef>
                  <c:f>Daten_Diagramme!$E$24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{0B284CAC-B298-4DC3-B6AA-A98863671BC2}</c15:txfldGUID>
                      <c15:f>Daten_Diagramme!$E$24</c15:f>
                      <c15:dlblFieldTableCache>
                        <c:ptCount val="1"/>
                        <c:pt idx="0">
                          <c:v>-2.4</c:v>
                        </c:pt>
                      </c15:dlblFieldTableCache>
                    </c15:dlblFTEntry>
                  </c15:dlblFieldTable>
                  <c15:showDataLabelsRange val="0"/>
                </c:ext>
                <c:ext xmlns:c16="http://schemas.microsoft.com/office/drawing/2014/chart" uri="{C3380CC4-5D6E-409C-BE32-E72D297353CC}">
                  <c16:uniqueId val="{0000000A-55A2-49EA-87DE-9CB420020E9E}"/>
                </c:ext>
              </c:extLst>
            </c:dLbl>
            <c:dLbl>
              <c:idx val="11"/>
              <c:tx>
                <c:strRef>
                  <c:f>Daten_Diagramme!$E$25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{6918475C-4B65-4D76-8E0D-A53B00CBBE14}</c15:txfldGUID>
                      <c15:f>Daten_Diagramme!$E$25</c15:f>
                      <c15:dlblFieldTableCache>
                        <c:ptCount val="1"/>
                        <c:pt idx="0">
                          <c:v>4.0</c:v>
                        </c:pt>
                      </c15:dlblFieldTableCache>
                    </c15:dlblFTEntry>
                  </c15:dlblFieldTable>
                  <c15:showDataLabelsRange val="0"/>
                </c:ext>
                <c:ext xmlns:c16="http://schemas.microsoft.com/office/drawing/2014/chart" uri="{C3380CC4-5D6E-409C-BE32-E72D297353CC}">
                  <c16:uniqueId val="{0000000B-55A2-49EA-87DE-9CB420020E9E}"/>
                </c:ext>
              </c:extLst>
            </c:dLbl>
            <c:dLbl>
              <c:idx val="12"/>
              <c:tx>
                <c:strRef>
                  <c:f>Daten_Diagramme!$E$26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{19677530-94CE-4EFE-8FBE-43398824DFE8}</c15:txfldGUID>
                      <c15:f>Daten_Diagramme!$E$26</c15:f>
                      <c15:dlblFieldTableCache>
                        <c:ptCount val="1"/>
                        <c:pt idx="0">
                          <c:v>4.8</c:v>
                        </c:pt>
                      </c15:dlblFieldTableCache>
                    </c15:dlblFTEntry>
                  </c15:dlblFieldTable>
                  <c15:showDataLabelsRange val="0"/>
                </c:ext>
                <c:ext xmlns:c16="http://schemas.microsoft.com/office/drawing/2014/chart" uri="{C3380CC4-5D6E-409C-BE32-E72D297353CC}">
                  <c16:uniqueId val="{0000000C-55A2-49EA-87DE-9CB420020E9E}"/>
                </c:ext>
              </c:extLst>
            </c:dLbl>
            <c:dLbl>
              <c:idx val="13"/>
              <c:tx>
                <c:strRef>
                  <c:f>Daten_Diagramme!$E$27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{43A7B2ED-3F27-40FF-954B-B2AFBAC4191A}</c15:txfldGUID>
                      <c15:f>Daten_Diagramme!$E$27</c15:f>
                      <c15:dlblFieldTableCache>
                        <c:ptCount val="1"/>
                        <c:pt idx="0">
                          <c:v>-5.2</c:v>
                        </c:pt>
                      </c15:dlblFieldTableCache>
                    </c15:dlblFTEntry>
                  </c15:dlblFieldTable>
                  <c15:showDataLabelsRange val="0"/>
                </c:ext>
                <c:ext xmlns:c16="http://schemas.microsoft.com/office/drawing/2014/chart" uri="{C3380CC4-5D6E-409C-BE32-E72D297353CC}">
                  <c16:uniqueId val="{0000000D-55A2-49EA-87DE-9CB420020E9E}"/>
                </c:ext>
              </c:extLst>
            </c:dLbl>
            <c:dLbl>
              <c:idx val="14"/>
              <c:tx>
                <c:strRef>
                  <c:f>Daten_Diagramme!$E$28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{9F56A497-4243-4E2B-ABCF-BC04055758E7}</c15:txfldGUID>
                      <c15:f>Daten_Diagramme!$E$28</c15:f>
                      <c15:dlblFieldTableCache>
                        <c:ptCount val="1"/>
                        <c:pt idx="0">
                          <c:v>-2.0</c:v>
                        </c:pt>
                      </c15:dlblFieldTableCache>
                    </c15:dlblFTEntry>
                  </c15:dlblFieldTable>
                  <c15:showDataLabelsRange val="0"/>
                </c:ext>
                <c:ext xmlns:c16="http://schemas.microsoft.com/office/drawing/2014/chart" uri="{C3380CC4-5D6E-409C-BE32-E72D297353CC}">
                  <c16:uniqueId val="{0000000E-55A2-49EA-87DE-9CB420020E9E}"/>
                </c:ext>
              </c:extLst>
            </c:dLbl>
            <c:dLbl>
              <c:idx val="15"/>
              <c:tx>
                <c:strRef>
                  <c:f>Daten_Diagramme!$E$29</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{5430254A-7ACA-43BA-8D95-8F2ECA1BCCB7}</c15:txfldGUID>
                      <c15:f>Daten_Diagramme!$E$29</c15:f>
                      <c15:dlblFieldTableCache>
                        <c:ptCount val="1"/>
                        <c:pt idx="0">
                          <c:v>9.7</c:v>
                        </c:pt>
                      </c15:dlblFieldTableCache>
                    </c15:dlblFTEntry>
                  </c15:dlblFieldTable>
                  <c15:showDataLabelsRange val="0"/>
                </c:ext>
                <c:ext xmlns:c16="http://schemas.microsoft.com/office/drawing/2014/chart" uri="{C3380CC4-5D6E-409C-BE32-E72D297353CC}">
                  <c16:uniqueId val="{0000000F-55A2-49EA-87DE-9CB420020E9E}"/>
                </c:ext>
              </c:extLst>
            </c:dLbl>
            <c:dLbl>
              <c:idx val="16"/>
              <c:tx>
                <c:strRef>
                  <c:f>Daten_Diagramme!$E$30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{58D5CB79-1B47-4E0F-911E-2115FDF2E325}</c15:txfldGUID>
                      <c15:f>Daten_Diagramme!$E$30</c15:f>
                      <c15:dlblFieldTableCache>
                        <c:ptCount val="1"/>
                        <c:pt idx="0">
                          <c:v>1.4</c:v>
                        </c:pt>
                      </c15:dlblFieldTableCache>
                    </c15:dlblFTEntry>
                  </c15:dlblFieldTable>
                  <c15:showDataLabelsRange val="0"/>
                </c:ext>
                <c:ext xmlns:c16="http://schemas.microsoft.com/office/drawing/2014/chart" uri="{C3380CC4-5D6E-409C-BE32-E72D297353CC}">
                  <c16:uniqueId val="{00000010-55A2-49EA-87DE-9CB420020E9E}"/>
                </c:ext>
              </c:extLst>
            </c:dLbl>
            <c:dLbl>
              <c:idx val="17"/>
              <c:tx>
                <c:strRef>
                  <c:f>Daten_Diagramme!$E$31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{CAB29FD2-C437-4286-91A4-D81B30DF910A}</c15:txfldGUID>
                      <c15:f>Daten_Diagramme!$E$31</c15:f>
                      <c15:dlblFieldTableCache>
                        <c:ptCount val="1"/>
                        <c:pt idx="0">
                          <c:v>-2.5</c:v>
                        </c:pt>
                      </c15:dlblFieldTableCache>
                    </c15:dlblFTEntry>
                  </c15:dlblFieldTable>
                  <c15:showDataLabelsRange val="0"/>
                </c:ext>
                <c:ext xmlns:c16="http://schemas.microsoft.com/office/drawing/2014/chart" uri="{C3380CC4-5D6E-409C-BE32-E72D297353CC}">
                  <c16:uniqueId val="{00000011-55A2-49EA-87DE-9CB420020E9E}"/>
                </c:ext>
              </c:extLst>
            </c:dLbl>
            <c:dLbl>
              <c:idx val="18"/>
              <c:tx>
                <c:strRef>
                  <c:f>Daten_Diagramme!$E$32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{9245C4BD-E5EC-44D4-B7F9-06B04285AFAE}</c15:txfldGUID>
                      <c15:f>Daten_Diagramme!$E$32</c15:f>
                      <c15:dlblFieldTableCache>
                        <c:ptCount val="1"/>
                        <c:pt idx="0">
                          <c:v>3.4</c:v>
                        </c:pt>
                      </c15:dlblFieldTableCache>
                    </c15:dlblFTEntry>
                  </c15:dlblFieldTable>
                  <c15:showDataLabelsRange val="0"/>
                </c:ext>
                <c:ext xmlns:c16="http://schemas.microsoft.com/office/drawing/2014/chart" uri="{C3380CC4-5D6E-409C-BE32-E72D297353CC}">
                  <c16:uniqueId val="{00000012-55A2-49EA-87DE-9CB420020E9E}"/>
                </c:ext>
              </c:extLst>
            </c:dLbl>
            <c:dLbl>
              <c:idx val="19"/>
              <c:tx>
                <c:strRef>
                  <c:f>Daten_Diagramme!$E$33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{0D40F789-0619-4179-A4B2-79B7668088D3}</c15:txfldGUID>
                      <c15:f>Daten_Diagramme!$E$33</c15:f>
                      <c15:dlblFieldTableCache>
                        <c:ptCount val="1"/>
                        <c:pt idx="0">
                          <c:v>-2.5</c:v>
                        </c:pt>
                      </c15:dlblFieldTableCache>
                    </c15:dlblFTEntry>
                  </c15:dlblFieldTable>
                  <c15:showDataLabelsRange val="0"/>
                </c:ext>
                <c:ext xmlns:c16="http://schemas.microsoft.com/office/drawing/2014/chart" uri="{C3380CC4-5D6E-409C-BE32-E72D297353CC}">
                  <c16:uniqueId val="{00000013-55A2-49EA-87DE-9CB420020E9E}"/>
                </c:ext>
              </c:extLst>
            </c:dLbl>
            <c:dLbl>
              <c:idx val="20"/>
              <c:tx>
                <c:strRef>
                  <c:f>Daten_Diagramme!$E$34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{59269375-66F3-42F2-8792-A88BF327C2A3}</c15:txfldGUID>
                      <c15:f>Daten_Diagramme!$E$34</c15:f>
                      <c15:dlblFieldTableCache>
                        <c:ptCount val="1"/>
                        <c:pt idx="0">
                          <c:v>-3.7</c:v>
                        </c:pt>
                      </c15:dlblFieldTableCache>
                    </c15:dlblFTEntry>
                  </c15:dlblFieldTable>
                  <c15:showDataLabelsRange val="0"/>
                </c:ext>
                <c:ext xmlns:c16="http://schemas.microsoft.com/office/drawing/2014/chart" uri="{C3380CC4-5D6E-409C-BE32-E72D297353CC}">
                  <c16:uniqueId val="{00000014-55A2-49EA-87DE-9CB420020E9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{956284C8-4BAA-4EBA-9436-B6EB8F4EFE69}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5A2-49EA-87DE-9CB420020E9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{10881AB5-A08A-45D0-8803-38A11ED95C15}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5A2-49EA-87DE-9CB420020E9E}"/>
                </c:ext>
              </c:extLst>
            </c:dLbl>
            <c:dLbl>
              <c:idx val="23"/>
              <c:tx>
                <c:strRef>
                  <c:f>Daten_Diagramme!$E$37</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{F6A90896-FFDE-4644-9DF9-0FC3192632F7}</c15:txfldGUID>
                      <c15:f>Daten_Diagramme!$E$37</c15:f>
                      <c15:dlblFieldTableCache>
                        <c:ptCount val="1"/>
                        <c:pt idx="0">
                          <c:v>15.7</c:v>
                        </c:pt>
                      </c15:dlblFieldTableCache>
                    </c15:dlblFTEntry>
                  </c15:dlblFieldTable>
                  <c15:showDataLabelsRange val="0"/>
                </c:ext>
                <c:ext xmlns:c16="http://schemas.microsoft.com/office/drawing/2014/chart" uri="{C3380CC4-5D6E-409C-BE32-E72D297353CC}">
                  <c16:uniqueId val="{00000017-55A2-49EA-87DE-9CB420020E9E}"/>
                </c:ext>
              </c:extLst>
            </c:dLbl>
            <c:dLbl>
              <c:idx val="24"/>
              <c:tx>
                <c:strRef>
                  <c:f>Daten_Diagramme!$E$38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{0BDC1BA0-72B2-4A2F-8D13-C341CDB16EFE}</c15:txfldGUID>
                      <c15:f>Daten_Diagramme!$E$38</c15:f>
                      <c15:dlblFieldTableCache>
                        <c:ptCount val="1"/>
                        <c:pt idx="0">
                          <c:v>0.4</c:v>
                        </c:pt>
                      </c15:dlblFieldTableCache>
                    </c15:dlblFTEntry>
                  </c15:dlblFieldTable>
                  <c15:showDataLabelsRange val="0"/>
                </c:ext>
                <c:ext xmlns:c16="http://schemas.microsoft.com/office/drawing/2014/chart" uri="{C3380CC4-5D6E-409C-BE32-E72D297353CC}">
                  <c16:uniqueId val="{00000018-55A2-49EA-87DE-9CB420020E9E}"/>
                </c:ext>
              </c:extLst>
            </c:dLbl>
            <c:dLbl>
              <c:idx val="25"/>
              <c:tx>
                <c:strRef>
                  <c:f>Daten_Diagramme!$E$39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{0BA75673-DF41-47CC-91F6-F8DA44A5AEAE}</c15:txfldGUID>
                      <c15:f>Daten_Diagramme!$E$39</c15:f>
                      <c15:dlblFieldTableCache>
                        <c:ptCount val="1"/>
                        <c:pt idx="0">
                          <c:v>-1.8</c:v>
                        </c:pt>
                      </c15:dlblFieldTableCache>
                    </c15:dlblFTEntry>
                  </c15:dlblFieldTable>
                  <c15:showDataLabelsRange val="0"/>
                </c:ext>
                <c:ext xmlns:c16="http://schemas.microsoft.com/office/drawing/2014/chart" uri="{C3380CC4-5D6E-409C-BE32-E72D297353CC}">
                  <c16:uniqueId val="{00000019-55A2-49EA-87DE-9CB420020E9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{B76269CE-4872-4BF2-B970-65661FE73048}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5A2-49EA-87DE-9CB420020E9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{8DD0F029-CFC9-44A0-A7F8-1F5A8D5165CF}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5A2-49EA-87DE-9CB420020E9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{0C36ACBA-325D-4CB3-BB34-BADBD30A1BE2}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5A2-49EA-87DE-9CB420020E9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{EF915085-E628-4D81-AABC-2247A492F093}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5A2-49EA-87DE-9CB420020E9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{4769FBD0-7F01-4574-9996-5E9A11352D3B}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5A2-49EA-87DE-9CB420020E9E}"/>
                </c:ext>
              </c:extLst>
            </c:dLbl>
            <c:dLbl>
              <c:idx val="31"/>
              <c:tx>
                <c:strRef>
                  <c:f>Daten_Diagramme!$E$45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{2664A60F-A12D-4FA0-B7B6-E46E51AF0CDF}</c15:txfldGUID>
                      <c15:f>Daten_Diagramme!$E$45</c15:f>
                      <c15:dlblFieldTableCache>
                        <c:ptCount val="1"/>
                        <c:pt idx="0">
                          <c:v>-1.8</c:v>
                        </c:pt>
                      </c15:dlblFieldTableCache>
                    </c15:dlblFTEntry>
                  </c15:dlblFieldTable>
                  <c15:showDataLabelsRange val="0"/>
                </c:ext>
                <c:ext xmlns:c16="http://schemas.microsoft.com/office/drawing/2014/chart" uri="{C3380CC4-5D6E-409C-BE32-E72D297353CC}">
                  <c16:uniqueId val="{0000001F-55A2-49EA-87DE-9CB420020E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-1.0253521126760563</c:v>
                </c:pt>
                <c:pt idx="1">
                  <c:v>15.706806282722512</c:v>
                </c:pt>
                <c:pt idx="2">
                  <c:v>-4.2857142857142856</c:v>
                </c:pt>
                <c:pt idx="3">
                  <c:v>-0.20811654526534859</c:v>
                </c:pt>
                <c:pt idx="4">
                  <c:v>0.66815144766146994</c:v>
                </c:pt>
                <c:pt idx="5">
                  <c:v>0</c:v>
                </c:pt>
                <c:pt idx="6">
                  <c:v>-2.9940119760479043</c:v>
                </c:pt>
                <c:pt idx="7">
                  <c:v>4.1095890410958908</c:v>
                </c:pt>
                <c:pt idx="8">
                  <c:v>1.3303769401330376</c:v>
                </c:pt>
                <c:pt idx="9">
                  <c:v>-9.9206349206349209</c:v>
                </c:pt>
                <c:pt idx="10">
                  <c:v>-2.3510971786833856</c:v>
                </c:pt>
                <c:pt idx="11">
                  <c:v>4</c:v>
                </c:pt>
                <c:pt idx="12">
                  <c:v>4.7619047619047619</c:v>
                </c:pt>
                <c:pt idx="13">
                  <c:v>-5.2249637155297535</c:v>
                </c:pt>
                <c:pt idx="14">
                  <c:v>-1.9867549668874172</c:v>
                </c:pt>
                <c:pt idx="15">
                  <c:v>9.67741935483871</c:v>
                </c:pt>
                <c:pt idx="16">
                  <c:v>1.4336917562724014</c:v>
                </c:pt>
                <c:pt idx="17">
                  <c:v>-2.459016393442623</c:v>
                </c:pt>
                <c:pt idx="18">
                  <c:v>3.4</c:v>
                </c:pt>
                <c:pt idx="19">
                  <c:v>-2.4930747922437675</c:v>
                </c:pt>
                <c:pt idx="20">
                  <c:v>-3.6706349206349205</c:v>
                </c:pt>
                <c:pt idx="21">
                  <c:v>0</c:v>
                </c:pt>
                <c:pt idx="23">
                  <c:v>15.706806282722512</c:v>
                </c:pt>
                <c:pt idx="24">
                  <c:v>0.43505282784338101</c:v>
                </c:pt>
                <c:pt idx="25">
                  <c:v>-1.8091872791519434</c:v>
                </c:pt>
              </c:numCache>
            </c:numRef>
          </c:val>
          <c:extLst>
            <c:ext xmlns:c16="http://schemas.microsoft.com/office/drawing/2014/chart" uri="{C3380CC4-5D6E-409C-BE32-E72D297353CC}">
              <c16:uniqueId val="{00000020-55A2-49EA-87DE-9CB420020E9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{594CD4C8-3386-47BB-BEE3-C29E491D9BB0}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5A2-49EA-87DE-9CB420020E9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{52BDE79E-24C4-4B22-A5B4-4FF5C703BE48}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5A2-49EA-87DE-9CB420020E9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{E39D32B7-450F-4EF9-8D55-6DDDCD97678E}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5A2-49EA-87DE-9CB420020E9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{49A470DC-6DAF-42C4-B47C-03E04A256FCB}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5A2-49EA-87DE-9CB420020E9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{42357266-96ED-4652-AA68-157594B335C1}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5A2-49EA-87DE-9CB420020E9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{AAF915D0-8B13-4327-ABCB-25DE0F718EF2}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5A2-49EA-87DE-9CB420020E9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{89EDEC5F-9909-48E0-B0ED-47256BD03B34}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5A2-49EA-87DE-9CB420020E9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{1ECFB5EC-5300-4FD7-8942-B90D5A955ADA}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5A2-49EA-87DE-9CB420020E9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{BCD67B07-721E-4C92-96B0-AB9E0E92EBFB}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5A2-49EA-87DE-9CB420020E9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{3E053249-1FD8-4A31-B76D-6CF0C55EF85D}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5A2-49EA-87DE-9CB420020E9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{810EDB48-7C88-45CA-BD20-25E262931209}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5A2-49EA-87DE-9CB420020E9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{5083636E-7262-4000-B7ED-70595242D6D8}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5A2-49EA-87DE-9CB420020E9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{350F10B6-804E-4C6F-9CB4-78CDF25CE9A6}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5A2-49EA-87DE-9CB420020E9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{70629618-E1F2-4A73-8F8C-2875A6EFD595}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5A2-49EA-87DE-9CB420020E9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{B9A594E0-1449-4430-96A2-8477CA24E97C}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5A2-49EA-87DE-9CB420020E9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{F046A076-271D-4A6A-9CFB-509A7AD83F6C}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5A2-49EA-87DE-9CB420020E9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{DB24DF2E-ED4A-413D-996D-E6BDE417FAA9}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5A2-49EA-87DE-9CB420020E9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{E4C86E04-9844-4FD9-B713-6F452D99EB24}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5A2-49EA-87DE-9CB420020E9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{79D35BCA-EAB5-47C6-89A0-323BCEDF5FD8}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5A2-49EA-87DE-9CB420020E9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{B20DE2A4-E3F4-424A-BB49-518F4CBEFD22}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5A2-49EA-87DE-9CB420020E9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{C8BFEEED-BF22-4081-A173-04DB99933C2B}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5A2-49EA-87DE-9CB420020E9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{2CB13E03-905C-4C0E-A1B5-D38C4CF4BE19}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5A2-49EA-87DE-9CB420020E9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{5DB3C32B-69CE-4552-88FF-39E3FB2AFD84}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5A2-49EA-87DE-9CB420020E9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{8DFC2714-3E53-451A-AD83-DFD4887B8E76}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5A2-49EA-87DE-9CB420020E9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{5F81338C-7D23-4B12-8A93-56D73C3D856B}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5A2-49EA-87DE-9CB420020E9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{CB311BE3-806B-403A-8ACA-75C5AAD7CD75}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5A2-49EA-87DE-9CB420020E9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{F751F9BB-EC8B-4922-8C83-BB762F73E6B1}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5A2-49EA-87DE-9CB420020E9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{845BAE94-9CEC-476E-8202-64B9427F8AC1}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5A2-49EA-87DE-9CB420020E9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{98661B42-006B-4471-A0E3-0BCD54340F48}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5A2-49EA-87DE-9CB420020E9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{C719473F-AAE8-45BC-AE4D-B3DE5790F671}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5A2-49EA-87DE-9CB420020E9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{34AF822D-1CE1-4F3B-A1CA-CFA1BDC98A8E}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5A2-49EA-87DE-9CB420020E9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{AC9CDF97-CB75-4703-818B-5D5BFFFA913A}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5A2-49EA-87DE-9CB420020E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5A2-49EA-87DE-9CB420020E9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5A2-49EA-87DE-9CB420020E9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{1FE2FD5A-F39E-4161-ADF3-930A331C08AF}</c15:txfldGUID>
                      <c15:f>Diagramm!$I$46</c15:f>
                      <c15:dlblFieldTableCache>
                        <c:ptCount val="1"/>
                      </c15:dlblFieldTableCache>
                    </c15:dlblFTEntry>
                  </c15:dlblFieldTable>
                  <c15:showDataLabelsRange val="0"/>
                </c:ext>
                <c:ext xmlns:c16="http://schemas.microsoft.com/office/drawing/2014/chart" uri="{C3380CC4-5D6E-409C-BE32-E72D297353CC}">
                  <c16:uniqueId val="{00000000-76CE-48A6-8EBE-B3A8896931D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{57938ED6-1919-492D-8155-3DAF2B941E6A}</c15:txfldGUID>
                      <c15:f>Diagramm!$I$47</c15:f>
                      <c15:dlblFieldTableCache>
                        <c:ptCount val="1"/>
                      </c15:dlblFieldTableCache>
                    </c15:dlblFTEntry>
                  </c15:dlblFieldTable>
                  <c15:showDataLabelsRange val="0"/>
                </c:ext>
                <c:ext xmlns:c16="http://schemas.microsoft.com/office/drawing/2014/chart" uri="{C3380CC4-5D6E-409C-BE32-E72D297353CC}">
                  <c16:uniqueId val="{00000001-76CE-48A6-8EBE-B3A8896931D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{95960E2B-1089-45F0-AAE9-3013BB82D474}</c15:txfldGUID>
                      <c15:f>Diagramm!$I$48</c15:f>
                      <c15:dlblFieldTableCache>
                        <c:ptCount val="1"/>
                      </c15:dlblFieldTableCache>
                    </c15:dlblFTEntry>
                  </c15:dlblFieldTable>
                  <c15:showDataLabelsRange val="0"/>
                </c:ext>
                <c:ext xmlns:c16="http://schemas.microsoft.com/office/drawing/2014/chart" uri="{C3380CC4-5D6E-409C-BE32-E72D297353CC}">
                  <c16:uniqueId val="{00000002-76CE-48A6-8EBE-B3A8896931D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{FB7017C8-167C-4529-B731-86AF422CBFD8}</c15:txfldGUID>
                      <c15:f>Diagramm!$I$49</c15:f>
                      <c15:dlblFieldTableCache>
                        <c:ptCount val="1"/>
                      </c15:dlblFieldTableCache>
                    </c15:dlblFTEntry>
                  </c15:dlblFieldTable>
                  <c15:showDataLabelsRange val="0"/>
                </c:ext>
                <c:ext xmlns:c16="http://schemas.microsoft.com/office/drawing/2014/chart" uri="{C3380CC4-5D6E-409C-BE32-E72D297353CC}">
                  <c16:uniqueId val="{00000003-76CE-48A6-8EBE-B3A8896931D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{20C6FA3F-2845-482E-B30F-F1FECC4B5AEC}</c15:txfldGUID>
                      <c15:f>Diagramm!$I$50</c15:f>
                      <c15:dlblFieldTableCache>
                        <c:ptCount val="1"/>
                      </c15:dlblFieldTableCache>
                    </c15:dlblFTEntry>
                  </c15:dlblFieldTable>
                  <c15:showDataLabelsRange val="0"/>
                </c:ext>
                <c:ext xmlns:c16="http://schemas.microsoft.com/office/drawing/2014/chart" uri="{C3380CC4-5D6E-409C-BE32-E72D297353CC}">
                  <c16:uniqueId val="{00000004-76CE-48A6-8EBE-B3A8896931D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{433972BD-3D0F-4C1B-8B8E-006BFE09769D}</c15:txfldGUID>
                      <c15:f>Diagramm!$I$51</c15:f>
                      <c15:dlblFieldTableCache>
                        <c:ptCount val="1"/>
                      </c15:dlblFieldTableCache>
                    </c15:dlblFTEntry>
                  </c15:dlblFieldTable>
                  <c15:showDataLabelsRange val="0"/>
                </c:ext>
                <c:ext xmlns:c16="http://schemas.microsoft.com/office/drawing/2014/chart" uri="{C3380CC4-5D6E-409C-BE32-E72D297353CC}">
                  <c16:uniqueId val="{00000005-76CE-48A6-8EBE-B3A8896931D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{73F07594-C58D-479E-9602-0634B1D225ED}</c15:txfldGUID>
                      <c15:f>Diagramm!$I$52</c15:f>
                      <c15:dlblFieldTableCache>
                        <c:ptCount val="1"/>
                      </c15:dlblFieldTableCache>
                    </c15:dlblFTEntry>
                  </c15:dlblFieldTable>
                  <c15:showDataLabelsRange val="0"/>
                </c:ext>
                <c:ext xmlns:c16="http://schemas.microsoft.com/office/drawing/2014/chart" uri="{C3380CC4-5D6E-409C-BE32-E72D297353CC}">
                  <c16:uniqueId val="{00000006-76CE-48A6-8EBE-B3A8896931D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{A4CF18B7-BF18-4966-B7C4-FF803DD83DC4}</c15:txfldGUID>
                      <c15:f>Diagramm!$I$53</c15:f>
                      <c15:dlblFieldTableCache>
                        <c:ptCount val="1"/>
                      </c15:dlblFieldTableCache>
                    </c15:dlblFTEntry>
                  </c15:dlblFieldTable>
                  <c15:showDataLabelsRange val="0"/>
                </c:ext>
                <c:ext xmlns:c16="http://schemas.microsoft.com/office/drawing/2014/chart" uri="{C3380CC4-5D6E-409C-BE32-E72D297353CC}">
                  <c16:uniqueId val="{00000007-76CE-48A6-8EBE-B3A8896931D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{C9521B92-08C2-4E8C-B8CE-93B4E55CF23F}</c15:txfldGUID>
                      <c15:f>Diagramm!$I$54</c15:f>
                      <c15:dlblFieldTableCache>
                        <c:ptCount val="1"/>
                      </c15:dlblFieldTableCache>
                    </c15:dlblFTEntry>
                  </c15:dlblFieldTable>
                  <c15:showDataLabelsRange val="0"/>
                </c:ext>
                <c:ext xmlns:c16="http://schemas.microsoft.com/office/drawing/2014/chart" uri="{C3380CC4-5D6E-409C-BE32-E72D297353CC}">
                  <c16:uniqueId val="{00000008-76CE-48A6-8EBE-B3A8896931D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{5C098CE5-50CA-4B9D-87F1-2F0B3147CB08}</c15:txfldGUID>
                      <c15:f>Diagramm!$I$55</c15:f>
                      <c15:dlblFieldTableCache>
                        <c:ptCount val="1"/>
                      </c15:dlblFieldTableCache>
                    </c15:dlblFTEntry>
                  </c15:dlblFieldTable>
                  <c15:showDataLabelsRange val="0"/>
                </c:ext>
                <c:ext xmlns:c16="http://schemas.microsoft.com/office/drawing/2014/chart" uri="{C3380CC4-5D6E-409C-BE32-E72D297353CC}">
                  <c16:uniqueId val="{00000009-76CE-48A6-8EBE-B3A8896931D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{65F09C8F-3F6B-496C-BC76-098E06028942}</c15:txfldGUID>
                      <c15:f>Diagramm!$I$56</c15:f>
                      <c15:dlblFieldTableCache>
                        <c:ptCount val="1"/>
                      </c15:dlblFieldTableCache>
                    </c15:dlblFTEntry>
                  </c15:dlblFieldTable>
                  <c15:showDataLabelsRange val="0"/>
                </c:ext>
                <c:ext xmlns:c16="http://schemas.microsoft.com/office/drawing/2014/chart" uri="{C3380CC4-5D6E-409C-BE32-E72D297353CC}">
                  <c16:uniqueId val="{0000000A-76CE-48A6-8EBE-B3A8896931D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{7AB3A75B-DC4B-4A2F-ADBF-25C2CB780BED}</c15:txfldGUID>
                      <c15:f>Diagramm!$I$57</c15:f>
                      <c15:dlblFieldTableCache>
                        <c:ptCount val="1"/>
                      </c15:dlblFieldTableCache>
                    </c15:dlblFTEntry>
                  </c15:dlblFieldTable>
                  <c15:showDataLabelsRange val="0"/>
                </c:ext>
                <c:ext xmlns:c16="http://schemas.microsoft.com/office/drawing/2014/chart" uri="{C3380CC4-5D6E-409C-BE32-E72D297353CC}">
                  <c16:uniqueId val="{0000000B-76CE-48A6-8EBE-B3A8896931D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{2DF5187D-A310-4D00-9F2E-AF3A73E22FA5}</c15:txfldGUID>
                      <c15:f>Diagramm!$I$58</c15:f>
                      <c15:dlblFieldTableCache>
                        <c:ptCount val="1"/>
                      </c15:dlblFieldTableCache>
                    </c15:dlblFTEntry>
                  </c15:dlblFieldTable>
                  <c15:showDataLabelsRange val="0"/>
                </c:ext>
                <c:ext xmlns:c16="http://schemas.microsoft.com/office/drawing/2014/chart" uri="{C3380CC4-5D6E-409C-BE32-E72D297353CC}">
                  <c16:uniqueId val="{0000000C-76CE-48A6-8EBE-B3A8896931D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{DD0B95A5-939E-4541-9A48-615947AD0270}</c15:txfldGUID>
                      <c15:f>Diagramm!$I$59</c15:f>
                      <c15:dlblFieldTableCache>
                        <c:ptCount val="1"/>
                      </c15:dlblFieldTableCache>
                    </c15:dlblFTEntry>
                  </c15:dlblFieldTable>
                  <c15:showDataLabelsRange val="0"/>
                </c:ext>
                <c:ext xmlns:c16="http://schemas.microsoft.com/office/drawing/2014/chart" uri="{C3380CC4-5D6E-409C-BE32-E72D297353CC}">
                  <c16:uniqueId val="{0000000D-76CE-48A6-8EBE-B3A8896931D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{326D048A-0C07-4E2D-9494-5A9D63147A86}</c15:txfldGUID>
                      <c15:f>Diagramm!$I$60</c15:f>
                      <c15:dlblFieldTableCache>
                        <c:ptCount val="1"/>
                      </c15:dlblFieldTableCache>
                    </c15:dlblFTEntry>
                  </c15:dlblFieldTable>
                  <c15:showDataLabelsRange val="0"/>
                </c:ext>
                <c:ext xmlns:c16="http://schemas.microsoft.com/office/drawing/2014/chart" uri="{C3380CC4-5D6E-409C-BE32-E72D297353CC}">
                  <c16:uniqueId val="{0000000E-76CE-48A6-8EBE-B3A8896931D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{541D22C6-1C1F-402E-84E0-8FB59BF4689D}</c15:txfldGUID>
                      <c15:f>Diagramm!$I$61</c15:f>
                      <c15:dlblFieldTableCache>
                        <c:ptCount val="1"/>
                      </c15:dlblFieldTableCache>
                    </c15:dlblFTEntry>
                  </c15:dlblFieldTable>
                  <c15:showDataLabelsRange val="0"/>
                </c:ext>
                <c:ext xmlns:c16="http://schemas.microsoft.com/office/drawing/2014/chart" uri="{C3380CC4-5D6E-409C-BE32-E72D297353CC}">
                  <c16:uniqueId val="{0000000F-76CE-48A6-8EBE-B3A8896931D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{54FC4DAA-63AD-4B5E-906D-1795859421AE}</c15:txfldGUID>
                      <c15:f>Diagramm!$I$62</c15:f>
                      <c15:dlblFieldTableCache>
                        <c:ptCount val="1"/>
                      </c15:dlblFieldTableCache>
                    </c15:dlblFTEntry>
                  </c15:dlblFieldTable>
                  <c15:showDataLabelsRange val="0"/>
                </c:ext>
                <c:ext xmlns:c16="http://schemas.microsoft.com/office/drawing/2014/chart" uri="{C3380CC4-5D6E-409C-BE32-E72D297353CC}">
                  <c16:uniqueId val="{00000010-76CE-48A6-8EBE-B3A8896931D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{CA6BB0E6-0EA0-4EA5-8E67-47B913D5ED3D}</c15:txfldGUID>
                      <c15:f>Diagramm!$I$63</c15:f>
                      <c15:dlblFieldTableCache>
                        <c:ptCount val="1"/>
                      </c15:dlblFieldTableCache>
                    </c15:dlblFTEntry>
                  </c15:dlblFieldTable>
                  <c15:showDataLabelsRange val="0"/>
                </c:ext>
                <c:ext xmlns:c16="http://schemas.microsoft.com/office/drawing/2014/chart" uri="{C3380CC4-5D6E-409C-BE32-E72D297353CC}">
                  <c16:uniqueId val="{00000011-76CE-48A6-8EBE-B3A8896931D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{D2013104-1C2A-447A-8427-5CE5ECC429E4}</c15:txfldGUID>
                      <c15:f>Diagramm!$I$64</c15:f>
                      <c15:dlblFieldTableCache>
                        <c:ptCount val="1"/>
                      </c15:dlblFieldTableCache>
                    </c15:dlblFTEntry>
                  </c15:dlblFieldTable>
                  <c15:showDataLabelsRange val="0"/>
                </c:ext>
                <c:ext xmlns:c16="http://schemas.microsoft.com/office/drawing/2014/chart" uri="{C3380CC4-5D6E-409C-BE32-E72D297353CC}">
                  <c16:uniqueId val="{00000012-76CE-48A6-8EBE-B3A8896931D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{9C703A7B-A16F-4C5F-8B4A-398D45F74B94}</c15:txfldGUID>
                      <c15:f>Diagramm!$I$65</c15:f>
                      <c15:dlblFieldTableCache>
                        <c:ptCount val="1"/>
                      </c15:dlblFieldTableCache>
                    </c15:dlblFTEntry>
                  </c15:dlblFieldTable>
                  <c15:showDataLabelsRange val="0"/>
                </c:ext>
                <c:ext xmlns:c16="http://schemas.microsoft.com/office/drawing/2014/chart" uri="{C3380CC4-5D6E-409C-BE32-E72D297353CC}">
                  <c16:uniqueId val="{00000013-76CE-48A6-8EBE-B3A8896931D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{E6494A72-059A-4F0D-AFB5-DD33E2984C99}</c15:txfldGUID>
                      <c15:f>Diagramm!$I$66</c15:f>
                      <c15:dlblFieldTableCache>
                        <c:ptCount val="1"/>
                      </c15:dlblFieldTableCache>
                    </c15:dlblFTEntry>
                  </c15:dlblFieldTable>
                  <c15:showDataLabelsRange val="0"/>
                </c:ext>
                <c:ext xmlns:c16="http://schemas.microsoft.com/office/drawing/2014/chart" uri="{C3380CC4-5D6E-409C-BE32-E72D297353CC}">
                  <c16:uniqueId val="{00000014-76CE-48A6-8EBE-B3A8896931D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{2D9D88FB-BEAD-44E0-AC62-95533056D160}</c15:txfldGUID>
                      <c15:f>Diagramm!$I$67</c15:f>
                      <c15:dlblFieldTableCache>
                        <c:ptCount val="1"/>
                      </c15:dlblFieldTableCache>
                    </c15:dlblFTEntry>
                  </c15:dlblFieldTable>
                  <c15:showDataLabelsRange val="0"/>
                </c:ext>
                <c:ext xmlns:c16="http://schemas.microsoft.com/office/drawing/2014/chart" uri="{C3380CC4-5D6E-409C-BE32-E72D297353CC}">
                  <c16:uniqueId val="{00000015-76CE-48A6-8EBE-B3A8896931D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6CE-48A6-8EBE-B3A8896931D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{6ACC0A3D-A977-451D-B7A7-BF307FFBD760}</c15:txfldGUID>
                      <c15:f>Diagramm!$K$46</c15:f>
                      <c15:dlblFieldTableCache>
                        <c:ptCount val="1"/>
                      </c15:dlblFieldTableCache>
                    </c15:dlblFTEntry>
                  </c15:dlblFieldTable>
                  <c15:showDataLabelsRange val="0"/>
                </c:ext>
                <c:ext xmlns:c16="http://schemas.microsoft.com/office/drawing/2014/chart" uri="{C3380CC4-5D6E-409C-BE32-E72D297353CC}">
                  <c16:uniqueId val="{00000017-76CE-48A6-8EBE-B3A8896931D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{F13E8C6B-E428-4969-9054-6E90673E6DB8}</c15:txfldGUID>
                      <c15:f>Diagramm!$K$47</c15:f>
                      <c15:dlblFieldTableCache>
                        <c:ptCount val="1"/>
                      </c15:dlblFieldTableCache>
                    </c15:dlblFTEntry>
                  </c15:dlblFieldTable>
                  <c15:showDataLabelsRange val="0"/>
                </c:ext>
                <c:ext xmlns:c16="http://schemas.microsoft.com/office/drawing/2014/chart" uri="{C3380CC4-5D6E-409C-BE32-E72D297353CC}">
                  <c16:uniqueId val="{00000018-76CE-48A6-8EBE-B3A8896931D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{90FC2F76-7467-42A2-9BB7-5445F26CD260}</c15:txfldGUID>
                      <c15:f>Diagramm!$K$48</c15:f>
                      <c15:dlblFieldTableCache>
                        <c:ptCount val="1"/>
                      </c15:dlblFieldTableCache>
                    </c15:dlblFTEntry>
                  </c15:dlblFieldTable>
                  <c15:showDataLabelsRange val="0"/>
                </c:ext>
                <c:ext xmlns:c16="http://schemas.microsoft.com/office/drawing/2014/chart" uri="{C3380CC4-5D6E-409C-BE32-E72D297353CC}">
                  <c16:uniqueId val="{00000019-76CE-48A6-8EBE-B3A8896931D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{15548439-4949-4D8A-9A9D-1EF257281897}</c15:txfldGUID>
                      <c15:f>Diagramm!$K$49</c15:f>
                      <c15:dlblFieldTableCache>
                        <c:ptCount val="1"/>
                      </c15:dlblFieldTableCache>
                    </c15:dlblFTEntry>
                  </c15:dlblFieldTable>
                  <c15:showDataLabelsRange val="0"/>
                </c:ext>
                <c:ext xmlns:c16="http://schemas.microsoft.com/office/drawing/2014/chart" uri="{C3380CC4-5D6E-409C-BE32-E72D297353CC}">
                  <c16:uniqueId val="{0000001A-76CE-48A6-8EBE-B3A8896931D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{B1DA3D95-0460-4BD7-88F6-7BFACCCC02E3}</c15:txfldGUID>
                      <c15:f>Diagramm!$K$50</c15:f>
                      <c15:dlblFieldTableCache>
                        <c:ptCount val="1"/>
                      </c15:dlblFieldTableCache>
                    </c15:dlblFTEntry>
                  </c15:dlblFieldTable>
                  <c15:showDataLabelsRange val="0"/>
                </c:ext>
                <c:ext xmlns:c16="http://schemas.microsoft.com/office/drawing/2014/chart" uri="{C3380CC4-5D6E-409C-BE32-E72D297353CC}">
                  <c16:uniqueId val="{0000001B-76CE-48A6-8EBE-B3A8896931D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{E162B91D-429A-44E4-B1A2-48B7EB4A3FA2}</c15:txfldGUID>
                      <c15:f>Diagramm!$K$51</c15:f>
                      <c15:dlblFieldTableCache>
                        <c:ptCount val="1"/>
                      </c15:dlblFieldTableCache>
                    </c15:dlblFTEntry>
                  </c15:dlblFieldTable>
                  <c15:showDataLabelsRange val="0"/>
                </c:ext>
                <c:ext xmlns:c16="http://schemas.microsoft.com/office/drawing/2014/chart" uri="{C3380CC4-5D6E-409C-BE32-E72D297353CC}">
                  <c16:uniqueId val="{0000001C-76CE-48A6-8EBE-B3A8896931D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{E2001176-6FE4-4BAA-980B-33D0BAAF0FF9}</c15:txfldGUID>
                      <c15:f>Diagramm!$K$52</c15:f>
                      <c15:dlblFieldTableCache>
                        <c:ptCount val="1"/>
                      </c15:dlblFieldTableCache>
                    </c15:dlblFTEntry>
                  </c15:dlblFieldTable>
                  <c15:showDataLabelsRange val="0"/>
                </c:ext>
                <c:ext xmlns:c16="http://schemas.microsoft.com/office/drawing/2014/chart" uri="{C3380CC4-5D6E-409C-BE32-E72D297353CC}">
                  <c16:uniqueId val="{0000001D-76CE-48A6-8EBE-B3A8896931D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{7B8DEEF7-5C56-4A9C-8AB8-EA6547543BD0}</c15:txfldGUID>
                      <c15:f>Diagramm!$K$53</c15:f>
                      <c15:dlblFieldTableCache>
                        <c:ptCount val="1"/>
                      </c15:dlblFieldTableCache>
                    </c15:dlblFTEntry>
                  </c15:dlblFieldTable>
                  <c15:showDataLabelsRange val="0"/>
                </c:ext>
                <c:ext xmlns:c16="http://schemas.microsoft.com/office/drawing/2014/chart" uri="{C3380CC4-5D6E-409C-BE32-E72D297353CC}">
                  <c16:uniqueId val="{0000001E-76CE-48A6-8EBE-B3A8896931D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{83797E35-16EF-4EAB-B482-3A4D99630914}</c15:txfldGUID>
                      <c15:f>Diagramm!$K$54</c15:f>
                      <c15:dlblFieldTableCache>
                        <c:ptCount val="1"/>
                      </c15:dlblFieldTableCache>
                    </c15:dlblFTEntry>
                  </c15:dlblFieldTable>
                  <c15:showDataLabelsRange val="0"/>
                </c:ext>
                <c:ext xmlns:c16="http://schemas.microsoft.com/office/drawing/2014/chart" uri="{C3380CC4-5D6E-409C-BE32-E72D297353CC}">
                  <c16:uniqueId val="{0000001F-76CE-48A6-8EBE-B3A8896931D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{A58A5242-E239-4252-9C12-1CFE65768499}</c15:txfldGUID>
                      <c15:f>Diagramm!$K$55</c15:f>
                      <c15:dlblFieldTableCache>
                        <c:ptCount val="1"/>
                      </c15:dlblFieldTableCache>
                    </c15:dlblFTEntry>
                  </c15:dlblFieldTable>
                  <c15:showDataLabelsRange val="0"/>
                </c:ext>
                <c:ext xmlns:c16="http://schemas.microsoft.com/office/drawing/2014/chart" uri="{C3380CC4-5D6E-409C-BE32-E72D297353CC}">
                  <c16:uniqueId val="{00000020-76CE-48A6-8EBE-B3A8896931D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{5BA24848-5125-4E50-8F8C-A5C5D96A9EFD}</c15:txfldGUID>
                      <c15:f>Diagramm!$K$56</c15:f>
                      <c15:dlblFieldTableCache>
                        <c:ptCount val="1"/>
                      </c15:dlblFieldTableCache>
                    </c15:dlblFTEntry>
                  </c15:dlblFieldTable>
                  <c15:showDataLabelsRange val="0"/>
                </c:ext>
                <c:ext xmlns:c16="http://schemas.microsoft.com/office/drawing/2014/chart" uri="{C3380CC4-5D6E-409C-BE32-E72D297353CC}">
                  <c16:uniqueId val="{00000021-76CE-48A6-8EBE-B3A8896931D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{F76BD680-063D-48EF-83AD-E7A7E0269AC8}</c15:txfldGUID>
                      <c15:f>Diagramm!$K$57</c15:f>
                      <c15:dlblFieldTableCache>
                        <c:ptCount val="1"/>
                      </c15:dlblFieldTableCache>
                    </c15:dlblFTEntry>
                  </c15:dlblFieldTable>
                  <c15:showDataLabelsRange val="0"/>
                </c:ext>
                <c:ext xmlns:c16="http://schemas.microsoft.com/office/drawing/2014/chart" uri="{C3380CC4-5D6E-409C-BE32-E72D297353CC}">
                  <c16:uniqueId val="{00000022-76CE-48A6-8EBE-B3A8896931D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{A25E01B3-2FBA-4282-B748-3587829FBBBD}</c15:txfldGUID>
                      <c15:f>Diagramm!$K$58</c15:f>
                      <c15:dlblFieldTableCache>
                        <c:ptCount val="1"/>
                      </c15:dlblFieldTableCache>
                    </c15:dlblFTEntry>
                  </c15:dlblFieldTable>
                  <c15:showDataLabelsRange val="0"/>
                </c:ext>
                <c:ext xmlns:c16="http://schemas.microsoft.com/office/drawing/2014/chart" uri="{C3380CC4-5D6E-409C-BE32-E72D297353CC}">
                  <c16:uniqueId val="{00000023-76CE-48A6-8EBE-B3A8896931D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{EAAE7584-6580-4E9D-BD3E-0ADA6BB4978B}</c15:txfldGUID>
                      <c15:f>Diagramm!$K$59</c15:f>
                      <c15:dlblFieldTableCache>
                        <c:ptCount val="1"/>
                      </c15:dlblFieldTableCache>
                    </c15:dlblFTEntry>
                  </c15:dlblFieldTable>
                  <c15:showDataLabelsRange val="0"/>
                </c:ext>
                <c:ext xmlns:c16="http://schemas.microsoft.com/office/drawing/2014/chart" uri="{C3380CC4-5D6E-409C-BE32-E72D297353CC}">
                  <c16:uniqueId val="{00000024-76CE-48A6-8EBE-B3A8896931D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{28570F56-0A8D-42A5-8987-AEBEAC5A2D0D}</c15:txfldGUID>
                      <c15:f>Diagramm!$K$60</c15:f>
                      <c15:dlblFieldTableCache>
                        <c:ptCount val="1"/>
                      </c15:dlblFieldTableCache>
                    </c15:dlblFTEntry>
                  </c15:dlblFieldTable>
                  <c15:showDataLabelsRange val="0"/>
                </c:ext>
                <c:ext xmlns:c16="http://schemas.microsoft.com/office/drawing/2014/chart" uri="{C3380CC4-5D6E-409C-BE32-E72D297353CC}">
                  <c16:uniqueId val="{00000025-76CE-48A6-8EBE-B3A8896931D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{363B5FE8-E366-4143-8332-E21D7416CA84}</c15:txfldGUID>
                      <c15:f>Diagramm!$K$61</c15:f>
                      <c15:dlblFieldTableCache>
                        <c:ptCount val="1"/>
                      </c15:dlblFieldTableCache>
                    </c15:dlblFTEntry>
                  </c15:dlblFieldTable>
                  <c15:showDataLabelsRange val="0"/>
                </c:ext>
                <c:ext xmlns:c16="http://schemas.microsoft.com/office/drawing/2014/chart" uri="{C3380CC4-5D6E-409C-BE32-E72D297353CC}">
                  <c16:uniqueId val="{00000026-76CE-48A6-8EBE-B3A8896931D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{49BC3E77-101C-4843-9B66-F1AEEC8C2557}</c15:txfldGUID>
                      <c15:f>Diagramm!$K$62</c15:f>
                      <c15:dlblFieldTableCache>
                        <c:ptCount val="1"/>
                      </c15:dlblFieldTableCache>
                    </c15:dlblFTEntry>
                  </c15:dlblFieldTable>
                  <c15:showDataLabelsRange val="0"/>
                </c:ext>
                <c:ext xmlns:c16="http://schemas.microsoft.com/office/drawing/2014/chart" uri="{C3380CC4-5D6E-409C-BE32-E72D297353CC}">
                  <c16:uniqueId val="{00000027-76CE-48A6-8EBE-B3A8896931D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{E9788391-44B5-4B6D-AB13-7A522259EBA3}</c15:txfldGUID>
                      <c15:f>Diagramm!$K$63</c15:f>
                      <c15:dlblFieldTableCache>
                        <c:ptCount val="1"/>
                      </c15:dlblFieldTableCache>
                    </c15:dlblFTEntry>
                  </c15:dlblFieldTable>
                  <c15:showDataLabelsRange val="0"/>
                </c:ext>
                <c:ext xmlns:c16="http://schemas.microsoft.com/office/drawing/2014/chart" uri="{C3380CC4-5D6E-409C-BE32-E72D297353CC}">
                  <c16:uniqueId val="{00000028-76CE-48A6-8EBE-B3A8896931D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{06F53BDC-0754-4CD1-9217-E19724A5B2D4}</c15:txfldGUID>
                      <c15:f>Diagramm!$K$64</c15:f>
                      <c15:dlblFieldTableCache>
                        <c:ptCount val="1"/>
                      </c15:dlblFieldTableCache>
                    </c15:dlblFTEntry>
                  </c15:dlblFieldTable>
                  <c15:showDataLabelsRange val="0"/>
                </c:ext>
                <c:ext xmlns:c16="http://schemas.microsoft.com/office/drawing/2014/chart" uri="{C3380CC4-5D6E-409C-BE32-E72D297353CC}">
                  <c16:uniqueId val="{00000029-76CE-48A6-8EBE-B3A8896931D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{78887C11-7DD8-4C89-83A7-CA262078AB69}</c15:txfldGUID>
                      <c15:f>Diagramm!$K$65</c15:f>
                      <c15:dlblFieldTableCache>
                        <c:ptCount val="1"/>
                      </c15:dlblFieldTableCache>
                    </c15:dlblFTEntry>
                  </c15:dlblFieldTable>
                  <c15:showDataLabelsRange val="0"/>
                </c:ext>
                <c:ext xmlns:c16="http://schemas.microsoft.com/office/drawing/2014/chart" uri="{C3380CC4-5D6E-409C-BE32-E72D297353CC}">
                  <c16:uniqueId val="{0000002A-76CE-48A6-8EBE-B3A8896931D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{978A1558-3613-49A8-9368-CE35EAAA3E49}</c15:txfldGUID>
                      <c15:f>Diagramm!$K$66</c15:f>
                      <c15:dlblFieldTableCache>
                        <c:ptCount val="1"/>
                      </c15:dlblFieldTableCache>
                    </c15:dlblFTEntry>
                  </c15:dlblFieldTable>
                  <c15:showDataLabelsRange val="0"/>
                </c:ext>
                <c:ext xmlns:c16="http://schemas.microsoft.com/office/drawing/2014/chart" uri="{C3380CC4-5D6E-409C-BE32-E72D297353CC}">
                  <c16:uniqueId val="{0000002B-76CE-48A6-8EBE-B3A8896931D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{97D71C4C-B31A-4FB4-B421-D61E80A79499}</c15:txfldGUID>
                      <c15:f>Diagramm!$K$67</c15:f>
                      <c15:dlblFieldTableCache>
                        <c:ptCount val="1"/>
                      </c15:dlblFieldTableCache>
                    </c15:dlblFTEntry>
                  </c15:dlblFieldTable>
                  <c15:showDataLabelsRange val="0"/>
                </c:ext>
                <c:ext xmlns:c16="http://schemas.microsoft.com/office/drawing/2014/chart" uri="{C3380CC4-5D6E-409C-BE32-E72D297353CC}">
                  <c16:uniqueId val="{0000002C-76CE-48A6-8EBE-B3A8896931D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6CE-48A6-8EBE-B3A8896931D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{5F0B0561-93CE-4A5D-B58B-17BB40CC188C}</c15:txfldGUID>
                      <c15:f>Diagramm!$J$46</c15:f>
                      <c15:dlblFieldTableCache>
                        <c:ptCount val="1"/>
                      </c15:dlblFieldTableCache>
                    </c15:dlblFTEntry>
                  </c15:dlblFieldTable>
                  <c15:showDataLabelsRange val="0"/>
                </c:ext>
                <c:ext xmlns:c16="http://schemas.microsoft.com/office/drawing/2014/chart" uri="{C3380CC4-5D6E-409C-BE32-E72D297353CC}">
                  <c16:uniqueId val="{0000002E-76CE-48A6-8EBE-B3A8896931D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{0B8EC2B3-714C-4300-86F9-3E29C2430409}</c15:txfldGUID>
                      <c15:f>Diagramm!$J$47</c15:f>
                      <c15:dlblFieldTableCache>
                        <c:ptCount val="1"/>
                      </c15:dlblFieldTableCache>
                    </c15:dlblFTEntry>
                  </c15:dlblFieldTable>
                  <c15:showDataLabelsRange val="0"/>
                </c:ext>
                <c:ext xmlns:c16="http://schemas.microsoft.com/office/drawing/2014/chart" uri="{C3380CC4-5D6E-409C-BE32-E72D297353CC}">
                  <c16:uniqueId val="{0000002F-76CE-48A6-8EBE-B3A8896931D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{F9355EAA-3E30-4F22-848A-29CEAD94A99E}</c15:txfldGUID>
                      <c15:f>Diagramm!$J$48</c15:f>
                      <c15:dlblFieldTableCache>
                        <c:ptCount val="1"/>
                      </c15:dlblFieldTableCache>
                    </c15:dlblFTEntry>
                  </c15:dlblFieldTable>
                  <c15:showDataLabelsRange val="0"/>
                </c:ext>
                <c:ext xmlns:c16="http://schemas.microsoft.com/office/drawing/2014/chart" uri="{C3380CC4-5D6E-409C-BE32-E72D297353CC}">
                  <c16:uniqueId val="{00000030-76CE-48A6-8EBE-B3A8896931D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{AC5BEA27-2982-4343-9D15-2F08D797B00B}</c15:txfldGUID>
                      <c15:f>Diagramm!$J$49</c15:f>
                      <c15:dlblFieldTableCache>
                        <c:ptCount val="1"/>
                      </c15:dlblFieldTableCache>
                    </c15:dlblFTEntry>
                  </c15:dlblFieldTable>
                  <c15:showDataLabelsRange val="0"/>
                </c:ext>
                <c:ext xmlns:c16="http://schemas.microsoft.com/office/drawing/2014/chart" uri="{C3380CC4-5D6E-409C-BE32-E72D297353CC}">
                  <c16:uniqueId val="{00000031-76CE-48A6-8EBE-B3A8896931D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{82AD5715-060C-456D-A6FE-C9B49D5280A0}</c15:txfldGUID>
                      <c15:f>Diagramm!$J$50</c15:f>
                      <c15:dlblFieldTableCache>
                        <c:ptCount val="1"/>
                      </c15:dlblFieldTableCache>
                    </c15:dlblFTEntry>
                  </c15:dlblFieldTable>
                  <c15:showDataLabelsRange val="0"/>
                </c:ext>
                <c:ext xmlns:c16="http://schemas.microsoft.com/office/drawing/2014/chart" uri="{C3380CC4-5D6E-409C-BE32-E72D297353CC}">
                  <c16:uniqueId val="{00000032-76CE-48A6-8EBE-B3A8896931D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{4AB9B72B-0F31-4C63-A8E5-C7184900D8C2}</c15:txfldGUID>
                      <c15:f>Diagramm!$J$51</c15:f>
                      <c15:dlblFieldTableCache>
                        <c:ptCount val="1"/>
                      </c15:dlblFieldTableCache>
                    </c15:dlblFTEntry>
                  </c15:dlblFieldTable>
                  <c15:showDataLabelsRange val="0"/>
                </c:ext>
                <c:ext xmlns:c16="http://schemas.microsoft.com/office/drawing/2014/chart" uri="{C3380CC4-5D6E-409C-BE32-E72D297353CC}">
                  <c16:uniqueId val="{00000033-76CE-48A6-8EBE-B3A8896931D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{8649DCA8-A82D-4B09-8FDB-2DA4C34E5B11}</c15:txfldGUID>
                      <c15:f>Diagramm!$J$52</c15:f>
                      <c15:dlblFieldTableCache>
                        <c:ptCount val="1"/>
                      </c15:dlblFieldTableCache>
                    </c15:dlblFTEntry>
                  </c15:dlblFieldTable>
                  <c15:showDataLabelsRange val="0"/>
                </c:ext>
                <c:ext xmlns:c16="http://schemas.microsoft.com/office/drawing/2014/chart" uri="{C3380CC4-5D6E-409C-BE32-E72D297353CC}">
                  <c16:uniqueId val="{00000034-76CE-48A6-8EBE-B3A8896931D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{C30A03C2-449D-4B03-81D8-81488A1D6C18}</c15:txfldGUID>
                      <c15:f>Diagramm!$J$53</c15:f>
                      <c15:dlblFieldTableCache>
                        <c:ptCount val="1"/>
                      </c15:dlblFieldTableCache>
                    </c15:dlblFTEntry>
                  </c15:dlblFieldTable>
                  <c15:showDataLabelsRange val="0"/>
                </c:ext>
                <c:ext xmlns:c16="http://schemas.microsoft.com/office/drawing/2014/chart" uri="{C3380CC4-5D6E-409C-BE32-E72D297353CC}">
                  <c16:uniqueId val="{00000035-76CE-48A6-8EBE-B3A8896931D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{69F7745D-A002-4365-A616-9D7F13A709B9}</c15:txfldGUID>
                      <c15:f>Diagramm!$J$54</c15:f>
                      <c15:dlblFieldTableCache>
                        <c:ptCount val="1"/>
                      </c15:dlblFieldTableCache>
                    </c15:dlblFTEntry>
                  </c15:dlblFieldTable>
                  <c15:showDataLabelsRange val="0"/>
                </c:ext>
                <c:ext xmlns:c16="http://schemas.microsoft.com/office/drawing/2014/chart" uri="{C3380CC4-5D6E-409C-BE32-E72D297353CC}">
                  <c16:uniqueId val="{00000036-76CE-48A6-8EBE-B3A8896931D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{5830C4AE-3872-40DE-9614-44789A9C1870}</c15:txfldGUID>
                      <c15:f>Diagramm!$J$55</c15:f>
                      <c15:dlblFieldTableCache>
                        <c:ptCount val="1"/>
                      </c15:dlblFieldTableCache>
                    </c15:dlblFTEntry>
                  </c15:dlblFieldTable>
                  <c15:showDataLabelsRange val="0"/>
                </c:ext>
                <c:ext xmlns:c16="http://schemas.microsoft.com/office/drawing/2014/chart" uri="{C3380CC4-5D6E-409C-BE32-E72D297353CC}">
                  <c16:uniqueId val="{00000037-76CE-48A6-8EBE-B3A8896931D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{8E6DF89F-0299-452E-9CA2-B3B5DC9BB6D8}</c15:txfldGUID>
                      <c15:f>Diagramm!$J$56</c15:f>
                      <c15:dlblFieldTableCache>
                        <c:ptCount val="1"/>
                      </c15:dlblFieldTableCache>
                    </c15:dlblFTEntry>
                  </c15:dlblFieldTable>
                  <c15:showDataLabelsRange val="0"/>
                </c:ext>
                <c:ext xmlns:c16="http://schemas.microsoft.com/office/drawing/2014/chart" uri="{C3380CC4-5D6E-409C-BE32-E72D297353CC}">
                  <c16:uniqueId val="{00000038-76CE-48A6-8EBE-B3A8896931D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{29F9F69E-C9C7-41D2-9F67-730EE07F1696}</c15:txfldGUID>
                      <c15:f>Diagramm!$J$57</c15:f>
                      <c15:dlblFieldTableCache>
                        <c:ptCount val="1"/>
                      </c15:dlblFieldTableCache>
                    </c15:dlblFTEntry>
                  </c15:dlblFieldTable>
                  <c15:showDataLabelsRange val="0"/>
                </c:ext>
                <c:ext xmlns:c16="http://schemas.microsoft.com/office/drawing/2014/chart" uri="{C3380CC4-5D6E-409C-BE32-E72D297353CC}">
                  <c16:uniqueId val="{00000039-76CE-48A6-8EBE-B3A8896931D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{D07FFC0D-18A5-408C-9918-EADB8A2F75E7}</c15:txfldGUID>
                      <c15:f>Diagramm!$J$58</c15:f>
                      <c15:dlblFieldTableCache>
                        <c:ptCount val="1"/>
                      </c15:dlblFieldTableCache>
                    </c15:dlblFTEntry>
                  </c15:dlblFieldTable>
                  <c15:showDataLabelsRange val="0"/>
                </c:ext>
                <c:ext xmlns:c16="http://schemas.microsoft.com/office/drawing/2014/chart" uri="{C3380CC4-5D6E-409C-BE32-E72D297353CC}">
                  <c16:uniqueId val="{0000003A-76CE-48A6-8EBE-B3A8896931D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{5D79123C-3C5B-4115-B772-3B7EDF5E6479}</c15:txfldGUID>
                      <c15:f>Diagramm!$J$59</c15:f>
                      <c15:dlblFieldTableCache>
                        <c:ptCount val="1"/>
                      </c15:dlblFieldTableCache>
                    </c15:dlblFTEntry>
                  </c15:dlblFieldTable>
                  <c15:showDataLabelsRange val="0"/>
                </c:ext>
                <c:ext xmlns:c16="http://schemas.microsoft.com/office/drawing/2014/chart" uri="{C3380CC4-5D6E-409C-BE32-E72D297353CC}">
                  <c16:uniqueId val="{0000003B-76CE-48A6-8EBE-B3A8896931D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{C7D2EFA2-312E-4ACD-90E7-53834A703207}</c15:txfldGUID>
                      <c15:f>Diagramm!$J$60</c15:f>
                      <c15:dlblFieldTableCache>
                        <c:ptCount val="1"/>
                      </c15:dlblFieldTableCache>
                    </c15:dlblFTEntry>
                  </c15:dlblFieldTable>
                  <c15:showDataLabelsRange val="0"/>
                </c:ext>
                <c:ext xmlns:c16="http://schemas.microsoft.com/office/drawing/2014/chart" uri="{C3380CC4-5D6E-409C-BE32-E72D297353CC}">
                  <c16:uniqueId val="{0000003C-76CE-48A6-8EBE-B3A8896931D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{EB19B6B0-E393-4020-8572-9119605F3365}</c15:txfldGUID>
                      <c15:f>Diagramm!$J$61</c15:f>
                      <c15:dlblFieldTableCache>
                        <c:ptCount val="1"/>
                      </c15:dlblFieldTableCache>
                    </c15:dlblFTEntry>
                  </c15:dlblFieldTable>
                  <c15:showDataLabelsRange val="0"/>
                </c:ext>
                <c:ext xmlns:c16="http://schemas.microsoft.com/office/drawing/2014/chart" uri="{C3380CC4-5D6E-409C-BE32-E72D297353CC}">
                  <c16:uniqueId val="{0000003D-76CE-48A6-8EBE-B3A8896931D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{245D6A2E-70C9-4F05-80FE-0616FBF891C0}</c15:txfldGUID>
                      <c15:f>Diagramm!$J$62</c15:f>
                      <c15:dlblFieldTableCache>
                        <c:ptCount val="1"/>
                      </c15:dlblFieldTableCache>
                    </c15:dlblFTEntry>
                  </c15:dlblFieldTable>
                  <c15:showDataLabelsRange val="0"/>
                </c:ext>
                <c:ext xmlns:c16="http://schemas.microsoft.com/office/drawing/2014/chart" uri="{C3380CC4-5D6E-409C-BE32-E72D297353CC}">
                  <c16:uniqueId val="{0000003E-76CE-48A6-8EBE-B3A8896931D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{93545A0A-D2CC-47B8-B53A-54472B59D48C}</c15:txfldGUID>
                      <c15:f>Diagramm!$J$63</c15:f>
                      <c15:dlblFieldTableCache>
                        <c:ptCount val="1"/>
                      </c15:dlblFieldTableCache>
                    </c15:dlblFTEntry>
                  </c15:dlblFieldTable>
                  <c15:showDataLabelsRange val="0"/>
                </c:ext>
                <c:ext xmlns:c16="http://schemas.microsoft.com/office/drawing/2014/chart" uri="{C3380CC4-5D6E-409C-BE32-E72D297353CC}">
                  <c16:uniqueId val="{0000003F-76CE-48A6-8EBE-B3A8896931D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{EF90325F-4F84-48C6-A57A-9C7226215B34}</c15:txfldGUID>
                      <c15:f>Diagramm!$J$64</c15:f>
                      <c15:dlblFieldTableCache>
                        <c:ptCount val="1"/>
                      </c15:dlblFieldTableCache>
                    </c15:dlblFTEntry>
                  </c15:dlblFieldTable>
                  <c15:showDataLabelsRange val="0"/>
                </c:ext>
                <c:ext xmlns:c16="http://schemas.microsoft.com/office/drawing/2014/chart" uri="{C3380CC4-5D6E-409C-BE32-E72D297353CC}">
                  <c16:uniqueId val="{00000040-76CE-48A6-8EBE-B3A8896931D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{B2083DE4-E95D-4A5F-B92B-C1E5D801813C}</c15:txfldGUID>
                      <c15:f>Diagramm!$J$65</c15:f>
                      <c15:dlblFieldTableCache>
                        <c:ptCount val="1"/>
                      </c15:dlblFieldTableCache>
                    </c15:dlblFTEntry>
                  </c15:dlblFieldTable>
                  <c15:showDataLabelsRange val="0"/>
                </c:ext>
                <c:ext xmlns:c16="http://schemas.microsoft.com/office/drawing/2014/chart" uri="{C3380CC4-5D6E-409C-BE32-E72D297353CC}">
                  <c16:uniqueId val="{00000041-76CE-48A6-8EBE-B3A8896931D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{C3E1E906-C865-4EFC-A775-92894D1A609E}</c15:txfldGUID>
                      <c15:f>Diagramm!$J$66</c15:f>
                      <c15:dlblFieldTableCache>
                        <c:ptCount val="1"/>
                      </c15:dlblFieldTableCache>
                    </c15:dlblFTEntry>
                  </c15:dlblFieldTable>
                  <c15:showDataLabelsRange val="0"/>
                </c:ext>
                <c:ext xmlns:c16="http://schemas.microsoft.com/office/drawing/2014/chart" uri="{C3380CC4-5D6E-409C-BE32-E72D297353CC}">
                  <c16:uniqueId val="{00000042-76CE-48A6-8EBE-B3A8896931D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{C66F7004-1BF5-4151-AF20-A76B3ECDB878}</c15:txfldGUID>
                      <c15:f>Diagramm!$J$67</c15:f>
                      <c15:dlblFieldTableCache>
                        <c:ptCount val="1"/>
                      </c15:dlblFieldTableCache>
                    </c15:dlblFTEntry>
                  </c15:dlblFieldTable>
                  <c15:showDataLabelsRange val="0"/>
                </c:ext>
                <c:ext xmlns:c16="http://schemas.microsoft.com/office/drawing/2014/chart" uri="{C3380CC4-5D6E-409C-BE32-E72D297353CC}">
                  <c16:uniqueId val="{00000043-76CE-48A6-8EBE-B3A8896931D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6CE-48A6-8EBE-B3A8896931D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A1-4596-BA93-263AB8E1597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A1-4596-BA93-263AB8E1597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A1-4596-BA93-263AB8E1597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A1-4596-BA93-263AB8E1597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A1-4596-BA93-263AB8E1597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A1-4596-BA93-263AB8E1597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A1-4596-BA93-263AB8E1597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A1-4596-BA93-263AB8E1597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A1-4596-BA93-263AB8E1597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A1-4596-BA93-263AB8E1597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A1-4596-BA93-263AB8E1597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A1-4596-BA93-263AB8E1597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6A1-4596-BA93-263AB8E1597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6A1-4596-BA93-263AB8E1597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A1-4596-BA93-263AB8E1597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6A1-4596-BA93-263AB8E1597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6A1-4596-BA93-263AB8E1597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6A1-4596-BA93-263AB8E1597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6A1-4596-BA93-263AB8E1597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6A1-4596-BA93-263AB8E1597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6A1-4596-BA93-263AB8E1597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6A1-4596-BA93-263AB8E1597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6A1-4596-BA93-263AB8E1597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6A1-4596-BA93-263AB8E1597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6A1-4596-BA93-263AB8E1597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6A1-4596-BA93-263AB8E1597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6A1-4596-BA93-263AB8E1597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6A1-4596-BA93-263AB8E1597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6A1-4596-BA93-263AB8E1597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6A1-4596-BA93-263AB8E1597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6A1-4596-BA93-263AB8E1597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6A1-4596-BA93-263AB8E1597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6A1-4596-BA93-263AB8E1597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6A1-4596-BA93-263AB8E1597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6A1-4596-BA93-263AB8E1597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6A1-4596-BA93-263AB8E1597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6A1-4596-BA93-263AB8E1597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6A1-4596-BA93-263AB8E1597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6A1-4596-BA93-263AB8E1597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6A1-4596-BA93-263AB8E1597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6A1-4596-BA93-263AB8E1597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6A1-4596-BA93-263AB8E1597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6A1-4596-BA93-263AB8E1597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6A1-4596-BA93-263AB8E1597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6A1-4596-BA93-263AB8E1597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6A1-4596-BA93-263AB8E1597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6A1-4596-BA93-263AB8E1597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6A1-4596-BA93-263AB8E1597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6A1-4596-BA93-263AB8E1597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6A1-4596-BA93-263AB8E1597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6A1-4596-BA93-263AB8E1597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6A1-4596-BA93-263AB8E1597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6A1-4596-BA93-263AB8E1597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6A1-4596-BA93-263AB8E1597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6A1-4596-BA93-263AB8E1597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6A1-4596-BA93-263AB8E1597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6A1-4596-BA93-263AB8E1597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6A1-4596-BA93-263AB8E1597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6A1-4596-BA93-263AB8E1597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6A1-4596-BA93-263AB8E1597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6A1-4596-BA93-263AB8E1597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6A1-4596-BA93-263AB8E1597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6A1-4596-BA93-263AB8E1597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6A1-4596-BA93-263AB8E1597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6A1-4596-BA93-263AB8E1597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6A1-4596-BA93-263AB8E1597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6A1-4596-BA93-263AB8E1597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6A1-4596-BA93-263AB8E1597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6A1-4596-BA93-263AB8E1597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101.58934282982162</c:v>
                </c:pt>
                <c:pt idx="2">
                  <c:v>102.4895307811521</c:v>
                </c:pt>
                <c:pt idx="3">
                  <c:v>100.72212879612226</c:v>
                </c:pt>
                <c:pt idx="4">
                  <c:v>101.31895670524615</c:v>
                </c:pt>
                <c:pt idx="5">
                  <c:v>102.71045602928083</c:v>
                </c:pt>
                <c:pt idx="6">
                  <c:v>104.26023015794506</c:v>
                </c:pt>
                <c:pt idx="7">
                  <c:v>103.08306129851287</c:v>
                </c:pt>
                <c:pt idx="8">
                  <c:v>103.84475879579253</c:v>
                </c:pt>
                <c:pt idx="9">
                  <c:v>105.4242094503248</c:v>
                </c:pt>
                <c:pt idx="10">
                  <c:v>106.61456787680945</c:v>
                </c:pt>
                <c:pt idx="11">
                  <c:v>105.22966333630099</c:v>
                </c:pt>
                <c:pt idx="12">
                  <c:v>106.28153130873478</c:v>
                </c:pt>
                <c:pt idx="13">
                  <c:v>107.70600455040062</c:v>
                </c:pt>
                <c:pt idx="14">
                  <c:v>109.13707257559271</c:v>
                </c:pt>
                <c:pt idx="15">
                  <c:v>107.95001154087116</c:v>
                </c:pt>
                <c:pt idx="16">
                  <c:v>108.12147591255317</c:v>
                </c:pt>
                <c:pt idx="17">
                  <c:v>109.42064826722063</c:v>
                </c:pt>
                <c:pt idx="18">
                  <c:v>110.71982062188808</c:v>
                </c:pt>
                <c:pt idx="19">
                  <c:v>109.10409865796156</c:v>
                </c:pt>
                <c:pt idx="20">
                  <c:v>108.7677646981238</c:v>
                </c:pt>
                <c:pt idx="21">
                  <c:v>109.23599432848616</c:v>
                </c:pt>
                <c:pt idx="22">
                  <c:v>110.0801266198437</c:v>
                </c:pt>
                <c:pt idx="23">
                  <c:v>108.20720809839418</c:v>
                </c:pt>
                <c:pt idx="24">
                  <c:v>108.25007419131467</c:v>
                </c:pt>
              </c:numCache>
            </c:numRef>
          </c:val>
          <c:smooth val="0"/>
          <c:extLst>
            <c:ext xmlns:c16="http://schemas.microsoft.com/office/drawing/2014/chart" uri="{C3380CC4-5D6E-409C-BE32-E72D297353CC}">
              <c16:uniqueId val="{00000000-F468-43D6-A08E-76B00E9CD74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109.62512664640325</c:v>
                </c:pt>
                <c:pt idx="2">
                  <c:v>111.21242823370483</c:v>
                </c:pt>
                <c:pt idx="3">
                  <c:v>108.71327254305979</c:v>
                </c:pt>
                <c:pt idx="4">
                  <c:v>107.32860520094563</c:v>
                </c:pt>
                <c:pt idx="5">
                  <c:v>114.65721040189125</c:v>
                </c:pt>
                <c:pt idx="6">
                  <c:v>116.71732522796351</c:v>
                </c:pt>
                <c:pt idx="7">
                  <c:v>113.06990881458967</c:v>
                </c:pt>
                <c:pt idx="8">
                  <c:v>113.50894967916246</c:v>
                </c:pt>
                <c:pt idx="9">
                  <c:v>121.81695373184735</c:v>
                </c:pt>
                <c:pt idx="10">
                  <c:v>125.4305977710233</c:v>
                </c:pt>
                <c:pt idx="11">
                  <c:v>121.54677473826409</c:v>
                </c:pt>
                <c:pt idx="12">
                  <c:v>122.05336035123268</c:v>
                </c:pt>
                <c:pt idx="13">
                  <c:v>131.44208037825058</c:v>
                </c:pt>
                <c:pt idx="14">
                  <c:v>131.88112124282335</c:v>
                </c:pt>
                <c:pt idx="15">
                  <c:v>128.47011144883484</c:v>
                </c:pt>
                <c:pt idx="16">
                  <c:v>130.53022627490714</c:v>
                </c:pt>
                <c:pt idx="17">
                  <c:v>138.39918946301927</c:v>
                </c:pt>
                <c:pt idx="18">
                  <c:v>137.72374197906112</c:v>
                </c:pt>
                <c:pt idx="19">
                  <c:v>132.08375548801081</c:v>
                </c:pt>
                <c:pt idx="20">
                  <c:v>132.35393448159405</c:v>
                </c:pt>
                <c:pt idx="21">
                  <c:v>140.3242147922999</c:v>
                </c:pt>
                <c:pt idx="22">
                  <c:v>142.48564674096588</c:v>
                </c:pt>
                <c:pt idx="23">
                  <c:v>138.06146572104018</c:v>
                </c:pt>
                <c:pt idx="24">
                  <c:v>133.94123606889565</c:v>
                </c:pt>
              </c:numCache>
            </c:numRef>
          </c:val>
          <c:smooth val="0"/>
          <c:extLst>
            <c:ext xmlns:c16="http://schemas.microsoft.com/office/drawing/2014/chart" uri="{C3380CC4-5D6E-409C-BE32-E72D297353CC}">
              <c16:uniqueId val="{00000001-F468-43D6-A08E-76B00E9CD74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103.34565259677106</c:v>
                </c:pt>
                <c:pt idx="2">
                  <c:v>103.57907021980159</c:v>
                </c:pt>
                <c:pt idx="3">
                  <c:v>101.67282629838552</c:v>
                </c:pt>
                <c:pt idx="4">
                  <c:v>99.980548531414129</c:v>
                </c:pt>
                <c:pt idx="5">
                  <c:v>103.1316864423264</c:v>
                </c:pt>
                <c:pt idx="6">
                  <c:v>103.28729819101343</c:v>
                </c:pt>
                <c:pt idx="7">
                  <c:v>102.17856448161837</c:v>
                </c:pt>
                <c:pt idx="8">
                  <c:v>99.844388251312978</c:v>
                </c:pt>
                <c:pt idx="9">
                  <c:v>102.12021007586071</c:v>
                </c:pt>
                <c:pt idx="10">
                  <c:v>101.03092783505154</c:v>
                </c:pt>
                <c:pt idx="11">
                  <c:v>100.35012643454581</c:v>
                </c:pt>
                <c:pt idx="12">
                  <c:v>98.930169227776702</c:v>
                </c:pt>
                <c:pt idx="13">
                  <c:v>102.62594825909358</c:v>
                </c:pt>
                <c:pt idx="14">
                  <c:v>101.78953510990081</c:v>
                </c:pt>
                <c:pt idx="15">
                  <c:v>100.79751021202101</c:v>
                </c:pt>
                <c:pt idx="16">
                  <c:v>99.610970628282431</c:v>
                </c:pt>
                <c:pt idx="17">
                  <c:v>101.61447189262789</c:v>
                </c:pt>
                <c:pt idx="18">
                  <c:v>98.77455747908968</c:v>
                </c:pt>
                <c:pt idx="19">
                  <c:v>97.140634117875905</c:v>
                </c:pt>
                <c:pt idx="20">
                  <c:v>96.401478311612536</c:v>
                </c:pt>
                <c:pt idx="21">
                  <c:v>98.891266290604946</c:v>
                </c:pt>
                <c:pt idx="22">
                  <c:v>97.549114958179345</c:v>
                </c:pt>
                <c:pt idx="23">
                  <c:v>96.907216494845358</c:v>
                </c:pt>
                <c:pt idx="24">
                  <c:v>93.717175646761333</c:v>
                </c:pt>
              </c:numCache>
            </c:numRef>
          </c:val>
          <c:smooth val="0"/>
          <c:extLst>
            <c:ext xmlns:c16="http://schemas.microsoft.com/office/drawing/2014/chart" uri="{C3380CC4-5D6E-409C-BE32-E72D297353CC}">
              <c16:uniqueId val="{00000002-F468-43D6-A08E-76B00E9CD74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468-43D6-A08E-76B00E9CD742}"/>
                </c:ext>
              </c:extLst>
            </c:dLbl>
            <c:dLbl>
              <c:idx val="1"/>
              <c:delete val="1"/>
              <c:extLst>
                <c:ext xmlns:c15="http://schemas.microsoft.com/office/drawing/2012/chart" uri="{CE6537A1-D6FC-4f65-9D91-7224C49458BB}"/>
                <c:ext xmlns:c16="http://schemas.microsoft.com/office/drawing/2014/chart" uri="{C3380CC4-5D6E-409C-BE32-E72D297353CC}">
                  <c16:uniqueId val="{00000004-F468-43D6-A08E-76B00E9CD742}"/>
                </c:ext>
              </c:extLst>
            </c:dLbl>
            <c:dLbl>
              <c:idx val="2"/>
              <c:delete val="1"/>
              <c:extLst>
                <c:ext xmlns:c15="http://schemas.microsoft.com/office/drawing/2012/chart" uri="{CE6537A1-D6FC-4f65-9D91-7224C49458BB}"/>
                <c:ext xmlns:c16="http://schemas.microsoft.com/office/drawing/2014/chart" uri="{C3380CC4-5D6E-409C-BE32-E72D297353CC}">
                  <c16:uniqueId val="{00000005-F468-43D6-A08E-76B00E9CD742}"/>
                </c:ext>
              </c:extLst>
            </c:dLbl>
            <c:dLbl>
              <c:idx val="3"/>
              <c:delete val="1"/>
              <c:extLst>
                <c:ext xmlns:c15="http://schemas.microsoft.com/office/drawing/2012/chart" uri="{CE6537A1-D6FC-4f65-9D91-7224C49458BB}"/>
                <c:ext xmlns:c16="http://schemas.microsoft.com/office/drawing/2014/chart" uri="{C3380CC4-5D6E-409C-BE32-E72D297353CC}">
                  <c16:uniqueId val="{00000006-F468-43D6-A08E-76B00E9CD742}"/>
                </c:ext>
              </c:extLst>
            </c:dLbl>
            <c:dLbl>
              <c:idx val="4"/>
              <c:delete val="1"/>
              <c:extLst>
                <c:ext xmlns:c15="http://schemas.microsoft.com/office/drawing/2012/chart" uri="{CE6537A1-D6FC-4f65-9D91-7224C49458BB}"/>
                <c:ext xmlns:c16="http://schemas.microsoft.com/office/drawing/2014/chart" uri="{C3380CC4-5D6E-409C-BE32-E72D297353CC}">
                  <c16:uniqueId val="{00000007-F468-43D6-A08E-76B00E9CD742}"/>
                </c:ext>
              </c:extLst>
            </c:dLbl>
            <c:dLbl>
              <c:idx val="5"/>
              <c:delete val="1"/>
              <c:extLst>
                <c:ext xmlns:c15="http://schemas.microsoft.com/office/drawing/2012/chart" uri="{CE6537A1-D6FC-4f65-9D91-7224C49458BB}"/>
                <c:ext xmlns:c16="http://schemas.microsoft.com/office/drawing/2014/chart" uri="{C3380CC4-5D6E-409C-BE32-E72D297353CC}">
                  <c16:uniqueId val="{00000008-F468-43D6-A08E-76B00E9CD742}"/>
                </c:ext>
              </c:extLst>
            </c:dLbl>
            <c:dLbl>
              <c:idx val="6"/>
              <c:delete val="1"/>
              <c:extLst>
                <c:ext xmlns:c15="http://schemas.microsoft.com/office/drawing/2012/chart" uri="{CE6537A1-D6FC-4f65-9D91-7224C49458BB}"/>
                <c:ext xmlns:c16="http://schemas.microsoft.com/office/drawing/2014/chart" uri="{C3380CC4-5D6E-409C-BE32-E72D297353CC}">
                  <c16:uniqueId val="{00000009-F468-43D6-A08E-76B00E9CD742}"/>
                </c:ext>
              </c:extLst>
            </c:dLbl>
            <c:dLbl>
              <c:idx val="7"/>
              <c:delete val="1"/>
              <c:extLst>
                <c:ext xmlns:c15="http://schemas.microsoft.com/office/drawing/2012/chart" uri="{CE6537A1-D6FC-4f65-9D91-7224C49458BB}"/>
                <c:ext xmlns:c16="http://schemas.microsoft.com/office/drawing/2014/chart" uri="{C3380CC4-5D6E-409C-BE32-E72D297353CC}">
                  <c16:uniqueId val="{0000000A-F468-43D6-A08E-76B00E9CD742}"/>
                </c:ext>
              </c:extLst>
            </c:dLbl>
            <c:dLbl>
              <c:idx val="8"/>
              <c:delete val="1"/>
              <c:extLst>
                <c:ext xmlns:c15="http://schemas.microsoft.com/office/drawing/2012/chart" uri="{CE6537A1-D6FC-4f65-9D91-7224C49458BB}"/>
                <c:ext xmlns:c16="http://schemas.microsoft.com/office/drawing/2014/chart" uri="{C3380CC4-5D6E-409C-BE32-E72D297353CC}">
                  <c16:uniqueId val="{0000000B-F468-43D6-A08E-76B00E9CD742}"/>
                </c:ext>
              </c:extLst>
            </c:dLbl>
            <c:dLbl>
              <c:idx val="9"/>
              <c:delete val="1"/>
              <c:extLst>
                <c:ext xmlns:c15="http://schemas.microsoft.com/office/drawing/2012/chart" uri="{CE6537A1-D6FC-4f65-9D91-7224C49458BB}"/>
                <c:ext xmlns:c16="http://schemas.microsoft.com/office/drawing/2014/chart" uri="{C3380CC4-5D6E-409C-BE32-E72D297353CC}">
                  <c16:uniqueId val="{0000000C-F468-43D6-A08E-76B00E9CD742}"/>
                </c:ext>
              </c:extLst>
            </c:dLbl>
            <c:dLbl>
              <c:idx val="10"/>
              <c:delete val="1"/>
              <c:extLst>
                <c:ext xmlns:c15="http://schemas.microsoft.com/office/drawing/2012/chart" uri="{CE6537A1-D6FC-4f65-9D91-7224C49458BB}"/>
                <c:ext xmlns:c16="http://schemas.microsoft.com/office/drawing/2014/chart" uri="{C3380CC4-5D6E-409C-BE32-E72D297353CC}">
                  <c16:uniqueId val="{0000000D-F468-43D6-A08E-76B00E9CD742}"/>
                </c:ext>
              </c:extLst>
            </c:dLbl>
            <c:dLbl>
              <c:idx val="11"/>
              <c:delete val="1"/>
              <c:extLst>
                <c:ext xmlns:c15="http://schemas.microsoft.com/office/drawing/2012/chart" uri="{CE6537A1-D6FC-4f65-9D91-7224C49458BB}"/>
                <c:ext xmlns:c16="http://schemas.microsoft.com/office/drawing/2014/chart" uri="{C3380CC4-5D6E-409C-BE32-E72D297353CC}">
                  <c16:uniqueId val="{0000000E-F468-43D6-A08E-76B00E9CD742}"/>
                </c:ext>
              </c:extLst>
            </c:dLbl>
            <c:dLbl>
              <c:idx val="12"/>
              <c:delete val="1"/>
              <c:extLst>
                <c:ext xmlns:c15="http://schemas.microsoft.com/office/drawing/2012/chart" uri="{CE6537A1-D6FC-4f65-9D91-7224C49458BB}"/>
                <c:ext xmlns:c16="http://schemas.microsoft.com/office/drawing/2014/chart" uri="{C3380CC4-5D6E-409C-BE32-E72D297353CC}">
                  <c16:uniqueId val="{0000000F-F468-43D6-A08E-76B00E9CD74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468-43D6-A08E-76B00E9CD742}"/>
                </c:ext>
              </c:extLst>
            </c:dLbl>
            <c:dLbl>
              <c:idx val="14"/>
              <c:delete val="1"/>
              <c:extLst>
                <c:ext xmlns:c15="http://schemas.microsoft.com/office/drawing/2012/chart" uri="{CE6537A1-D6FC-4f65-9D91-7224C49458BB}"/>
                <c:ext xmlns:c16="http://schemas.microsoft.com/office/drawing/2014/chart" uri="{C3380CC4-5D6E-409C-BE32-E72D297353CC}">
                  <c16:uniqueId val="{00000011-F468-43D6-A08E-76B00E9CD742}"/>
                </c:ext>
              </c:extLst>
            </c:dLbl>
            <c:dLbl>
              <c:idx val="15"/>
              <c:delete val="1"/>
              <c:extLst>
                <c:ext xmlns:c15="http://schemas.microsoft.com/office/drawing/2012/chart" uri="{CE6537A1-D6FC-4f65-9D91-7224C49458BB}"/>
                <c:ext xmlns:c16="http://schemas.microsoft.com/office/drawing/2014/chart" uri="{C3380CC4-5D6E-409C-BE32-E72D297353CC}">
                  <c16:uniqueId val="{00000012-F468-43D6-A08E-76B00E9CD742}"/>
                </c:ext>
              </c:extLst>
            </c:dLbl>
            <c:dLbl>
              <c:idx val="16"/>
              <c:delete val="1"/>
              <c:extLst>
                <c:ext xmlns:c15="http://schemas.microsoft.com/office/drawing/2012/chart" uri="{CE6537A1-D6FC-4f65-9D91-7224C49458BB}"/>
                <c:ext xmlns:c16="http://schemas.microsoft.com/office/drawing/2014/chart" uri="{C3380CC4-5D6E-409C-BE32-E72D297353CC}">
                  <c16:uniqueId val="{00000013-F468-43D6-A08E-76B00E9CD742}"/>
                </c:ext>
              </c:extLst>
            </c:dLbl>
            <c:dLbl>
              <c:idx val="17"/>
              <c:delete val="1"/>
              <c:extLst>
                <c:ext xmlns:c15="http://schemas.microsoft.com/office/drawing/2012/chart" uri="{CE6537A1-D6FC-4f65-9D91-7224C49458BB}"/>
                <c:ext xmlns:c16="http://schemas.microsoft.com/office/drawing/2014/chart" uri="{C3380CC4-5D6E-409C-BE32-E72D297353CC}">
                  <c16:uniqueId val="{00000014-F468-43D6-A08E-76B00E9CD742}"/>
                </c:ext>
              </c:extLst>
            </c:dLbl>
            <c:dLbl>
              <c:idx val="18"/>
              <c:delete val="1"/>
              <c:extLst>
                <c:ext xmlns:c15="http://schemas.microsoft.com/office/drawing/2012/chart" uri="{CE6537A1-D6FC-4f65-9D91-7224C49458BB}"/>
                <c:ext xmlns:c16="http://schemas.microsoft.com/office/drawing/2014/chart" uri="{C3380CC4-5D6E-409C-BE32-E72D297353CC}">
                  <c16:uniqueId val="{00000015-F468-43D6-A08E-76B00E9CD742}"/>
                </c:ext>
              </c:extLst>
            </c:dLbl>
            <c:dLbl>
              <c:idx val="19"/>
              <c:delete val="1"/>
              <c:extLst>
                <c:ext xmlns:c15="http://schemas.microsoft.com/office/drawing/2012/chart" uri="{CE6537A1-D6FC-4f65-9D91-7224C49458BB}"/>
                <c:ext xmlns:c16="http://schemas.microsoft.com/office/drawing/2014/chart" uri="{C3380CC4-5D6E-409C-BE32-E72D297353CC}">
                  <c16:uniqueId val="{00000016-F468-43D6-A08E-76B00E9CD742}"/>
                </c:ext>
              </c:extLst>
            </c:dLbl>
            <c:dLbl>
              <c:idx val="20"/>
              <c:delete val="1"/>
              <c:extLst>
                <c:ext xmlns:c15="http://schemas.microsoft.com/office/drawing/2012/chart" uri="{CE6537A1-D6FC-4f65-9D91-7224C49458BB}"/>
                <c:ext xmlns:c16="http://schemas.microsoft.com/office/drawing/2014/chart" uri="{C3380CC4-5D6E-409C-BE32-E72D297353CC}">
                  <c16:uniqueId val="{00000017-F468-43D6-A08E-76B00E9CD742}"/>
                </c:ext>
              </c:extLst>
            </c:dLbl>
            <c:dLbl>
              <c:idx val="21"/>
              <c:delete val="1"/>
              <c:extLst>
                <c:ext xmlns:c15="http://schemas.microsoft.com/office/drawing/2012/chart" uri="{CE6537A1-D6FC-4f65-9D91-7224C49458BB}"/>
                <c:ext xmlns:c16="http://schemas.microsoft.com/office/drawing/2014/chart" uri="{C3380CC4-5D6E-409C-BE32-E72D297353CC}">
                  <c16:uniqueId val="{00000018-F468-43D6-A08E-76B00E9CD742}"/>
                </c:ext>
              </c:extLst>
            </c:dLbl>
            <c:dLbl>
              <c:idx val="22"/>
              <c:delete val="1"/>
              <c:extLst>
                <c:ext xmlns:c15="http://schemas.microsoft.com/office/drawing/2012/chart" uri="{CE6537A1-D6FC-4f65-9D91-7224C49458BB}"/>
                <c:ext xmlns:c16="http://schemas.microsoft.com/office/drawing/2014/chart" uri="{C3380CC4-5D6E-409C-BE32-E72D297353CC}">
                  <c16:uniqueId val="{00000019-F468-43D6-A08E-76B00E9CD742}"/>
                </c:ext>
              </c:extLst>
            </c:dLbl>
            <c:dLbl>
              <c:idx val="23"/>
              <c:delete val="1"/>
              <c:extLst>
                <c:ext xmlns:c15="http://schemas.microsoft.com/office/drawing/2012/chart" uri="{CE6537A1-D6FC-4f65-9D91-7224C49458BB}"/>
                <c:ext xmlns:c16="http://schemas.microsoft.com/office/drawing/2014/chart" uri="{C3380CC4-5D6E-409C-BE32-E72D297353CC}">
                  <c16:uniqueId val="{0000001A-F468-43D6-A08E-76B00E9CD742}"/>
                </c:ext>
              </c:extLst>
            </c:dLbl>
            <c:dLbl>
              <c:idx val="24"/>
              <c:delete val="1"/>
              <c:extLst>
                <c:ext xmlns:c15="http://schemas.microsoft.com/office/drawing/2012/chart" uri="{CE6537A1-D6FC-4f65-9D91-7224C49458BB}"/>
                <c:ext xmlns:c16="http://schemas.microsoft.com/office/drawing/2014/chart" uri="{C3380CC4-5D6E-409C-BE32-E72D297353CC}">
                  <c16:uniqueId val="{0000001B-F468-43D6-A08E-76B00E9CD74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468-43D6-A08E-76B00E9CD74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Weißenburg-Gunzenhausen (09577)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32829</v>
      </c>
      <c r="F11" s="238">
        <v>32816</v>
      </c>
      <c r="G11" s="238">
        <v>33384</v>
      </c>
      <c r="H11" s="238">
        <v>33128</v>
      </c>
      <c r="I11" s="265">
        <v>32986</v>
      </c>
      <c r="J11" s="263">
        <v>-157</v>
      </c>
      <c r="K11" s="266">
        <v>-0.47595949796883524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19.851350939717932</v>
      </c>
      <c r="E13" s="115">
        <v>6517</v>
      </c>
      <c r="F13" s="114">
        <v>6483</v>
      </c>
      <c r="G13" s="114">
        <v>6696</v>
      </c>
      <c r="H13" s="114">
        <v>6714</v>
      </c>
      <c r="I13" s="140">
        <v>6589</v>
      </c>
      <c r="J13" s="115">
        <v>-72</v>
      </c>
      <c r="K13" s="116">
        <v>-1.0927303080892397</v>
      </c>
    </row>
    <row r="14" spans="1:255" ht="14.1" customHeight="1" x14ac:dyDescent="0.2">
      <c r="A14" s="306" t="s">
        <v>230</v>
      </c>
      <c r="B14" s="307"/>
      <c r="C14" s="308"/>
      <c r="D14" s="113">
        <v>61.689360017058085</v>
      </c>
      <c r="E14" s="115">
        <v>20252</v>
      </c>
      <c r="F14" s="114">
        <v>20313</v>
      </c>
      <c r="G14" s="114">
        <v>20632</v>
      </c>
      <c r="H14" s="114">
        <v>20379</v>
      </c>
      <c r="I14" s="140">
        <v>20373</v>
      </c>
      <c r="J14" s="115">
        <v>-121</v>
      </c>
      <c r="K14" s="116">
        <v>-0.59392332989741325</v>
      </c>
    </row>
    <row r="15" spans="1:255" ht="14.1" customHeight="1" x14ac:dyDescent="0.2">
      <c r="A15" s="306" t="s">
        <v>231</v>
      </c>
      <c r="B15" s="307"/>
      <c r="C15" s="308"/>
      <c r="D15" s="113">
        <v>9.9881202595266387</v>
      </c>
      <c r="E15" s="115">
        <v>3279</v>
      </c>
      <c r="F15" s="114">
        <v>3292</v>
      </c>
      <c r="G15" s="114">
        <v>3332</v>
      </c>
      <c r="H15" s="114">
        <v>3303</v>
      </c>
      <c r="I15" s="140">
        <v>3296</v>
      </c>
      <c r="J15" s="115">
        <v>-17</v>
      </c>
      <c r="K15" s="116">
        <v>-0.51577669902912626</v>
      </c>
    </row>
    <row r="16" spans="1:255" ht="14.1" customHeight="1" x14ac:dyDescent="0.2">
      <c r="A16" s="306" t="s">
        <v>232</v>
      </c>
      <c r="B16" s="307"/>
      <c r="C16" s="308"/>
      <c r="D16" s="113">
        <v>7.6609095616680376</v>
      </c>
      <c r="E16" s="115">
        <v>2515</v>
      </c>
      <c r="F16" s="114">
        <v>2470</v>
      </c>
      <c r="G16" s="114">
        <v>2470</v>
      </c>
      <c r="H16" s="114">
        <v>2472</v>
      </c>
      <c r="I16" s="140">
        <v>2464</v>
      </c>
      <c r="J16" s="115">
        <v>51</v>
      </c>
      <c r="K16" s="116">
        <v>2.0698051948051948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0.98693228547930179</v>
      </c>
      <c r="E18" s="115">
        <v>324</v>
      </c>
      <c r="F18" s="114">
        <v>306</v>
      </c>
      <c r="G18" s="114">
        <v>327</v>
      </c>
      <c r="H18" s="114">
        <v>299</v>
      </c>
      <c r="I18" s="140">
        <v>284</v>
      </c>
      <c r="J18" s="115">
        <v>40</v>
      </c>
      <c r="K18" s="116">
        <v>14.084507042253522</v>
      </c>
    </row>
    <row r="19" spans="1:255" ht="14.1" customHeight="1" x14ac:dyDescent="0.2">
      <c r="A19" s="306" t="s">
        <v>235</v>
      </c>
      <c r="B19" s="307" t="s">
        <v>236</v>
      </c>
      <c r="C19" s="308"/>
      <c r="D19" s="113">
        <v>0.65795485698620126</v>
      </c>
      <c r="E19" s="115">
        <v>216</v>
      </c>
      <c r="F19" s="114">
        <v>214</v>
      </c>
      <c r="G19" s="114">
        <v>234</v>
      </c>
      <c r="H19" s="114">
        <v>209</v>
      </c>
      <c r="I19" s="140">
        <v>189</v>
      </c>
      <c r="J19" s="115">
        <v>27</v>
      </c>
      <c r="K19" s="116">
        <v>14.285714285714286</v>
      </c>
    </row>
    <row r="20" spans="1:255" ht="14.1" customHeight="1" x14ac:dyDescent="0.2">
      <c r="A20" s="306">
        <v>12</v>
      </c>
      <c r="B20" s="307" t="s">
        <v>237</v>
      </c>
      <c r="C20" s="308"/>
      <c r="D20" s="113">
        <v>0.58180267446465017</v>
      </c>
      <c r="E20" s="115">
        <v>191</v>
      </c>
      <c r="F20" s="114">
        <v>185</v>
      </c>
      <c r="G20" s="114">
        <v>210</v>
      </c>
      <c r="H20" s="114">
        <v>215</v>
      </c>
      <c r="I20" s="140">
        <v>207</v>
      </c>
      <c r="J20" s="115">
        <v>-16</v>
      </c>
      <c r="K20" s="116">
        <v>-7.7294685990338161</v>
      </c>
    </row>
    <row r="21" spans="1:255" ht="14.1" customHeight="1" x14ac:dyDescent="0.2">
      <c r="A21" s="306">
        <v>21</v>
      </c>
      <c r="B21" s="307" t="s">
        <v>238</v>
      </c>
      <c r="C21" s="308"/>
      <c r="D21" s="113">
        <v>1.0874531664077491</v>
      </c>
      <c r="E21" s="115">
        <v>357</v>
      </c>
      <c r="F21" s="114">
        <v>350</v>
      </c>
      <c r="G21" s="114">
        <v>398</v>
      </c>
      <c r="H21" s="114">
        <v>398</v>
      </c>
      <c r="I21" s="140">
        <v>392</v>
      </c>
      <c r="J21" s="115">
        <v>-35</v>
      </c>
      <c r="K21" s="116">
        <v>-8.9285714285714288</v>
      </c>
    </row>
    <row r="22" spans="1:255" ht="14.1" customHeight="1" x14ac:dyDescent="0.2">
      <c r="A22" s="306">
        <v>22</v>
      </c>
      <c r="B22" s="307" t="s">
        <v>239</v>
      </c>
      <c r="C22" s="308"/>
      <c r="D22" s="113">
        <v>5.1296110146516796</v>
      </c>
      <c r="E22" s="115">
        <v>1684</v>
      </c>
      <c r="F22" s="114">
        <v>1713</v>
      </c>
      <c r="G22" s="114">
        <v>1741</v>
      </c>
      <c r="H22" s="114">
        <v>1755</v>
      </c>
      <c r="I22" s="140">
        <v>1756</v>
      </c>
      <c r="J22" s="115">
        <v>-72</v>
      </c>
      <c r="K22" s="116">
        <v>-4.1002277904328022</v>
      </c>
    </row>
    <row r="23" spans="1:255" ht="14.1" customHeight="1" x14ac:dyDescent="0.2">
      <c r="A23" s="306">
        <v>23</v>
      </c>
      <c r="B23" s="307" t="s">
        <v>240</v>
      </c>
      <c r="C23" s="308"/>
      <c r="D23" s="113">
        <v>0.52392701574827139</v>
      </c>
      <c r="E23" s="115">
        <v>172</v>
      </c>
      <c r="F23" s="114">
        <v>168</v>
      </c>
      <c r="G23" s="114">
        <v>176</v>
      </c>
      <c r="H23" s="114">
        <v>169</v>
      </c>
      <c r="I23" s="140">
        <v>184</v>
      </c>
      <c r="J23" s="115">
        <v>-12</v>
      </c>
      <c r="K23" s="116">
        <v>-6.5217391304347823</v>
      </c>
    </row>
    <row r="24" spans="1:255" ht="14.1" customHeight="1" x14ac:dyDescent="0.2">
      <c r="A24" s="306">
        <v>24</v>
      </c>
      <c r="B24" s="307" t="s">
        <v>241</v>
      </c>
      <c r="C24" s="308"/>
      <c r="D24" s="113">
        <v>7.8558591489232086</v>
      </c>
      <c r="E24" s="115">
        <v>2579</v>
      </c>
      <c r="F24" s="114">
        <v>2585</v>
      </c>
      <c r="G24" s="114">
        <v>2604</v>
      </c>
      <c r="H24" s="114">
        <v>2590</v>
      </c>
      <c r="I24" s="140">
        <v>2592</v>
      </c>
      <c r="J24" s="115">
        <v>-13</v>
      </c>
      <c r="K24" s="116">
        <v>-0.50154320987654322</v>
      </c>
    </row>
    <row r="25" spans="1:255" ht="14.1" customHeight="1" x14ac:dyDescent="0.2">
      <c r="A25" s="306">
        <v>25</v>
      </c>
      <c r="B25" s="307" t="s">
        <v>242</v>
      </c>
      <c r="C25" s="308"/>
      <c r="D25" s="113">
        <v>6.5369033476499441</v>
      </c>
      <c r="E25" s="115">
        <v>2146</v>
      </c>
      <c r="F25" s="114">
        <v>2153</v>
      </c>
      <c r="G25" s="114">
        <v>2193</v>
      </c>
      <c r="H25" s="114">
        <v>2183</v>
      </c>
      <c r="I25" s="140">
        <v>2197</v>
      </c>
      <c r="J25" s="115">
        <v>-51</v>
      </c>
      <c r="K25" s="116">
        <v>-2.321347291761493</v>
      </c>
    </row>
    <row r="26" spans="1:255" ht="14.1" customHeight="1" x14ac:dyDescent="0.2">
      <c r="A26" s="306">
        <v>26</v>
      </c>
      <c r="B26" s="307" t="s">
        <v>243</v>
      </c>
      <c r="C26" s="308"/>
      <c r="D26" s="113">
        <v>2.7262481342715281</v>
      </c>
      <c r="E26" s="115">
        <v>895</v>
      </c>
      <c r="F26" s="114">
        <v>912</v>
      </c>
      <c r="G26" s="114">
        <v>930</v>
      </c>
      <c r="H26" s="114">
        <v>917</v>
      </c>
      <c r="I26" s="140">
        <v>931</v>
      </c>
      <c r="J26" s="115">
        <v>-36</v>
      </c>
      <c r="K26" s="116">
        <v>-3.8668098818474759</v>
      </c>
    </row>
    <row r="27" spans="1:255" ht="14.1" customHeight="1" x14ac:dyDescent="0.2">
      <c r="A27" s="306">
        <v>27</v>
      </c>
      <c r="B27" s="307" t="s">
        <v>244</v>
      </c>
      <c r="C27" s="308"/>
      <c r="D27" s="113">
        <v>3.5608760547077281</v>
      </c>
      <c r="E27" s="115">
        <v>1169</v>
      </c>
      <c r="F27" s="114">
        <v>1173</v>
      </c>
      <c r="G27" s="114">
        <v>1173</v>
      </c>
      <c r="H27" s="114">
        <v>1163</v>
      </c>
      <c r="I27" s="140">
        <v>1170</v>
      </c>
      <c r="J27" s="115">
        <v>-1</v>
      </c>
      <c r="K27" s="116">
        <v>-8.5470085470085472E-2</v>
      </c>
    </row>
    <row r="28" spans="1:255" ht="14.1" customHeight="1" x14ac:dyDescent="0.2">
      <c r="A28" s="306">
        <v>28</v>
      </c>
      <c r="B28" s="307" t="s">
        <v>245</v>
      </c>
      <c r="C28" s="308"/>
      <c r="D28" s="113">
        <v>0.32593134119223854</v>
      </c>
      <c r="E28" s="115">
        <v>107</v>
      </c>
      <c r="F28" s="114">
        <v>105</v>
      </c>
      <c r="G28" s="114">
        <v>114</v>
      </c>
      <c r="H28" s="114">
        <v>138</v>
      </c>
      <c r="I28" s="140">
        <v>136</v>
      </c>
      <c r="J28" s="115">
        <v>-29</v>
      </c>
      <c r="K28" s="116">
        <v>-21.323529411764707</v>
      </c>
    </row>
    <row r="29" spans="1:255" ht="14.1" customHeight="1" x14ac:dyDescent="0.2">
      <c r="A29" s="306">
        <v>29</v>
      </c>
      <c r="B29" s="307" t="s">
        <v>246</v>
      </c>
      <c r="C29" s="308"/>
      <c r="D29" s="113">
        <v>2.497791586706875</v>
      </c>
      <c r="E29" s="115">
        <v>820</v>
      </c>
      <c r="F29" s="114">
        <v>848</v>
      </c>
      <c r="G29" s="114">
        <v>898</v>
      </c>
      <c r="H29" s="114">
        <v>913</v>
      </c>
      <c r="I29" s="140">
        <v>851</v>
      </c>
      <c r="J29" s="115">
        <v>-31</v>
      </c>
      <c r="K29" s="116">
        <v>-3.6427732079905994</v>
      </c>
    </row>
    <row r="30" spans="1:255" ht="14.1" customHeight="1" x14ac:dyDescent="0.2">
      <c r="A30" s="306" t="s">
        <v>247</v>
      </c>
      <c r="B30" s="307" t="s">
        <v>248</v>
      </c>
      <c r="C30" s="308"/>
      <c r="D30" s="113">
        <v>0.69146181729568368</v>
      </c>
      <c r="E30" s="115">
        <v>227</v>
      </c>
      <c r="F30" s="114">
        <v>233</v>
      </c>
      <c r="G30" s="114">
        <v>234</v>
      </c>
      <c r="H30" s="114">
        <v>242</v>
      </c>
      <c r="I30" s="140">
        <v>236</v>
      </c>
      <c r="J30" s="115">
        <v>-9</v>
      </c>
      <c r="K30" s="116">
        <v>-3.8135593220338984</v>
      </c>
    </row>
    <row r="31" spans="1:255" ht="14.1" customHeight="1" x14ac:dyDescent="0.2">
      <c r="A31" s="306" t="s">
        <v>249</v>
      </c>
      <c r="B31" s="307" t="s">
        <v>250</v>
      </c>
      <c r="C31" s="308"/>
      <c r="D31" s="113">
        <v>1.56568887264309</v>
      </c>
      <c r="E31" s="115">
        <v>514</v>
      </c>
      <c r="F31" s="114">
        <v>512</v>
      </c>
      <c r="G31" s="114">
        <v>548</v>
      </c>
      <c r="H31" s="114">
        <v>548</v>
      </c>
      <c r="I31" s="140">
        <v>496</v>
      </c>
      <c r="J31" s="115">
        <v>18</v>
      </c>
      <c r="K31" s="116">
        <v>3.629032258064516</v>
      </c>
    </row>
    <row r="32" spans="1:255" ht="14.1" customHeight="1" x14ac:dyDescent="0.2">
      <c r="A32" s="306">
        <v>31</v>
      </c>
      <c r="B32" s="307" t="s">
        <v>251</v>
      </c>
      <c r="C32" s="308"/>
      <c r="D32" s="113">
        <v>0.49955831734137501</v>
      </c>
      <c r="E32" s="115">
        <v>164</v>
      </c>
      <c r="F32" s="114">
        <v>168</v>
      </c>
      <c r="G32" s="114">
        <v>175</v>
      </c>
      <c r="H32" s="114">
        <v>178</v>
      </c>
      <c r="I32" s="140">
        <v>179</v>
      </c>
      <c r="J32" s="115">
        <v>-15</v>
      </c>
      <c r="K32" s="116">
        <v>-8.3798882681564244</v>
      </c>
    </row>
    <row r="33" spans="1:11" ht="14.1" customHeight="1" x14ac:dyDescent="0.2">
      <c r="A33" s="306">
        <v>32</v>
      </c>
      <c r="B33" s="307" t="s">
        <v>252</v>
      </c>
      <c r="C33" s="308"/>
      <c r="D33" s="113">
        <v>2.0286941423741203</v>
      </c>
      <c r="E33" s="115">
        <v>666</v>
      </c>
      <c r="F33" s="114">
        <v>657</v>
      </c>
      <c r="G33" s="114">
        <v>692</v>
      </c>
      <c r="H33" s="114">
        <v>677</v>
      </c>
      <c r="I33" s="140">
        <v>640</v>
      </c>
      <c r="J33" s="115">
        <v>26</v>
      </c>
      <c r="K33" s="116">
        <v>4.0625</v>
      </c>
    </row>
    <row r="34" spans="1:11" ht="14.1" customHeight="1" x14ac:dyDescent="0.2">
      <c r="A34" s="306">
        <v>33</v>
      </c>
      <c r="B34" s="307" t="s">
        <v>253</v>
      </c>
      <c r="C34" s="308"/>
      <c r="D34" s="113">
        <v>1.7393158487922264</v>
      </c>
      <c r="E34" s="115">
        <v>571</v>
      </c>
      <c r="F34" s="114">
        <v>568</v>
      </c>
      <c r="G34" s="114">
        <v>606</v>
      </c>
      <c r="H34" s="114">
        <v>598</v>
      </c>
      <c r="I34" s="140">
        <v>578</v>
      </c>
      <c r="J34" s="115">
        <v>-7</v>
      </c>
      <c r="K34" s="116">
        <v>-1.2110726643598615</v>
      </c>
    </row>
    <row r="35" spans="1:11" ht="14.1" customHeight="1" x14ac:dyDescent="0.2">
      <c r="A35" s="306">
        <v>34</v>
      </c>
      <c r="B35" s="307" t="s">
        <v>254</v>
      </c>
      <c r="C35" s="308"/>
      <c r="D35" s="113">
        <v>2.293703737549118</v>
      </c>
      <c r="E35" s="115">
        <v>753</v>
      </c>
      <c r="F35" s="114">
        <v>755</v>
      </c>
      <c r="G35" s="114">
        <v>775</v>
      </c>
      <c r="H35" s="114">
        <v>768</v>
      </c>
      <c r="I35" s="140">
        <v>754</v>
      </c>
      <c r="J35" s="115">
        <v>-1</v>
      </c>
      <c r="K35" s="116">
        <v>-0.13262599469496023</v>
      </c>
    </row>
    <row r="36" spans="1:11" ht="14.1" customHeight="1" x14ac:dyDescent="0.2">
      <c r="A36" s="306">
        <v>41</v>
      </c>
      <c r="B36" s="307" t="s">
        <v>255</v>
      </c>
      <c r="C36" s="308"/>
      <c r="D36" s="113">
        <v>0.55134180145602973</v>
      </c>
      <c r="E36" s="115">
        <v>181</v>
      </c>
      <c r="F36" s="114">
        <v>180</v>
      </c>
      <c r="G36" s="114">
        <v>178</v>
      </c>
      <c r="H36" s="114">
        <v>181</v>
      </c>
      <c r="I36" s="140">
        <v>180</v>
      </c>
      <c r="J36" s="115">
        <v>1</v>
      </c>
      <c r="K36" s="116">
        <v>0.55555555555555558</v>
      </c>
    </row>
    <row r="37" spans="1:11" ht="14.1" customHeight="1" x14ac:dyDescent="0.2">
      <c r="A37" s="306">
        <v>42</v>
      </c>
      <c r="B37" s="307" t="s">
        <v>256</v>
      </c>
      <c r="C37" s="308"/>
      <c r="D37" s="113">
        <v>0.3350696030948247</v>
      </c>
      <c r="E37" s="115">
        <v>110</v>
      </c>
      <c r="F37" s="114">
        <v>107</v>
      </c>
      <c r="G37" s="114">
        <v>104</v>
      </c>
      <c r="H37" s="114">
        <v>103</v>
      </c>
      <c r="I37" s="140">
        <v>102</v>
      </c>
      <c r="J37" s="115">
        <v>8</v>
      </c>
      <c r="K37" s="116">
        <v>7.8431372549019605</v>
      </c>
    </row>
    <row r="38" spans="1:11" ht="14.1" customHeight="1" x14ac:dyDescent="0.2">
      <c r="A38" s="306">
        <v>43</v>
      </c>
      <c r="B38" s="307" t="s">
        <v>257</v>
      </c>
      <c r="C38" s="308"/>
      <c r="D38" s="113">
        <v>0.94428706326723322</v>
      </c>
      <c r="E38" s="115">
        <v>310</v>
      </c>
      <c r="F38" s="114">
        <v>298</v>
      </c>
      <c r="G38" s="114">
        <v>297</v>
      </c>
      <c r="H38" s="114">
        <v>285</v>
      </c>
      <c r="I38" s="140">
        <v>285</v>
      </c>
      <c r="J38" s="115">
        <v>25</v>
      </c>
      <c r="K38" s="116">
        <v>8.7719298245614041</v>
      </c>
    </row>
    <row r="39" spans="1:11" ht="14.1" customHeight="1" x14ac:dyDescent="0.2">
      <c r="A39" s="306">
        <v>51</v>
      </c>
      <c r="B39" s="307" t="s">
        <v>258</v>
      </c>
      <c r="C39" s="308"/>
      <c r="D39" s="113">
        <v>5.0412744829266805</v>
      </c>
      <c r="E39" s="115">
        <v>1655</v>
      </c>
      <c r="F39" s="114">
        <v>1676</v>
      </c>
      <c r="G39" s="114">
        <v>1702</v>
      </c>
      <c r="H39" s="114">
        <v>1646</v>
      </c>
      <c r="I39" s="140">
        <v>1671</v>
      </c>
      <c r="J39" s="115">
        <v>-16</v>
      </c>
      <c r="K39" s="116">
        <v>-0.95751047277079593</v>
      </c>
    </row>
    <row r="40" spans="1:11" ht="14.1" customHeight="1" x14ac:dyDescent="0.2">
      <c r="A40" s="306" t="s">
        <v>259</v>
      </c>
      <c r="B40" s="307" t="s">
        <v>260</v>
      </c>
      <c r="C40" s="308"/>
      <c r="D40" s="113">
        <v>4.1670474275792744</v>
      </c>
      <c r="E40" s="115">
        <v>1368</v>
      </c>
      <c r="F40" s="114">
        <v>1398</v>
      </c>
      <c r="G40" s="114">
        <v>1412</v>
      </c>
      <c r="H40" s="114">
        <v>1379</v>
      </c>
      <c r="I40" s="140">
        <v>1409</v>
      </c>
      <c r="J40" s="115">
        <v>-41</v>
      </c>
      <c r="K40" s="116">
        <v>-2.9098651525904895</v>
      </c>
    </row>
    <row r="41" spans="1:11" ht="14.1" customHeight="1" x14ac:dyDescent="0.2">
      <c r="A41" s="306"/>
      <c r="B41" s="307" t="s">
        <v>261</v>
      </c>
      <c r="C41" s="308"/>
      <c r="D41" s="113">
        <v>3.6492125864327272</v>
      </c>
      <c r="E41" s="115">
        <v>1198</v>
      </c>
      <c r="F41" s="114">
        <v>1228</v>
      </c>
      <c r="G41" s="114">
        <v>1242</v>
      </c>
      <c r="H41" s="114">
        <v>1218</v>
      </c>
      <c r="I41" s="140">
        <v>1246</v>
      </c>
      <c r="J41" s="115">
        <v>-48</v>
      </c>
      <c r="K41" s="116">
        <v>-3.852327447833066</v>
      </c>
    </row>
    <row r="42" spans="1:11" ht="14.1" customHeight="1" x14ac:dyDescent="0.2">
      <c r="A42" s="306">
        <v>52</v>
      </c>
      <c r="B42" s="307" t="s">
        <v>262</v>
      </c>
      <c r="C42" s="308"/>
      <c r="D42" s="113">
        <v>4.2797526577111702</v>
      </c>
      <c r="E42" s="115">
        <v>1405</v>
      </c>
      <c r="F42" s="114">
        <v>1432</v>
      </c>
      <c r="G42" s="114">
        <v>1478</v>
      </c>
      <c r="H42" s="114">
        <v>1483</v>
      </c>
      <c r="I42" s="140">
        <v>1487</v>
      </c>
      <c r="J42" s="115">
        <v>-82</v>
      </c>
      <c r="K42" s="116">
        <v>-5.5144586415601884</v>
      </c>
    </row>
    <row r="43" spans="1:11" ht="14.1" customHeight="1" x14ac:dyDescent="0.2">
      <c r="A43" s="306" t="s">
        <v>263</v>
      </c>
      <c r="B43" s="307" t="s">
        <v>264</v>
      </c>
      <c r="C43" s="308"/>
      <c r="D43" s="113">
        <v>3.3324195071430749</v>
      </c>
      <c r="E43" s="115">
        <v>1094</v>
      </c>
      <c r="F43" s="114">
        <v>1110</v>
      </c>
      <c r="G43" s="114">
        <v>1131</v>
      </c>
      <c r="H43" s="114">
        <v>1139</v>
      </c>
      <c r="I43" s="140">
        <v>1137</v>
      </c>
      <c r="J43" s="115">
        <v>-43</v>
      </c>
      <c r="K43" s="116">
        <v>-3.781882145998241</v>
      </c>
    </row>
    <row r="44" spans="1:11" ht="14.1" customHeight="1" x14ac:dyDescent="0.2">
      <c r="A44" s="306">
        <v>53</v>
      </c>
      <c r="B44" s="307" t="s">
        <v>265</v>
      </c>
      <c r="C44" s="308"/>
      <c r="D44" s="113">
        <v>0.68232355539309753</v>
      </c>
      <c r="E44" s="115">
        <v>224</v>
      </c>
      <c r="F44" s="114">
        <v>212</v>
      </c>
      <c r="G44" s="114">
        <v>230</v>
      </c>
      <c r="H44" s="114">
        <v>232</v>
      </c>
      <c r="I44" s="140">
        <v>232</v>
      </c>
      <c r="J44" s="115">
        <v>-8</v>
      </c>
      <c r="K44" s="116">
        <v>-3.4482758620689653</v>
      </c>
    </row>
    <row r="45" spans="1:11" ht="14.1" customHeight="1" x14ac:dyDescent="0.2">
      <c r="A45" s="306" t="s">
        <v>266</v>
      </c>
      <c r="B45" s="307" t="s">
        <v>267</v>
      </c>
      <c r="C45" s="308"/>
      <c r="D45" s="113">
        <v>0.61226354747327061</v>
      </c>
      <c r="E45" s="115">
        <v>201</v>
      </c>
      <c r="F45" s="114">
        <v>188</v>
      </c>
      <c r="G45" s="114">
        <v>206</v>
      </c>
      <c r="H45" s="114">
        <v>208</v>
      </c>
      <c r="I45" s="140">
        <v>209</v>
      </c>
      <c r="J45" s="115">
        <v>-8</v>
      </c>
      <c r="K45" s="116">
        <v>-3.8277511961722488</v>
      </c>
    </row>
    <row r="46" spans="1:11" ht="14.1" customHeight="1" x14ac:dyDescent="0.2">
      <c r="A46" s="306">
        <v>54</v>
      </c>
      <c r="B46" s="307" t="s">
        <v>268</v>
      </c>
      <c r="C46" s="308"/>
      <c r="D46" s="113">
        <v>1.8672515154284322</v>
      </c>
      <c r="E46" s="115">
        <v>613</v>
      </c>
      <c r="F46" s="114">
        <v>601</v>
      </c>
      <c r="G46" s="114">
        <v>613</v>
      </c>
      <c r="H46" s="114">
        <v>612</v>
      </c>
      <c r="I46" s="140">
        <v>592</v>
      </c>
      <c r="J46" s="115">
        <v>21</v>
      </c>
      <c r="K46" s="116">
        <v>3.5472972972972974</v>
      </c>
    </row>
    <row r="47" spans="1:11" ht="14.1" customHeight="1" x14ac:dyDescent="0.2">
      <c r="A47" s="306">
        <v>61</v>
      </c>
      <c r="B47" s="307" t="s">
        <v>269</v>
      </c>
      <c r="C47" s="308"/>
      <c r="D47" s="113">
        <v>2.5008376740077369</v>
      </c>
      <c r="E47" s="115">
        <v>821</v>
      </c>
      <c r="F47" s="114">
        <v>831</v>
      </c>
      <c r="G47" s="114">
        <v>847</v>
      </c>
      <c r="H47" s="114">
        <v>844</v>
      </c>
      <c r="I47" s="140">
        <v>842</v>
      </c>
      <c r="J47" s="115">
        <v>-21</v>
      </c>
      <c r="K47" s="116">
        <v>-2.4940617577197148</v>
      </c>
    </row>
    <row r="48" spans="1:11" ht="14.1" customHeight="1" x14ac:dyDescent="0.2">
      <c r="A48" s="306">
        <v>62</v>
      </c>
      <c r="B48" s="307" t="s">
        <v>270</v>
      </c>
      <c r="C48" s="308"/>
      <c r="D48" s="113">
        <v>6.9328946967620091</v>
      </c>
      <c r="E48" s="115">
        <v>2276</v>
      </c>
      <c r="F48" s="114">
        <v>2272</v>
      </c>
      <c r="G48" s="114">
        <v>2271</v>
      </c>
      <c r="H48" s="114">
        <v>2258</v>
      </c>
      <c r="I48" s="140">
        <v>2310</v>
      </c>
      <c r="J48" s="115">
        <v>-34</v>
      </c>
      <c r="K48" s="116">
        <v>-1.4718614718614718</v>
      </c>
    </row>
    <row r="49" spans="1:11" ht="14.1" customHeight="1" x14ac:dyDescent="0.2">
      <c r="A49" s="306">
        <v>63</v>
      </c>
      <c r="B49" s="307" t="s">
        <v>271</v>
      </c>
      <c r="C49" s="308"/>
      <c r="D49" s="113">
        <v>1.7515001979956746</v>
      </c>
      <c r="E49" s="115">
        <v>575</v>
      </c>
      <c r="F49" s="114">
        <v>582</v>
      </c>
      <c r="G49" s="114">
        <v>671</v>
      </c>
      <c r="H49" s="114">
        <v>672</v>
      </c>
      <c r="I49" s="140">
        <v>576</v>
      </c>
      <c r="J49" s="115">
        <v>-1</v>
      </c>
      <c r="K49" s="116">
        <v>-0.1736111111111111</v>
      </c>
    </row>
    <row r="50" spans="1:11" ht="14.1" customHeight="1" x14ac:dyDescent="0.2">
      <c r="A50" s="306" t="s">
        <v>272</v>
      </c>
      <c r="B50" s="307" t="s">
        <v>273</v>
      </c>
      <c r="C50" s="308"/>
      <c r="D50" s="113">
        <v>0.42645222212068595</v>
      </c>
      <c r="E50" s="115">
        <v>140</v>
      </c>
      <c r="F50" s="114">
        <v>139</v>
      </c>
      <c r="G50" s="114">
        <v>166</v>
      </c>
      <c r="H50" s="114">
        <v>161</v>
      </c>
      <c r="I50" s="140">
        <v>142</v>
      </c>
      <c r="J50" s="115">
        <v>-2</v>
      </c>
      <c r="K50" s="116">
        <v>-1.408450704225352</v>
      </c>
    </row>
    <row r="51" spans="1:11" ht="14.1" customHeight="1" x14ac:dyDescent="0.2">
      <c r="A51" s="306" t="s">
        <v>274</v>
      </c>
      <c r="B51" s="307" t="s">
        <v>275</v>
      </c>
      <c r="C51" s="308"/>
      <c r="D51" s="113">
        <v>1.0173931584879223</v>
      </c>
      <c r="E51" s="115">
        <v>334</v>
      </c>
      <c r="F51" s="114">
        <v>340</v>
      </c>
      <c r="G51" s="114">
        <v>401</v>
      </c>
      <c r="H51" s="114">
        <v>411</v>
      </c>
      <c r="I51" s="140">
        <v>336</v>
      </c>
      <c r="J51" s="115">
        <v>-2</v>
      </c>
      <c r="K51" s="116">
        <v>-0.59523809523809523</v>
      </c>
    </row>
    <row r="52" spans="1:11" ht="14.1" customHeight="1" x14ac:dyDescent="0.2">
      <c r="A52" s="306">
        <v>71</v>
      </c>
      <c r="B52" s="307" t="s">
        <v>276</v>
      </c>
      <c r="C52" s="308"/>
      <c r="D52" s="113">
        <v>9.7322489262542273</v>
      </c>
      <c r="E52" s="115">
        <v>3195</v>
      </c>
      <c r="F52" s="114">
        <v>3156</v>
      </c>
      <c r="G52" s="114">
        <v>3178</v>
      </c>
      <c r="H52" s="114">
        <v>3126</v>
      </c>
      <c r="I52" s="140">
        <v>3138</v>
      </c>
      <c r="J52" s="115">
        <v>57</v>
      </c>
      <c r="K52" s="116">
        <v>1.8164435946462716</v>
      </c>
    </row>
    <row r="53" spans="1:11" ht="14.1" customHeight="1" x14ac:dyDescent="0.2">
      <c r="A53" s="306" t="s">
        <v>277</v>
      </c>
      <c r="B53" s="307" t="s">
        <v>278</v>
      </c>
      <c r="C53" s="308"/>
      <c r="D53" s="113">
        <v>3.3689725547534191</v>
      </c>
      <c r="E53" s="115">
        <v>1106</v>
      </c>
      <c r="F53" s="114">
        <v>1073</v>
      </c>
      <c r="G53" s="114">
        <v>1084</v>
      </c>
      <c r="H53" s="114">
        <v>1068</v>
      </c>
      <c r="I53" s="140">
        <v>1076</v>
      </c>
      <c r="J53" s="115">
        <v>30</v>
      </c>
      <c r="K53" s="116">
        <v>2.7881040892193307</v>
      </c>
    </row>
    <row r="54" spans="1:11" ht="14.1" customHeight="1" x14ac:dyDescent="0.2">
      <c r="A54" s="306" t="s">
        <v>279</v>
      </c>
      <c r="B54" s="307" t="s">
        <v>280</v>
      </c>
      <c r="C54" s="308"/>
      <c r="D54" s="113">
        <v>5.3245606019068505</v>
      </c>
      <c r="E54" s="115">
        <v>1748</v>
      </c>
      <c r="F54" s="114">
        <v>1750</v>
      </c>
      <c r="G54" s="114">
        <v>1759</v>
      </c>
      <c r="H54" s="114">
        <v>1730</v>
      </c>
      <c r="I54" s="140">
        <v>1730</v>
      </c>
      <c r="J54" s="115">
        <v>18</v>
      </c>
      <c r="K54" s="116">
        <v>1.0404624277456647</v>
      </c>
    </row>
    <row r="55" spans="1:11" ht="14.1" customHeight="1" x14ac:dyDescent="0.2">
      <c r="A55" s="306">
        <v>72</v>
      </c>
      <c r="B55" s="307" t="s">
        <v>281</v>
      </c>
      <c r="C55" s="308"/>
      <c r="D55" s="113">
        <v>3.2501751500197997</v>
      </c>
      <c r="E55" s="115">
        <v>1067</v>
      </c>
      <c r="F55" s="114">
        <v>1081</v>
      </c>
      <c r="G55" s="114">
        <v>1095</v>
      </c>
      <c r="H55" s="114">
        <v>1095</v>
      </c>
      <c r="I55" s="140">
        <v>1118</v>
      </c>
      <c r="J55" s="115">
        <v>-51</v>
      </c>
      <c r="K55" s="116">
        <v>-4.5617173524150267</v>
      </c>
    </row>
    <row r="56" spans="1:11" ht="14.1" customHeight="1" x14ac:dyDescent="0.2">
      <c r="A56" s="306" t="s">
        <v>282</v>
      </c>
      <c r="B56" s="307" t="s">
        <v>283</v>
      </c>
      <c r="C56" s="308"/>
      <c r="D56" s="113">
        <v>1.6144262694568827</v>
      </c>
      <c r="E56" s="115">
        <v>530</v>
      </c>
      <c r="F56" s="114">
        <v>537</v>
      </c>
      <c r="G56" s="114">
        <v>547</v>
      </c>
      <c r="H56" s="114">
        <v>546</v>
      </c>
      <c r="I56" s="140">
        <v>562</v>
      </c>
      <c r="J56" s="115">
        <v>-32</v>
      </c>
      <c r="K56" s="116">
        <v>-5.6939501779359434</v>
      </c>
    </row>
    <row r="57" spans="1:11" ht="14.1" customHeight="1" x14ac:dyDescent="0.2">
      <c r="A57" s="306" t="s">
        <v>284</v>
      </c>
      <c r="B57" s="307" t="s">
        <v>285</v>
      </c>
      <c r="C57" s="308"/>
      <c r="D57" s="113">
        <v>1.0113009838861982</v>
      </c>
      <c r="E57" s="115">
        <v>332</v>
      </c>
      <c r="F57" s="114">
        <v>340</v>
      </c>
      <c r="G57" s="114">
        <v>342</v>
      </c>
      <c r="H57" s="114">
        <v>355</v>
      </c>
      <c r="I57" s="140">
        <v>360</v>
      </c>
      <c r="J57" s="115">
        <v>-28</v>
      </c>
      <c r="K57" s="116">
        <v>-7.7777777777777777</v>
      </c>
    </row>
    <row r="58" spans="1:11" ht="14.1" customHeight="1" x14ac:dyDescent="0.2">
      <c r="A58" s="306">
        <v>73</v>
      </c>
      <c r="B58" s="307" t="s">
        <v>286</v>
      </c>
      <c r="C58" s="308"/>
      <c r="D58" s="113">
        <v>2.5038837613085989</v>
      </c>
      <c r="E58" s="115">
        <v>822</v>
      </c>
      <c r="F58" s="114">
        <v>817</v>
      </c>
      <c r="G58" s="114">
        <v>824</v>
      </c>
      <c r="H58" s="114">
        <v>811</v>
      </c>
      <c r="I58" s="140">
        <v>807</v>
      </c>
      <c r="J58" s="115">
        <v>15</v>
      </c>
      <c r="K58" s="116">
        <v>1.8587360594795539</v>
      </c>
    </row>
    <row r="59" spans="1:11" ht="14.1" customHeight="1" x14ac:dyDescent="0.2">
      <c r="A59" s="306" t="s">
        <v>287</v>
      </c>
      <c r="B59" s="307" t="s">
        <v>288</v>
      </c>
      <c r="C59" s="308"/>
      <c r="D59" s="113">
        <v>2.0469706661792926</v>
      </c>
      <c r="E59" s="115">
        <v>672</v>
      </c>
      <c r="F59" s="114">
        <v>668</v>
      </c>
      <c r="G59" s="114">
        <v>674</v>
      </c>
      <c r="H59" s="114">
        <v>659</v>
      </c>
      <c r="I59" s="140">
        <v>656</v>
      </c>
      <c r="J59" s="115">
        <v>16</v>
      </c>
      <c r="K59" s="116">
        <v>2.4390243902439024</v>
      </c>
    </row>
    <row r="60" spans="1:11" ht="14.1" customHeight="1" x14ac:dyDescent="0.2">
      <c r="A60" s="306">
        <v>81</v>
      </c>
      <c r="B60" s="307" t="s">
        <v>289</v>
      </c>
      <c r="C60" s="308"/>
      <c r="D60" s="113">
        <v>7.3075634347680403</v>
      </c>
      <c r="E60" s="115">
        <v>2399</v>
      </c>
      <c r="F60" s="114">
        <v>2390</v>
      </c>
      <c r="G60" s="114">
        <v>2371</v>
      </c>
      <c r="H60" s="114">
        <v>2325</v>
      </c>
      <c r="I60" s="140">
        <v>2329</v>
      </c>
      <c r="J60" s="115">
        <v>70</v>
      </c>
      <c r="K60" s="116">
        <v>3.0055817947617003</v>
      </c>
    </row>
    <row r="61" spans="1:11" ht="14.1" customHeight="1" x14ac:dyDescent="0.2">
      <c r="A61" s="306" t="s">
        <v>290</v>
      </c>
      <c r="B61" s="307" t="s">
        <v>291</v>
      </c>
      <c r="C61" s="308"/>
      <c r="D61" s="113">
        <v>2.3972707057784275</v>
      </c>
      <c r="E61" s="115">
        <v>787</v>
      </c>
      <c r="F61" s="114">
        <v>797</v>
      </c>
      <c r="G61" s="114">
        <v>805</v>
      </c>
      <c r="H61" s="114">
        <v>784</v>
      </c>
      <c r="I61" s="140">
        <v>795</v>
      </c>
      <c r="J61" s="115">
        <v>-8</v>
      </c>
      <c r="K61" s="116">
        <v>-1.0062893081761006</v>
      </c>
    </row>
    <row r="62" spans="1:11" ht="14.1" customHeight="1" x14ac:dyDescent="0.2">
      <c r="A62" s="306" t="s">
        <v>292</v>
      </c>
      <c r="B62" s="307" t="s">
        <v>293</v>
      </c>
      <c r="C62" s="308"/>
      <c r="D62" s="113">
        <v>3.125285570684456</v>
      </c>
      <c r="E62" s="115">
        <v>1026</v>
      </c>
      <c r="F62" s="114">
        <v>1006</v>
      </c>
      <c r="G62" s="114">
        <v>985</v>
      </c>
      <c r="H62" s="114">
        <v>964</v>
      </c>
      <c r="I62" s="140">
        <v>959</v>
      </c>
      <c r="J62" s="115">
        <v>67</v>
      </c>
      <c r="K62" s="116">
        <v>6.9864442127215849</v>
      </c>
    </row>
    <row r="63" spans="1:11" ht="14.1" customHeight="1" x14ac:dyDescent="0.2">
      <c r="A63" s="306"/>
      <c r="B63" s="307" t="s">
        <v>294</v>
      </c>
      <c r="C63" s="308"/>
      <c r="D63" s="113">
        <v>2.9029211977215268</v>
      </c>
      <c r="E63" s="115">
        <v>953</v>
      </c>
      <c r="F63" s="114">
        <v>931</v>
      </c>
      <c r="G63" s="114">
        <v>908</v>
      </c>
      <c r="H63" s="114">
        <v>888</v>
      </c>
      <c r="I63" s="140">
        <v>881</v>
      </c>
      <c r="J63" s="115">
        <v>72</v>
      </c>
      <c r="K63" s="116">
        <v>8.172531214528945</v>
      </c>
    </row>
    <row r="64" spans="1:11" ht="14.1" customHeight="1" x14ac:dyDescent="0.2">
      <c r="A64" s="306" t="s">
        <v>295</v>
      </c>
      <c r="B64" s="307" t="s">
        <v>296</v>
      </c>
      <c r="C64" s="308"/>
      <c r="D64" s="113">
        <v>0.49346614273965089</v>
      </c>
      <c r="E64" s="115">
        <v>162</v>
      </c>
      <c r="F64" s="114">
        <v>158</v>
      </c>
      <c r="G64" s="114">
        <v>149</v>
      </c>
      <c r="H64" s="114">
        <v>145</v>
      </c>
      <c r="I64" s="140">
        <v>146</v>
      </c>
      <c r="J64" s="115">
        <v>16</v>
      </c>
      <c r="K64" s="116">
        <v>10.95890410958904</v>
      </c>
    </row>
    <row r="65" spans="1:11" ht="14.1" customHeight="1" x14ac:dyDescent="0.2">
      <c r="A65" s="306" t="s">
        <v>297</v>
      </c>
      <c r="B65" s="307" t="s">
        <v>298</v>
      </c>
      <c r="C65" s="308"/>
      <c r="D65" s="113">
        <v>0.71887660300344203</v>
      </c>
      <c r="E65" s="115">
        <v>236</v>
      </c>
      <c r="F65" s="114">
        <v>236</v>
      </c>
      <c r="G65" s="114">
        <v>238</v>
      </c>
      <c r="H65" s="114">
        <v>239</v>
      </c>
      <c r="I65" s="140">
        <v>235</v>
      </c>
      <c r="J65" s="115">
        <v>1</v>
      </c>
      <c r="K65" s="116">
        <v>0.42553191489361702</v>
      </c>
    </row>
    <row r="66" spans="1:11" ht="14.1" customHeight="1" x14ac:dyDescent="0.2">
      <c r="A66" s="306">
        <v>82</v>
      </c>
      <c r="B66" s="307" t="s">
        <v>299</v>
      </c>
      <c r="C66" s="308"/>
      <c r="D66" s="113">
        <v>3.3354655944439369</v>
      </c>
      <c r="E66" s="115">
        <v>1095</v>
      </c>
      <c r="F66" s="114">
        <v>1100</v>
      </c>
      <c r="G66" s="114">
        <v>1094</v>
      </c>
      <c r="H66" s="114">
        <v>1068</v>
      </c>
      <c r="I66" s="140">
        <v>1087</v>
      </c>
      <c r="J66" s="115">
        <v>8</v>
      </c>
      <c r="K66" s="116">
        <v>0.73597056117755288</v>
      </c>
    </row>
    <row r="67" spans="1:11" ht="14.1" customHeight="1" x14ac:dyDescent="0.2">
      <c r="A67" s="306" t="s">
        <v>300</v>
      </c>
      <c r="B67" s="307" t="s">
        <v>301</v>
      </c>
      <c r="C67" s="308"/>
      <c r="D67" s="113">
        <v>2.3911785311767035</v>
      </c>
      <c r="E67" s="115">
        <v>785</v>
      </c>
      <c r="F67" s="114">
        <v>787</v>
      </c>
      <c r="G67" s="114">
        <v>783</v>
      </c>
      <c r="H67" s="114">
        <v>778</v>
      </c>
      <c r="I67" s="140">
        <v>792</v>
      </c>
      <c r="J67" s="115">
        <v>-7</v>
      </c>
      <c r="K67" s="116">
        <v>-0.88383838383838387</v>
      </c>
    </row>
    <row r="68" spans="1:11" ht="14.1" customHeight="1" x14ac:dyDescent="0.2">
      <c r="A68" s="306" t="s">
        <v>302</v>
      </c>
      <c r="B68" s="307" t="s">
        <v>303</v>
      </c>
      <c r="C68" s="308"/>
      <c r="D68" s="113">
        <v>0.49955831734137501</v>
      </c>
      <c r="E68" s="115">
        <v>164</v>
      </c>
      <c r="F68" s="114">
        <v>166</v>
      </c>
      <c r="G68" s="114">
        <v>162</v>
      </c>
      <c r="H68" s="114">
        <v>151</v>
      </c>
      <c r="I68" s="140">
        <v>156</v>
      </c>
      <c r="J68" s="115">
        <v>8</v>
      </c>
      <c r="K68" s="116">
        <v>5.1282051282051286</v>
      </c>
    </row>
    <row r="69" spans="1:11" ht="14.1" customHeight="1" x14ac:dyDescent="0.2">
      <c r="A69" s="306">
        <v>83</v>
      </c>
      <c r="B69" s="307" t="s">
        <v>304</v>
      </c>
      <c r="C69" s="308"/>
      <c r="D69" s="113">
        <v>8.2244357123275158</v>
      </c>
      <c r="E69" s="115">
        <v>2700</v>
      </c>
      <c r="F69" s="114">
        <v>2667</v>
      </c>
      <c r="G69" s="114">
        <v>2647</v>
      </c>
      <c r="H69" s="114">
        <v>2614</v>
      </c>
      <c r="I69" s="140">
        <v>2584</v>
      </c>
      <c r="J69" s="115">
        <v>116</v>
      </c>
      <c r="K69" s="116">
        <v>4.4891640866873068</v>
      </c>
    </row>
    <row r="70" spans="1:11" ht="14.1" customHeight="1" x14ac:dyDescent="0.2">
      <c r="A70" s="306" t="s">
        <v>305</v>
      </c>
      <c r="B70" s="307" t="s">
        <v>306</v>
      </c>
      <c r="C70" s="308"/>
      <c r="D70" s="113">
        <v>6.7166224984008043</v>
      </c>
      <c r="E70" s="115">
        <v>2205</v>
      </c>
      <c r="F70" s="114">
        <v>2178</v>
      </c>
      <c r="G70" s="114">
        <v>2163</v>
      </c>
      <c r="H70" s="114">
        <v>2126</v>
      </c>
      <c r="I70" s="140">
        <v>2103</v>
      </c>
      <c r="J70" s="115">
        <v>102</v>
      </c>
      <c r="K70" s="116">
        <v>4.8502139800285304</v>
      </c>
    </row>
    <row r="71" spans="1:11" ht="14.1" customHeight="1" x14ac:dyDescent="0.2">
      <c r="A71" s="306"/>
      <c r="B71" s="307" t="s">
        <v>307</v>
      </c>
      <c r="C71" s="308"/>
      <c r="D71" s="113">
        <v>3.5517377928051417</v>
      </c>
      <c r="E71" s="115">
        <v>1166</v>
      </c>
      <c r="F71" s="114">
        <v>1154</v>
      </c>
      <c r="G71" s="114">
        <v>1145</v>
      </c>
      <c r="H71" s="114">
        <v>1125</v>
      </c>
      <c r="I71" s="140">
        <v>1106</v>
      </c>
      <c r="J71" s="115">
        <v>60</v>
      </c>
      <c r="K71" s="116">
        <v>5.4249547920433994</v>
      </c>
    </row>
    <row r="72" spans="1:11" ht="14.1" customHeight="1" x14ac:dyDescent="0.2">
      <c r="A72" s="306">
        <v>84</v>
      </c>
      <c r="B72" s="307" t="s">
        <v>308</v>
      </c>
      <c r="C72" s="308"/>
      <c r="D72" s="113">
        <v>0.8376740077370618</v>
      </c>
      <c r="E72" s="115">
        <v>275</v>
      </c>
      <c r="F72" s="114">
        <v>267</v>
      </c>
      <c r="G72" s="114">
        <v>267</v>
      </c>
      <c r="H72" s="114">
        <v>292</v>
      </c>
      <c r="I72" s="140">
        <v>282</v>
      </c>
      <c r="J72" s="115">
        <v>-7</v>
      </c>
      <c r="K72" s="116">
        <v>-2.4822695035460991</v>
      </c>
    </row>
    <row r="73" spans="1:11" ht="14.1" customHeight="1" x14ac:dyDescent="0.2">
      <c r="A73" s="306" t="s">
        <v>309</v>
      </c>
      <c r="B73" s="307" t="s">
        <v>310</v>
      </c>
      <c r="C73" s="308"/>
      <c r="D73" s="113">
        <v>0.17971915075086051</v>
      </c>
      <c r="E73" s="115">
        <v>59</v>
      </c>
      <c r="F73" s="114">
        <v>60</v>
      </c>
      <c r="G73" s="114">
        <v>61</v>
      </c>
      <c r="H73" s="114">
        <v>83</v>
      </c>
      <c r="I73" s="140">
        <v>81</v>
      </c>
      <c r="J73" s="115">
        <v>-22</v>
      </c>
      <c r="K73" s="116">
        <v>-27.160493827160494</v>
      </c>
    </row>
    <row r="74" spans="1:11" ht="14.1" customHeight="1" x14ac:dyDescent="0.2">
      <c r="A74" s="306" t="s">
        <v>311</v>
      </c>
      <c r="B74" s="307" t="s">
        <v>312</v>
      </c>
      <c r="C74" s="308"/>
      <c r="D74" s="113">
        <v>0.2284565475646532</v>
      </c>
      <c r="E74" s="115">
        <v>75</v>
      </c>
      <c r="F74" s="114">
        <v>72</v>
      </c>
      <c r="G74" s="114">
        <v>70</v>
      </c>
      <c r="H74" s="114">
        <v>71</v>
      </c>
      <c r="I74" s="140">
        <v>70</v>
      </c>
      <c r="J74" s="115">
        <v>5</v>
      </c>
      <c r="K74" s="116">
        <v>7.1428571428571432</v>
      </c>
    </row>
    <row r="75" spans="1:11" ht="14.1" customHeight="1" x14ac:dyDescent="0.2">
      <c r="A75" s="306" t="s">
        <v>313</v>
      </c>
      <c r="B75" s="307" t="s">
        <v>314</v>
      </c>
      <c r="C75" s="308"/>
      <c r="D75" s="113">
        <v>2.4368698406896341E-2</v>
      </c>
      <c r="E75" s="115">
        <v>8</v>
      </c>
      <c r="F75" s="114">
        <v>7</v>
      </c>
      <c r="G75" s="114">
        <v>8</v>
      </c>
      <c r="H75" s="114">
        <v>10</v>
      </c>
      <c r="I75" s="140">
        <v>10</v>
      </c>
      <c r="J75" s="115">
        <v>-2</v>
      </c>
      <c r="K75" s="116">
        <v>-20</v>
      </c>
    </row>
    <row r="76" spans="1:11" ht="14.1" customHeight="1" x14ac:dyDescent="0.2">
      <c r="A76" s="306">
        <v>91</v>
      </c>
      <c r="B76" s="307" t="s">
        <v>315</v>
      </c>
      <c r="C76" s="308"/>
      <c r="D76" s="113">
        <v>0.20408784915775685</v>
      </c>
      <c r="E76" s="115">
        <v>67</v>
      </c>
      <c r="F76" s="114">
        <v>68</v>
      </c>
      <c r="G76" s="114">
        <v>74</v>
      </c>
      <c r="H76" s="114">
        <v>79</v>
      </c>
      <c r="I76" s="140">
        <v>75</v>
      </c>
      <c r="J76" s="115">
        <v>-8</v>
      </c>
      <c r="K76" s="116">
        <v>-10.666666666666666</v>
      </c>
    </row>
    <row r="77" spans="1:11" ht="14.1" customHeight="1" x14ac:dyDescent="0.2">
      <c r="A77" s="306">
        <v>92</v>
      </c>
      <c r="B77" s="307" t="s">
        <v>316</v>
      </c>
      <c r="C77" s="308"/>
      <c r="D77" s="113">
        <v>0.40512961101465167</v>
      </c>
      <c r="E77" s="115">
        <v>133</v>
      </c>
      <c r="F77" s="114">
        <v>132</v>
      </c>
      <c r="G77" s="114">
        <v>134</v>
      </c>
      <c r="H77" s="114">
        <v>137</v>
      </c>
      <c r="I77" s="140">
        <v>135</v>
      </c>
      <c r="J77" s="115">
        <v>-2</v>
      </c>
      <c r="K77" s="116">
        <v>-1.4814814814814814</v>
      </c>
    </row>
    <row r="78" spans="1:11" ht="14.1" customHeight="1" x14ac:dyDescent="0.2">
      <c r="A78" s="306">
        <v>93</v>
      </c>
      <c r="B78" s="307" t="s">
        <v>317</v>
      </c>
      <c r="C78" s="308"/>
      <c r="D78" s="113">
        <v>5.7875658716378814E-2</v>
      </c>
      <c r="E78" s="115">
        <v>19</v>
      </c>
      <c r="F78" s="114">
        <v>22</v>
      </c>
      <c r="G78" s="114">
        <v>22</v>
      </c>
      <c r="H78" s="114" t="s">
        <v>513</v>
      </c>
      <c r="I78" s="140">
        <v>20</v>
      </c>
      <c r="J78" s="115">
        <v>-1</v>
      </c>
      <c r="K78" s="116">
        <v>-5</v>
      </c>
    </row>
    <row r="79" spans="1:11" ht="14.1" customHeight="1" x14ac:dyDescent="0.2">
      <c r="A79" s="306">
        <v>94</v>
      </c>
      <c r="B79" s="307" t="s">
        <v>318</v>
      </c>
      <c r="C79" s="308"/>
      <c r="D79" s="113">
        <v>6.0921746017240853E-2</v>
      </c>
      <c r="E79" s="115">
        <v>20</v>
      </c>
      <c r="F79" s="114" t="s">
        <v>513</v>
      </c>
      <c r="G79" s="114" t="s">
        <v>513</v>
      </c>
      <c r="H79" s="114">
        <v>22</v>
      </c>
      <c r="I79" s="140">
        <v>19</v>
      </c>
      <c r="J79" s="115">
        <v>1</v>
      </c>
      <c r="K79" s="116">
        <v>5.2631578947368425</v>
      </c>
    </row>
    <row r="80" spans="1:11" ht="14.1" customHeight="1" x14ac:dyDescent="0.2">
      <c r="A80" s="306" t="s">
        <v>319</v>
      </c>
      <c r="B80" s="307" t="s">
        <v>320</v>
      </c>
      <c r="C80" s="308"/>
      <c r="D80" s="113">
        <v>9.1382619025861273E-3</v>
      </c>
      <c r="E80" s="115">
        <v>3</v>
      </c>
      <c r="F80" s="114" t="s">
        <v>513</v>
      </c>
      <c r="G80" s="114" t="s">
        <v>513</v>
      </c>
      <c r="H80" s="114" t="s">
        <v>513</v>
      </c>
      <c r="I80" s="140">
        <v>0</v>
      </c>
      <c r="J80" s="115">
        <v>3</v>
      </c>
      <c r="K80" s="116" t="s">
        <v>514</v>
      </c>
    </row>
    <row r="81" spans="1:11" ht="14.1" customHeight="1" x14ac:dyDescent="0.2">
      <c r="A81" s="310" t="s">
        <v>321</v>
      </c>
      <c r="B81" s="311" t="s">
        <v>224</v>
      </c>
      <c r="C81" s="312"/>
      <c r="D81" s="125">
        <v>0.81025922202930334</v>
      </c>
      <c r="E81" s="143">
        <v>266</v>
      </c>
      <c r="F81" s="144">
        <v>258</v>
      </c>
      <c r="G81" s="144">
        <v>254</v>
      </c>
      <c r="H81" s="144">
        <v>260</v>
      </c>
      <c r="I81" s="145">
        <v>264</v>
      </c>
      <c r="J81" s="143">
        <v>2</v>
      </c>
      <c r="K81" s="146">
        <v>0.75757575757575757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8784</v>
      </c>
      <c r="E12" s="114">
        <v>9070</v>
      </c>
      <c r="F12" s="114">
        <v>9234</v>
      </c>
      <c r="G12" s="114">
        <v>9239</v>
      </c>
      <c r="H12" s="140">
        <v>8875</v>
      </c>
      <c r="I12" s="115">
        <v>-91</v>
      </c>
      <c r="J12" s="116">
        <v>-1.0253521126760563</v>
      </c>
      <c r="K12"/>
      <c r="L12"/>
      <c r="M12"/>
      <c r="N12"/>
      <c r="O12"/>
      <c r="P12"/>
    </row>
    <row r="13" spans="1:16" s="110" customFormat="1" ht="14.45" customHeight="1" x14ac:dyDescent="0.2">
      <c r="A13" s="120" t="s">
        <v>105</v>
      </c>
      <c r="B13" s="119" t="s">
        <v>106</v>
      </c>
      <c r="C13" s="113">
        <v>38.114754098360656</v>
      </c>
      <c r="D13" s="115">
        <v>3348</v>
      </c>
      <c r="E13" s="114">
        <v>3488</v>
      </c>
      <c r="F13" s="114">
        <v>3538</v>
      </c>
      <c r="G13" s="114">
        <v>3525</v>
      </c>
      <c r="H13" s="140">
        <v>3347</v>
      </c>
      <c r="I13" s="115">
        <v>1</v>
      </c>
      <c r="J13" s="116">
        <v>2.9877502240812669E-2</v>
      </c>
      <c r="K13"/>
      <c r="L13"/>
      <c r="M13"/>
      <c r="N13"/>
      <c r="O13"/>
      <c r="P13"/>
    </row>
    <row r="14" spans="1:16" s="110" customFormat="1" ht="14.45" customHeight="1" x14ac:dyDescent="0.2">
      <c r="A14" s="120"/>
      <c r="B14" s="119" t="s">
        <v>107</v>
      </c>
      <c r="C14" s="113">
        <v>61.885245901639344</v>
      </c>
      <c r="D14" s="115">
        <v>5436</v>
      </c>
      <c r="E14" s="114">
        <v>5582</v>
      </c>
      <c r="F14" s="114">
        <v>5696</v>
      </c>
      <c r="G14" s="114">
        <v>5714</v>
      </c>
      <c r="H14" s="140">
        <v>5528</v>
      </c>
      <c r="I14" s="115">
        <v>-92</v>
      </c>
      <c r="J14" s="116">
        <v>-1.6642547033285093</v>
      </c>
      <c r="K14"/>
      <c r="L14"/>
      <c r="M14"/>
      <c r="N14"/>
      <c r="O14"/>
      <c r="P14"/>
    </row>
    <row r="15" spans="1:16" s="110" customFormat="1" ht="14.45" customHeight="1" x14ac:dyDescent="0.2">
      <c r="A15" s="118" t="s">
        <v>105</v>
      </c>
      <c r="B15" s="121" t="s">
        <v>108</v>
      </c>
      <c r="C15" s="113">
        <v>13.13752276867031</v>
      </c>
      <c r="D15" s="115">
        <v>1154</v>
      </c>
      <c r="E15" s="114">
        <v>1188</v>
      </c>
      <c r="F15" s="114">
        <v>1247</v>
      </c>
      <c r="G15" s="114">
        <v>1265</v>
      </c>
      <c r="H15" s="140">
        <v>1137</v>
      </c>
      <c r="I15" s="115">
        <v>17</v>
      </c>
      <c r="J15" s="116">
        <v>1.4951627088830255</v>
      </c>
      <c r="K15"/>
      <c r="L15"/>
      <c r="M15"/>
      <c r="N15"/>
      <c r="O15"/>
      <c r="P15"/>
    </row>
    <row r="16" spans="1:16" s="110" customFormat="1" ht="14.45" customHeight="1" x14ac:dyDescent="0.2">
      <c r="A16" s="118"/>
      <c r="B16" s="121" t="s">
        <v>109</v>
      </c>
      <c r="C16" s="113">
        <v>50.466757741347905</v>
      </c>
      <c r="D16" s="115">
        <v>4433</v>
      </c>
      <c r="E16" s="114">
        <v>4620</v>
      </c>
      <c r="F16" s="114">
        <v>4672</v>
      </c>
      <c r="G16" s="114">
        <v>4684</v>
      </c>
      <c r="H16" s="140">
        <v>4535</v>
      </c>
      <c r="I16" s="115">
        <v>-102</v>
      </c>
      <c r="J16" s="116">
        <v>-2.2491730981256892</v>
      </c>
      <c r="K16"/>
      <c r="L16"/>
      <c r="M16"/>
      <c r="N16"/>
      <c r="O16"/>
      <c r="P16"/>
    </row>
    <row r="17" spans="1:16" s="110" customFormat="1" ht="14.45" customHeight="1" x14ac:dyDescent="0.2">
      <c r="A17" s="118"/>
      <c r="B17" s="121" t="s">
        <v>110</v>
      </c>
      <c r="C17" s="113">
        <v>19.341985428051</v>
      </c>
      <c r="D17" s="115">
        <v>1699</v>
      </c>
      <c r="E17" s="114">
        <v>1734</v>
      </c>
      <c r="F17" s="114">
        <v>1771</v>
      </c>
      <c r="G17" s="114">
        <v>1768</v>
      </c>
      <c r="H17" s="140">
        <v>1730</v>
      </c>
      <c r="I17" s="115">
        <v>-31</v>
      </c>
      <c r="J17" s="116">
        <v>-1.7919075144508672</v>
      </c>
      <c r="K17"/>
      <c r="L17"/>
      <c r="M17"/>
      <c r="N17"/>
      <c r="O17"/>
      <c r="P17"/>
    </row>
    <row r="18" spans="1:16" s="110" customFormat="1" ht="14.45" customHeight="1" x14ac:dyDescent="0.2">
      <c r="A18" s="120"/>
      <c r="B18" s="121" t="s">
        <v>111</v>
      </c>
      <c r="C18" s="113">
        <v>17.053734061930783</v>
      </c>
      <c r="D18" s="115">
        <v>1498</v>
      </c>
      <c r="E18" s="114">
        <v>1528</v>
      </c>
      <c r="F18" s="114">
        <v>1544</v>
      </c>
      <c r="G18" s="114">
        <v>1522</v>
      </c>
      <c r="H18" s="140">
        <v>1473</v>
      </c>
      <c r="I18" s="115">
        <v>25</v>
      </c>
      <c r="J18" s="116">
        <v>1.6972165648336728</v>
      </c>
      <c r="K18"/>
      <c r="L18"/>
      <c r="M18"/>
      <c r="N18"/>
      <c r="O18"/>
      <c r="P18"/>
    </row>
    <row r="19" spans="1:16" s="110" customFormat="1" ht="14.45" customHeight="1" x14ac:dyDescent="0.2">
      <c r="A19" s="120"/>
      <c r="B19" s="121" t="s">
        <v>112</v>
      </c>
      <c r="C19" s="113">
        <v>1.5710382513661203</v>
      </c>
      <c r="D19" s="115">
        <v>138</v>
      </c>
      <c r="E19" s="114">
        <v>142</v>
      </c>
      <c r="F19" s="114">
        <v>150</v>
      </c>
      <c r="G19" s="114">
        <v>119</v>
      </c>
      <c r="H19" s="140">
        <v>109</v>
      </c>
      <c r="I19" s="115">
        <v>29</v>
      </c>
      <c r="J19" s="116">
        <v>26.605504587155963</v>
      </c>
      <c r="K19"/>
      <c r="L19"/>
      <c r="M19"/>
      <c r="N19"/>
      <c r="O19"/>
      <c r="P19"/>
    </row>
    <row r="20" spans="1:16" s="110" customFormat="1" ht="14.45" customHeight="1" x14ac:dyDescent="0.2">
      <c r="A20" s="120" t="s">
        <v>113</v>
      </c>
      <c r="B20" s="119" t="s">
        <v>116</v>
      </c>
      <c r="C20" s="113">
        <v>91.712204007285976</v>
      </c>
      <c r="D20" s="115">
        <v>8056</v>
      </c>
      <c r="E20" s="114">
        <v>8315</v>
      </c>
      <c r="F20" s="114">
        <v>8497</v>
      </c>
      <c r="G20" s="114">
        <v>8465</v>
      </c>
      <c r="H20" s="140">
        <v>8155</v>
      </c>
      <c r="I20" s="115">
        <v>-99</v>
      </c>
      <c r="J20" s="116">
        <v>-1.2139791538933169</v>
      </c>
      <c r="K20"/>
      <c r="L20"/>
      <c r="M20"/>
      <c r="N20"/>
      <c r="O20"/>
      <c r="P20"/>
    </row>
    <row r="21" spans="1:16" s="110" customFormat="1" ht="14.45" customHeight="1" x14ac:dyDescent="0.2">
      <c r="A21" s="123"/>
      <c r="B21" s="124" t="s">
        <v>117</v>
      </c>
      <c r="C21" s="125">
        <v>8.1397996357012747</v>
      </c>
      <c r="D21" s="143">
        <v>715</v>
      </c>
      <c r="E21" s="144">
        <v>740</v>
      </c>
      <c r="F21" s="144">
        <v>723</v>
      </c>
      <c r="G21" s="144">
        <v>763</v>
      </c>
      <c r="H21" s="145">
        <v>711</v>
      </c>
      <c r="I21" s="143">
        <v>4</v>
      </c>
      <c r="J21" s="146">
        <v>0.56258790436005623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9776</v>
      </c>
      <c r="E56" s="114">
        <v>10009</v>
      </c>
      <c r="F56" s="114">
        <v>10179</v>
      </c>
      <c r="G56" s="114">
        <v>10184</v>
      </c>
      <c r="H56" s="140">
        <v>9872</v>
      </c>
      <c r="I56" s="115">
        <v>-96</v>
      </c>
      <c r="J56" s="116">
        <v>-0.97244732576985415</v>
      </c>
      <c r="K56"/>
      <c r="L56"/>
      <c r="M56"/>
      <c r="N56"/>
      <c r="O56"/>
      <c r="P56"/>
    </row>
    <row r="57" spans="1:16" s="110" customFormat="1" ht="14.45" customHeight="1" x14ac:dyDescent="0.2">
      <c r="A57" s="120" t="s">
        <v>105</v>
      </c>
      <c r="B57" s="119" t="s">
        <v>106</v>
      </c>
      <c r="C57" s="113">
        <v>38.563829787234042</v>
      </c>
      <c r="D57" s="115">
        <v>3770</v>
      </c>
      <c r="E57" s="114">
        <v>3884</v>
      </c>
      <c r="F57" s="114">
        <v>3928</v>
      </c>
      <c r="G57" s="114">
        <v>3898</v>
      </c>
      <c r="H57" s="140">
        <v>3744</v>
      </c>
      <c r="I57" s="115">
        <v>26</v>
      </c>
      <c r="J57" s="116">
        <v>0.69444444444444442</v>
      </c>
    </row>
    <row r="58" spans="1:16" s="110" customFormat="1" ht="14.45" customHeight="1" x14ac:dyDescent="0.2">
      <c r="A58" s="120"/>
      <c r="B58" s="119" t="s">
        <v>107</v>
      </c>
      <c r="C58" s="113">
        <v>61.436170212765958</v>
      </c>
      <c r="D58" s="115">
        <v>6006</v>
      </c>
      <c r="E58" s="114">
        <v>6125</v>
      </c>
      <c r="F58" s="114">
        <v>6251</v>
      </c>
      <c r="G58" s="114">
        <v>6286</v>
      </c>
      <c r="H58" s="140">
        <v>6128</v>
      </c>
      <c r="I58" s="115">
        <v>-122</v>
      </c>
      <c r="J58" s="116">
        <v>-1.9908616187989556</v>
      </c>
    </row>
    <row r="59" spans="1:16" s="110" customFormat="1" ht="14.45" customHeight="1" x14ac:dyDescent="0.2">
      <c r="A59" s="118" t="s">
        <v>105</v>
      </c>
      <c r="B59" s="121" t="s">
        <v>108</v>
      </c>
      <c r="C59" s="113">
        <v>13.246726677577742</v>
      </c>
      <c r="D59" s="115">
        <v>1295</v>
      </c>
      <c r="E59" s="114">
        <v>1343</v>
      </c>
      <c r="F59" s="114">
        <v>1381</v>
      </c>
      <c r="G59" s="114">
        <v>1379</v>
      </c>
      <c r="H59" s="140">
        <v>1262</v>
      </c>
      <c r="I59" s="115">
        <v>33</v>
      </c>
      <c r="J59" s="116">
        <v>2.6148969889064975</v>
      </c>
    </row>
    <row r="60" spans="1:16" s="110" customFormat="1" ht="14.45" customHeight="1" x14ac:dyDescent="0.2">
      <c r="A60" s="118"/>
      <c r="B60" s="121" t="s">
        <v>109</v>
      </c>
      <c r="C60" s="113">
        <v>49.713584288052374</v>
      </c>
      <c r="D60" s="115">
        <v>4860</v>
      </c>
      <c r="E60" s="114">
        <v>5010</v>
      </c>
      <c r="F60" s="114">
        <v>5082</v>
      </c>
      <c r="G60" s="114">
        <v>5116</v>
      </c>
      <c r="H60" s="140">
        <v>5005</v>
      </c>
      <c r="I60" s="115">
        <v>-145</v>
      </c>
      <c r="J60" s="116">
        <v>-2.8971028971028971</v>
      </c>
    </row>
    <row r="61" spans="1:16" s="110" customFormat="1" ht="14.45" customHeight="1" x14ac:dyDescent="0.2">
      <c r="A61" s="118"/>
      <c r="B61" s="121" t="s">
        <v>110</v>
      </c>
      <c r="C61" s="113">
        <v>19.864975450081833</v>
      </c>
      <c r="D61" s="115">
        <v>1942</v>
      </c>
      <c r="E61" s="114">
        <v>1960</v>
      </c>
      <c r="F61" s="114">
        <v>1998</v>
      </c>
      <c r="G61" s="114">
        <v>1995</v>
      </c>
      <c r="H61" s="140">
        <v>1964</v>
      </c>
      <c r="I61" s="115">
        <v>-22</v>
      </c>
      <c r="J61" s="116">
        <v>-1.1201629327902241</v>
      </c>
    </row>
    <row r="62" spans="1:16" s="110" customFormat="1" ht="14.45" customHeight="1" x14ac:dyDescent="0.2">
      <c r="A62" s="120"/>
      <c r="B62" s="121" t="s">
        <v>111</v>
      </c>
      <c r="C62" s="113">
        <v>17.174713584288053</v>
      </c>
      <c r="D62" s="115">
        <v>1679</v>
      </c>
      <c r="E62" s="114">
        <v>1696</v>
      </c>
      <c r="F62" s="114">
        <v>1718</v>
      </c>
      <c r="G62" s="114">
        <v>1694</v>
      </c>
      <c r="H62" s="140">
        <v>1641</v>
      </c>
      <c r="I62" s="115">
        <v>38</v>
      </c>
      <c r="J62" s="116">
        <v>2.3156611822059721</v>
      </c>
    </row>
    <row r="63" spans="1:16" s="110" customFormat="1" ht="14.45" customHeight="1" x14ac:dyDescent="0.2">
      <c r="A63" s="120"/>
      <c r="B63" s="121" t="s">
        <v>112</v>
      </c>
      <c r="C63" s="113">
        <v>1.5241407528641571</v>
      </c>
      <c r="D63" s="115">
        <v>149</v>
      </c>
      <c r="E63" s="114">
        <v>152</v>
      </c>
      <c r="F63" s="114">
        <v>163</v>
      </c>
      <c r="G63" s="114">
        <v>134</v>
      </c>
      <c r="H63" s="140">
        <v>127</v>
      </c>
      <c r="I63" s="115">
        <v>22</v>
      </c>
      <c r="J63" s="116">
        <v>17.322834645669293</v>
      </c>
    </row>
    <row r="64" spans="1:16" s="110" customFormat="1" ht="14.45" customHeight="1" x14ac:dyDescent="0.2">
      <c r="A64" s="120" t="s">
        <v>113</v>
      </c>
      <c r="B64" s="119" t="s">
        <v>116</v>
      </c>
      <c r="C64" s="113">
        <v>90.415302782324062</v>
      </c>
      <c r="D64" s="115">
        <v>8839</v>
      </c>
      <c r="E64" s="114">
        <v>9032</v>
      </c>
      <c r="F64" s="114">
        <v>9245</v>
      </c>
      <c r="G64" s="114">
        <v>9209</v>
      </c>
      <c r="H64" s="140">
        <v>8946</v>
      </c>
      <c r="I64" s="115">
        <v>-107</v>
      </c>
      <c r="J64" s="116">
        <v>-1.1960652805723229</v>
      </c>
    </row>
    <row r="65" spans="1:10" s="110" customFormat="1" ht="14.45" customHeight="1" x14ac:dyDescent="0.2">
      <c r="A65" s="123"/>
      <c r="B65" s="124" t="s">
        <v>117</v>
      </c>
      <c r="C65" s="125">
        <v>9.4517184942716863</v>
      </c>
      <c r="D65" s="143">
        <v>924</v>
      </c>
      <c r="E65" s="144">
        <v>962</v>
      </c>
      <c r="F65" s="144">
        <v>921</v>
      </c>
      <c r="G65" s="144">
        <v>964</v>
      </c>
      <c r="H65" s="145">
        <v>916</v>
      </c>
      <c r="I65" s="143">
        <v>8</v>
      </c>
      <c r="J65" s="146">
        <v>0.8733624454148472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8784</v>
      </c>
      <c r="G11" s="114">
        <v>9070</v>
      </c>
      <c r="H11" s="114">
        <v>9234</v>
      </c>
      <c r="I11" s="114">
        <v>9239</v>
      </c>
      <c r="J11" s="140">
        <v>8875</v>
      </c>
      <c r="K11" s="114">
        <v>-91</v>
      </c>
      <c r="L11" s="116">
        <v>-1.0253521126760563</v>
      </c>
    </row>
    <row r="12" spans="1:17" s="110" customFormat="1" ht="24" customHeight="1" x14ac:dyDescent="0.2">
      <c r="A12" s="604" t="s">
        <v>185</v>
      </c>
      <c r="B12" s="605"/>
      <c r="C12" s="605"/>
      <c r="D12" s="606"/>
      <c r="E12" s="113">
        <v>38.114754098360656</v>
      </c>
      <c r="F12" s="115">
        <v>3348</v>
      </c>
      <c r="G12" s="114">
        <v>3488</v>
      </c>
      <c r="H12" s="114">
        <v>3538</v>
      </c>
      <c r="I12" s="114">
        <v>3525</v>
      </c>
      <c r="J12" s="140">
        <v>3347</v>
      </c>
      <c r="K12" s="114">
        <v>1</v>
      </c>
      <c r="L12" s="116">
        <v>2.9877502240812669E-2</v>
      </c>
    </row>
    <row r="13" spans="1:17" s="110" customFormat="1" ht="15" customHeight="1" x14ac:dyDescent="0.2">
      <c r="A13" s="120"/>
      <c r="B13" s="612" t="s">
        <v>107</v>
      </c>
      <c r="C13" s="612"/>
      <c r="E13" s="113">
        <v>61.885245901639344</v>
      </c>
      <c r="F13" s="115">
        <v>5436</v>
      </c>
      <c r="G13" s="114">
        <v>5582</v>
      </c>
      <c r="H13" s="114">
        <v>5696</v>
      </c>
      <c r="I13" s="114">
        <v>5714</v>
      </c>
      <c r="J13" s="140">
        <v>5528</v>
      </c>
      <c r="K13" s="114">
        <v>-92</v>
      </c>
      <c r="L13" s="116">
        <v>-1.6642547033285093</v>
      </c>
    </row>
    <row r="14" spans="1:17" s="110" customFormat="1" ht="22.5" customHeight="1" x14ac:dyDescent="0.2">
      <c r="A14" s="604" t="s">
        <v>186</v>
      </c>
      <c r="B14" s="605"/>
      <c r="C14" s="605"/>
      <c r="D14" s="606"/>
      <c r="E14" s="113">
        <v>13.13752276867031</v>
      </c>
      <c r="F14" s="115">
        <v>1154</v>
      </c>
      <c r="G14" s="114">
        <v>1188</v>
      </c>
      <c r="H14" s="114">
        <v>1247</v>
      </c>
      <c r="I14" s="114">
        <v>1265</v>
      </c>
      <c r="J14" s="140">
        <v>1137</v>
      </c>
      <c r="K14" s="114">
        <v>17</v>
      </c>
      <c r="L14" s="116">
        <v>1.4951627088830255</v>
      </c>
    </row>
    <row r="15" spans="1:17" s="110" customFormat="1" ht="15" customHeight="1" x14ac:dyDescent="0.2">
      <c r="A15" s="120"/>
      <c r="B15" s="119"/>
      <c r="C15" s="258" t="s">
        <v>106</v>
      </c>
      <c r="E15" s="113">
        <v>43.154246100519927</v>
      </c>
      <c r="F15" s="115">
        <v>498</v>
      </c>
      <c r="G15" s="114">
        <v>538</v>
      </c>
      <c r="H15" s="114">
        <v>555</v>
      </c>
      <c r="I15" s="114">
        <v>574</v>
      </c>
      <c r="J15" s="140">
        <v>516</v>
      </c>
      <c r="K15" s="114">
        <v>-18</v>
      </c>
      <c r="L15" s="116">
        <v>-3.4883720930232558</v>
      </c>
    </row>
    <row r="16" spans="1:17" s="110" customFormat="1" ht="15" customHeight="1" x14ac:dyDescent="0.2">
      <c r="A16" s="120"/>
      <c r="B16" s="119"/>
      <c r="C16" s="258" t="s">
        <v>107</v>
      </c>
      <c r="E16" s="113">
        <v>56.845753899480073</v>
      </c>
      <c r="F16" s="115">
        <v>656</v>
      </c>
      <c r="G16" s="114">
        <v>650</v>
      </c>
      <c r="H16" s="114">
        <v>692</v>
      </c>
      <c r="I16" s="114">
        <v>691</v>
      </c>
      <c r="J16" s="140">
        <v>621</v>
      </c>
      <c r="K16" s="114">
        <v>35</v>
      </c>
      <c r="L16" s="116">
        <v>5.636070853462158</v>
      </c>
    </row>
    <row r="17" spans="1:12" s="110" customFormat="1" ht="15" customHeight="1" x14ac:dyDescent="0.2">
      <c r="A17" s="120"/>
      <c r="B17" s="121" t="s">
        <v>109</v>
      </c>
      <c r="C17" s="258"/>
      <c r="E17" s="113">
        <v>50.466757741347905</v>
      </c>
      <c r="F17" s="115">
        <v>4433</v>
      </c>
      <c r="G17" s="114">
        <v>4620</v>
      </c>
      <c r="H17" s="114">
        <v>4672</v>
      </c>
      <c r="I17" s="114">
        <v>4684</v>
      </c>
      <c r="J17" s="140">
        <v>4535</v>
      </c>
      <c r="K17" s="114">
        <v>-102</v>
      </c>
      <c r="L17" s="116">
        <v>-2.2491730981256892</v>
      </c>
    </row>
    <row r="18" spans="1:12" s="110" customFormat="1" ht="15" customHeight="1" x14ac:dyDescent="0.2">
      <c r="A18" s="120"/>
      <c r="B18" s="119"/>
      <c r="C18" s="258" t="s">
        <v>106</v>
      </c>
      <c r="E18" s="113">
        <v>35.032709226257616</v>
      </c>
      <c r="F18" s="115">
        <v>1553</v>
      </c>
      <c r="G18" s="114">
        <v>1618</v>
      </c>
      <c r="H18" s="114">
        <v>1617</v>
      </c>
      <c r="I18" s="114">
        <v>1586</v>
      </c>
      <c r="J18" s="140">
        <v>1519</v>
      </c>
      <c r="K18" s="114">
        <v>34</v>
      </c>
      <c r="L18" s="116">
        <v>2.2383146807109942</v>
      </c>
    </row>
    <row r="19" spans="1:12" s="110" customFormat="1" ht="15" customHeight="1" x14ac:dyDescent="0.2">
      <c r="A19" s="120"/>
      <c r="B19" s="119"/>
      <c r="C19" s="258" t="s">
        <v>107</v>
      </c>
      <c r="E19" s="113">
        <v>64.967290773742391</v>
      </c>
      <c r="F19" s="115">
        <v>2880</v>
      </c>
      <c r="G19" s="114">
        <v>3002</v>
      </c>
      <c r="H19" s="114">
        <v>3055</v>
      </c>
      <c r="I19" s="114">
        <v>3098</v>
      </c>
      <c r="J19" s="140">
        <v>3016</v>
      </c>
      <c r="K19" s="114">
        <v>-136</v>
      </c>
      <c r="L19" s="116">
        <v>-4.5092838196286475</v>
      </c>
    </row>
    <row r="20" spans="1:12" s="110" customFormat="1" ht="15" customHeight="1" x14ac:dyDescent="0.2">
      <c r="A20" s="120"/>
      <c r="B20" s="121" t="s">
        <v>110</v>
      </c>
      <c r="C20" s="258"/>
      <c r="E20" s="113">
        <v>19.341985428051</v>
      </c>
      <c r="F20" s="115">
        <v>1699</v>
      </c>
      <c r="G20" s="114">
        <v>1734</v>
      </c>
      <c r="H20" s="114">
        <v>1771</v>
      </c>
      <c r="I20" s="114">
        <v>1768</v>
      </c>
      <c r="J20" s="140">
        <v>1730</v>
      </c>
      <c r="K20" s="114">
        <v>-31</v>
      </c>
      <c r="L20" s="116">
        <v>-1.7919075144508672</v>
      </c>
    </row>
    <row r="21" spans="1:12" s="110" customFormat="1" ht="15" customHeight="1" x14ac:dyDescent="0.2">
      <c r="A21" s="120"/>
      <c r="B21" s="119"/>
      <c r="C21" s="258" t="s">
        <v>106</v>
      </c>
      <c r="E21" s="113">
        <v>31.194820482636846</v>
      </c>
      <c r="F21" s="115">
        <v>530</v>
      </c>
      <c r="G21" s="114">
        <v>552</v>
      </c>
      <c r="H21" s="114">
        <v>566</v>
      </c>
      <c r="I21" s="114">
        <v>574</v>
      </c>
      <c r="J21" s="140">
        <v>561</v>
      </c>
      <c r="K21" s="114">
        <v>-31</v>
      </c>
      <c r="L21" s="116">
        <v>-5.5258467023172901</v>
      </c>
    </row>
    <row r="22" spans="1:12" s="110" customFormat="1" ht="15" customHeight="1" x14ac:dyDescent="0.2">
      <c r="A22" s="120"/>
      <c r="B22" s="119"/>
      <c r="C22" s="258" t="s">
        <v>107</v>
      </c>
      <c r="E22" s="113">
        <v>68.805179517363158</v>
      </c>
      <c r="F22" s="115">
        <v>1169</v>
      </c>
      <c r="G22" s="114">
        <v>1182</v>
      </c>
      <c r="H22" s="114">
        <v>1205</v>
      </c>
      <c r="I22" s="114">
        <v>1194</v>
      </c>
      <c r="J22" s="140">
        <v>1169</v>
      </c>
      <c r="K22" s="114">
        <v>0</v>
      </c>
      <c r="L22" s="116">
        <v>0</v>
      </c>
    </row>
    <row r="23" spans="1:12" s="110" customFormat="1" ht="15" customHeight="1" x14ac:dyDescent="0.2">
      <c r="A23" s="120"/>
      <c r="B23" s="121" t="s">
        <v>111</v>
      </c>
      <c r="C23" s="258"/>
      <c r="E23" s="113">
        <v>17.053734061930783</v>
      </c>
      <c r="F23" s="115">
        <v>1498</v>
      </c>
      <c r="G23" s="114">
        <v>1528</v>
      </c>
      <c r="H23" s="114">
        <v>1544</v>
      </c>
      <c r="I23" s="114">
        <v>1522</v>
      </c>
      <c r="J23" s="140">
        <v>1473</v>
      </c>
      <c r="K23" s="114">
        <v>25</v>
      </c>
      <c r="L23" s="116">
        <v>1.6972165648336728</v>
      </c>
    </row>
    <row r="24" spans="1:12" s="110" customFormat="1" ht="15" customHeight="1" x14ac:dyDescent="0.2">
      <c r="A24" s="120"/>
      <c r="B24" s="119"/>
      <c r="C24" s="258" t="s">
        <v>106</v>
      </c>
      <c r="E24" s="113">
        <v>51.201602136181577</v>
      </c>
      <c r="F24" s="115">
        <v>767</v>
      </c>
      <c r="G24" s="114">
        <v>780</v>
      </c>
      <c r="H24" s="114">
        <v>800</v>
      </c>
      <c r="I24" s="114">
        <v>791</v>
      </c>
      <c r="J24" s="140">
        <v>751</v>
      </c>
      <c r="K24" s="114">
        <v>16</v>
      </c>
      <c r="L24" s="116">
        <v>2.1304926764314249</v>
      </c>
    </row>
    <row r="25" spans="1:12" s="110" customFormat="1" ht="15" customHeight="1" x14ac:dyDescent="0.2">
      <c r="A25" s="120"/>
      <c r="B25" s="119"/>
      <c r="C25" s="258" t="s">
        <v>107</v>
      </c>
      <c r="E25" s="113">
        <v>48.798397863818423</v>
      </c>
      <c r="F25" s="115">
        <v>731</v>
      </c>
      <c r="G25" s="114">
        <v>748</v>
      </c>
      <c r="H25" s="114">
        <v>744</v>
      </c>
      <c r="I25" s="114">
        <v>731</v>
      </c>
      <c r="J25" s="140">
        <v>722</v>
      </c>
      <c r="K25" s="114">
        <v>9</v>
      </c>
      <c r="L25" s="116">
        <v>1.2465373961218837</v>
      </c>
    </row>
    <row r="26" spans="1:12" s="110" customFormat="1" ht="15" customHeight="1" x14ac:dyDescent="0.2">
      <c r="A26" s="120"/>
      <c r="C26" s="121" t="s">
        <v>187</v>
      </c>
      <c r="D26" s="110" t="s">
        <v>188</v>
      </c>
      <c r="E26" s="113">
        <v>1.5710382513661203</v>
      </c>
      <c r="F26" s="115">
        <v>138</v>
      </c>
      <c r="G26" s="114">
        <v>142</v>
      </c>
      <c r="H26" s="114">
        <v>150</v>
      </c>
      <c r="I26" s="114">
        <v>119</v>
      </c>
      <c r="J26" s="140">
        <v>109</v>
      </c>
      <c r="K26" s="114">
        <v>29</v>
      </c>
      <c r="L26" s="116">
        <v>26.605504587155963</v>
      </c>
    </row>
    <row r="27" spans="1:12" s="110" customFormat="1" ht="15" customHeight="1" x14ac:dyDescent="0.2">
      <c r="A27" s="120"/>
      <c r="B27" s="119"/>
      <c r="D27" s="259" t="s">
        <v>106</v>
      </c>
      <c r="E27" s="113">
        <v>46.376811594202898</v>
      </c>
      <c r="F27" s="115">
        <v>64</v>
      </c>
      <c r="G27" s="114">
        <v>64</v>
      </c>
      <c r="H27" s="114">
        <v>77</v>
      </c>
      <c r="I27" s="114">
        <v>63</v>
      </c>
      <c r="J27" s="140">
        <v>53</v>
      </c>
      <c r="K27" s="114">
        <v>11</v>
      </c>
      <c r="L27" s="116">
        <v>20.754716981132077</v>
      </c>
    </row>
    <row r="28" spans="1:12" s="110" customFormat="1" ht="15" customHeight="1" x14ac:dyDescent="0.2">
      <c r="A28" s="120"/>
      <c r="B28" s="119"/>
      <c r="D28" s="259" t="s">
        <v>107</v>
      </c>
      <c r="E28" s="113">
        <v>53.623188405797102</v>
      </c>
      <c r="F28" s="115">
        <v>74</v>
      </c>
      <c r="G28" s="114">
        <v>78</v>
      </c>
      <c r="H28" s="114">
        <v>73</v>
      </c>
      <c r="I28" s="114">
        <v>56</v>
      </c>
      <c r="J28" s="140">
        <v>56</v>
      </c>
      <c r="K28" s="114">
        <v>18</v>
      </c>
      <c r="L28" s="116">
        <v>32.142857142857146</v>
      </c>
    </row>
    <row r="29" spans="1:12" s="110" customFormat="1" ht="24" customHeight="1" x14ac:dyDescent="0.2">
      <c r="A29" s="604" t="s">
        <v>189</v>
      </c>
      <c r="B29" s="605"/>
      <c r="C29" s="605"/>
      <c r="D29" s="606"/>
      <c r="E29" s="113">
        <v>91.712204007285976</v>
      </c>
      <c r="F29" s="115">
        <v>8056</v>
      </c>
      <c r="G29" s="114">
        <v>8315</v>
      </c>
      <c r="H29" s="114">
        <v>8497</v>
      </c>
      <c r="I29" s="114">
        <v>8465</v>
      </c>
      <c r="J29" s="140">
        <v>8155</v>
      </c>
      <c r="K29" s="114">
        <v>-99</v>
      </c>
      <c r="L29" s="116">
        <v>-1.2139791538933169</v>
      </c>
    </row>
    <row r="30" spans="1:12" s="110" customFormat="1" ht="15" customHeight="1" x14ac:dyDescent="0.2">
      <c r="A30" s="120"/>
      <c r="B30" s="119"/>
      <c r="C30" s="258" t="s">
        <v>106</v>
      </c>
      <c r="E30" s="113">
        <v>38.033763654419069</v>
      </c>
      <c r="F30" s="115">
        <v>3064</v>
      </c>
      <c r="G30" s="114">
        <v>3180</v>
      </c>
      <c r="H30" s="114">
        <v>3243</v>
      </c>
      <c r="I30" s="114">
        <v>3213</v>
      </c>
      <c r="J30" s="140">
        <v>3077</v>
      </c>
      <c r="K30" s="114">
        <v>-13</v>
      </c>
      <c r="L30" s="116">
        <v>-0.4224894377640559</v>
      </c>
    </row>
    <row r="31" spans="1:12" s="110" customFormat="1" ht="15" customHeight="1" x14ac:dyDescent="0.2">
      <c r="A31" s="120"/>
      <c r="B31" s="119"/>
      <c r="C31" s="258" t="s">
        <v>107</v>
      </c>
      <c r="E31" s="113">
        <v>61.966236345580931</v>
      </c>
      <c r="F31" s="115">
        <v>4992</v>
      </c>
      <c r="G31" s="114">
        <v>5135</v>
      </c>
      <c r="H31" s="114">
        <v>5254</v>
      </c>
      <c r="I31" s="114">
        <v>5252</v>
      </c>
      <c r="J31" s="140">
        <v>5078</v>
      </c>
      <c r="K31" s="114">
        <v>-86</v>
      </c>
      <c r="L31" s="116">
        <v>-1.6935801496652225</v>
      </c>
    </row>
    <row r="32" spans="1:12" s="110" customFormat="1" ht="15" customHeight="1" x14ac:dyDescent="0.2">
      <c r="A32" s="120"/>
      <c r="B32" s="119" t="s">
        <v>117</v>
      </c>
      <c r="C32" s="258"/>
      <c r="E32" s="113">
        <v>8.1397996357012747</v>
      </c>
      <c r="F32" s="114">
        <v>715</v>
      </c>
      <c r="G32" s="114">
        <v>740</v>
      </c>
      <c r="H32" s="114">
        <v>723</v>
      </c>
      <c r="I32" s="114">
        <v>763</v>
      </c>
      <c r="J32" s="140">
        <v>711</v>
      </c>
      <c r="K32" s="114">
        <v>4</v>
      </c>
      <c r="L32" s="116">
        <v>0.56258790436005623</v>
      </c>
    </row>
    <row r="33" spans="1:12" s="110" customFormat="1" ht="15" customHeight="1" x14ac:dyDescent="0.2">
      <c r="A33" s="120"/>
      <c r="B33" s="119"/>
      <c r="C33" s="258" t="s">
        <v>106</v>
      </c>
      <c r="E33" s="113">
        <v>39.44055944055944</v>
      </c>
      <c r="F33" s="114">
        <v>282</v>
      </c>
      <c r="G33" s="114">
        <v>304</v>
      </c>
      <c r="H33" s="114">
        <v>291</v>
      </c>
      <c r="I33" s="114">
        <v>308</v>
      </c>
      <c r="J33" s="140">
        <v>269</v>
      </c>
      <c r="K33" s="114">
        <v>13</v>
      </c>
      <c r="L33" s="116">
        <v>4.8327137546468402</v>
      </c>
    </row>
    <row r="34" spans="1:12" s="110" customFormat="1" ht="15" customHeight="1" x14ac:dyDescent="0.2">
      <c r="A34" s="120"/>
      <c r="B34" s="119"/>
      <c r="C34" s="258" t="s">
        <v>107</v>
      </c>
      <c r="E34" s="113">
        <v>60.55944055944056</v>
      </c>
      <c r="F34" s="114">
        <v>433</v>
      </c>
      <c r="G34" s="114">
        <v>436</v>
      </c>
      <c r="H34" s="114">
        <v>432</v>
      </c>
      <c r="I34" s="114">
        <v>455</v>
      </c>
      <c r="J34" s="140">
        <v>442</v>
      </c>
      <c r="K34" s="114">
        <v>-9</v>
      </c>
      <c r="L34" s="116">
        <v>-2.0361990950226243</v>
      </c>
    </row>
    <row r="35" spans="1:12" s="110" customFormat="1" ht="24" customHeight="1" x14ac:dyDescent="0.2">
      <c r="A35" s="604" t="s">
        <v>192</v>
      </c>
      <c r="B35" s="605"/>
      <c r="C35" s="605"/>
      <c r="D35" s="606"/>
      <c r="E35" s="113">
        <v>15.903916211293261</v>
      </c>
      <c r="F35" s="114">
        <v>1397</v>
      </c>
      <c r="G35" s="114">
        <v>1442</v>
      </c>
      <c r="H35" s="114">
        <v>1477</v>
      </c>
      <c r="I35" s="114">
        <v>1472</v>
      </c>
      <c r="J35" s="114">
        <v>1386</v>
      </c>
      <c r="K35" s="318">
        <v>11</v>
      </c>
      <c r="L35" s="319">
        <v>0.79365079365079361</v>
      </c>
    </row>
    <row r="36" spans="1:12" s="110" customFormat="1" ht="15" customHeight="1" x14ac:dyDescent="0.2">
      <c r="A36" s="120"/>
      <c r="B36" s="119"/>
      <c r="C36" s="258" t="s">
        <v>106</v>
      </c>
      <c r="E36" s="113">
        <v>33.715103793843952</v>
      </c>
      <c r="F36" s="114">
        <v>471</v>
      </c>
      <c r="G36" s="114">
        <v>505</v>
      </c>
      <c r="H36" s="114">
        <v>506</v>
      </c>
      <c r="I36" s="114">
        <v>496</v>
      </c>
      <c r="J36" s="114">
        <v>463</v>
      </c>
      <c r="K36" s="318">
        <v>8</v>
      </c>
      <c r="L36" s="116">
        <v>1.7278617710583153</v>
      </c>
    </row>
    <row r="37" spans="1:12" s="110" customFormat="1" ht="15" customHeight="1" x14ac:dyDescent="0.2">
      <c r="A37" s="120"/>
      <c r="B37" s="119"/>
      <c r="C37" s="258" t="s">
        <v>107</v>
      </c>
      <c r="E37" s="113">
        <v>66.284896206156048</v>
      </c>
      <c r="F37" s="114">
        <v>926</v>
      </c>
      <c r="G37" s="114">
        <v>937</v>
      </c>
      <c r="H37" s="114">
        <v>971</v>
      </c>
      <c r="I37" s="114">
        <v>976</v>
      </c>
      <c r="J37" s="140">
        <v>923</v>
      </c>
      <c r="K37" s="114">
        <v>3</v>
      </c>
      <c r="L37" s="116">
        <v>0.32502708559046589</v>
      </c>
    </row>
    <row r="38" spans="1:12" s="110" customFormat="1" ht="15" customHeight="1" x14ac:dyDescent="0.2">
      <c r="A38" s="120"/>
      <c r="B38" s="119" t="s">
        <v>328</v>
      </c>
      <c r="C38" s="258"/>
      <c r="E38" s="113">
        <v>66.951275045537344</v>
      </c>
      <c r="F38" s="114">
        <v>5881</v>
      </c>
      <c r="G38" s="114">
        <v>6079</v>
      </c>
      <c r="H38" s="114">
        <v>6168</v>
      </c>
      <c r="I38" s="114">
        <v>6178</v>
      </c>
      <c r="J38" s="140">
        <v>5966</v>
      </c>
      <c r="K38" s="114">
        <v>-85</v>
      </c>
      <c r="L38" s="116">
        <v>-1.4247401944351323</v>
      </c>
    </row>
    <row r="39" spans="1:12" s="110" customFormat="1" ht="15" customHeight="1" x14ac:dyDescent="0.2">
      <c r="A39" s="120"/>
      <c r="B39" s="119"/>
      <c r="C39" s="258" t="s">
        <v>106</v>
      </c>
      <c r="E39" s="113">
        <v>40.197245366434281</v>
      </c>
      <c r="F39" s="115">
        <v>2364</v>
      </c>
      <c r="G39" s="114">
        <v>2461</v>
      </c>
      <c r="H39" s="114">
        <v>2487</v>
      </c>
      <c r="I39" s="114">
        <v>2478</v>
      </c>
      <c r="J39" s="140">
        <v>2379</v>
      </c>
      <c r="K39" s="114">
        <v>-15</v>
      </c>
      <c r="L39" s="116">
        <v>-0.63051702395964693</v>
      </c>
    </row>
    <row r="40" spans="1:12" s="110" customFormat="1" ht="15" customHeight="1" x14ac:dyDescent="0.2">
      <c r="A40" s="120"/>
      <c r="B40" s="119"/>
      <c r="C40" s="258" t="s">
        <v>107</v>
      </c>
      <c r="E40" s="113">
        <v>59.802754633565719</v>
      </c>
      <c r="F40" s="115">
        <v>3517</v>
      </c>
      <c r="G40" s="114">
        <v>3618</v>
      </c>
      <c r="H40" s="114">
        <v>3681</v>
      </c>
      <c r="I40" s="114">
        <v>3700</v>
      </c>
      <c r="J40" s="140">
        <v>3587</v>
      </c>
      <c r="K40" s="114">
        <v>-70</v>
      </c>
      <c r="L40" s="116">
        <v>-1.9514914970727628</v>
      </c>
    </row>
    <row r="41" spans="1:12" s="110" customFormat="1" ht="15" customHeight="1" x14ac:dyDescent="0.2">
      <c r="A41" s="120"/>
      <c r="B41" s="320" t="s">
        <v>517</v>
      </c>
      <c r="C41" s="258"/>
      <c r="E41" s="113">
        <v>6.1703096539162114</v>
      </c>
      <c r="F41" s="115">
        <v>542</v>
      </c>
      <c r="G41" s="114">
        <v>541</v>
      </c>
      <c r="H41" s="114">
        <v>540</v>
      </c>
      <c r="I41" s="114">
        <v>541</v>
      </c>
      <c r="J41" s="140">
        <v>495</v>
      </c>
      <c r="K41" s="114">
        <v>47</v>
      </c>
      <c r="L41" s="116">
        <v>9.4949494949494948</v>
      </c>
    </row>
    <row r="42" spans="1:12" s="110" customFormat="1" ht="15" customHeight="1" x14ac:dyDescent="0.2">
      <c r="A42" s="120"/>
      <c r="B42" s="119"/>
      <c r="C42" s="268" t="s">
        <v>106</v>
      </c>
      <c r="D42" s="182"/>
      <c r="E42" s="113">
        <v>41.14391143911439</v>
      </c>
      <c r="F42" s="115">
        <v>223</v>
      </c>
      <c r="G42" s="114">
        <v>219</v>
      </c>
      <c r="H42" s="114">
        <v>224</v>
      </c>
      <c r="I42" s="114">
        <v>235</v>
      </c>
      <c r="J42" s="140">
        <v>206</v>
      </c>
      <c r="K42" s="114">
        <v>17</v>
      </c>
      <c r="L42" s="116">
        <v>8.2524271844660202</v>
      </c>
    </row>
    <row r="43" spans="1:12" s="110" customFormat="1" ht="15" customHeight="1" x14ac:dyDescent="0.2">
      <c r="A43" s="120"/>
      <c r="B43" s="119"/>
      <c r="C43" s="268" t="s">
        <v>107</v>
      </c>
      <c r="D43" s="182"/>
      <c r="E43" s="113">
        <v>58.85608856088561</v>
      </c>
      <c r="F43" s="115">
        <v>319</v>
      </c>
      <c r="G43" s="114">
        <v>322</v>
      </c>
      <c r="H43" s="114">
        <v>316</v>
      </c>
      <c r="I43" s="114">
        <v>306</v>
      </c>
      <c r="J43" s="140">
        <v>289</v>
      </c>
      <c r="K43" s="114">
        <v>30</v>
      </c>
      <c r="L43" s="116">
        <v>10.380622837370241</v>
      </c>
    </row>
    <row r="44" spans="1:12" s="110" customFormat="1" ht="15" customHeight="1" x14ac:dyDescent="0.2">
      <c r="A44" s="120"/>
      <c r="B44" s="119" t="s">
        <v>205</v>
      </c>
      <c r="C44" s="268"/>
      <c r="D44" s="182"/>
      <c r="E44" s="113">
        <v>10.974499089253188</v>
      </c>
      <c r="F44" s="115">
        <v>964</v>
      </c>
      <c r="G44" s="114">
        <v>1008</v>
      </c>
      <c r="H44" s="114">
        <v>1049</v>
      </c>
      <c r="I44" s="114">
        <v>1048</v>
      </c>
      <c r="J44" s="140">
        <v>1028</v>
      </c>
      <c r="K44" s="114">
        <v>-64</v>
      </c>
      <c r="L44" s="116">
        <v>-6.2256809338521402</v>
      </c>
    </row>
    <row r="45" spans="1:12" s="110" customFormat="1" ht="15" customHeight="1" x14ac:dyDescent="0.2">
      <c r="A45" s="120"/>
      <c r="B45" s="119"/>
      <c r="C45" s="268" t="s">
        <v>106</v>
      </c>
      <c r="D45" s="182"/>
      <c r="E45" s="113">
        <v>30.08298755186722</v>
      </c>
      <c r="F45" s="115">
        <v>290</v>
      </c>
      <c r="G45" s="114">
        <v>303</v>
      </c>
      <c r="H45" s="114">
        <v>321</v>
      </c>
      <c r="I45" s="114">
        <v>316</v>
      </c>
      <c r="J45" s="140">
        <v>299</v>
      </c>
      <c r="K45" s="114">
        <v>-9</v>
      </c>
      <c r="L45" s="116">
        <v>-3.0100334448160537</v>
      </c>
    </row>
    <row r="46" spans="1:12" s="110" customFormat="1" ht="15" customHeight="1" x14ac:dyDescent="0.2">
      <c r="A46" s="123"/>
      <c r="B46" s="124"/>
      <c r="C46" s="260" t="s">
        <v>107</v>
      </c>
      <c r="D46" s="261"/>
      <c r="E46" s="125">
        <v>69.91701244813278</v>
      </c>
      <c r="F46" s="143">
        <v>674</v>
      </c>
      <c r="G46" s="144">
        <v>705</v>
      </c>
      <c r="H46" s="144">
        <v>728</v>
      </c>
      <c r="I46" s="144">
        <v>732</v>
      </c>
      <c r="J46" s="145">
        <v>729</v>
      </c>
      <c r="K46" s="144">
        <v>-55</v>
      </c>
      <c r="L46" s="146">
        <v>-7.5445816186556929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8784</v>
      </c>
      <c r="E11" s="114">
        <v>9070</v>
      </c>
      <c r="F11" s="114">
        <v>9234</v>
      </c>
      <c r="G11" s="114">
        <v>9239</v>
      </c>
      <c r="H11" s="140">
        <v>8875</v>
      </c>
      <c r="I11" s="115">
        <v>-91</v>
      </c>
      <c r="J11" s="116">
        <v>-1.0253521126760563</v>
      </c>
    </row>
    <row r="12" spans="1:15" s="110" customFormat="1" ht="24.95" customHeight="1" x14ac:dyDescent="0.2">
      <c r="A12" s="193" t="s">
        <v>132</v>
      </c>
      <c r="B12" s="194" t="s">
        <v>133</v>
      </c>
      <c r="C12" s="113">
        <v>2.5159380692167579</v>
      </c>
      <c r="D12" s="115">
        <v>221</v>
      </c>
      <c r="E12" s="114">
        <v>222</v>
      </c>
      <c r="F12" s="114">
        <v>204</v>
      </c>
      <c r="G12" s="114">
        <v>196</v>
      </c>
      <c r="H12" s="140">
        <v>191</v>
      </c>
      <c r="I12" s="115">
        <v>30</v>
      </c>
      <c r="J12" s="116">
        <v>15.706806282722512</v>
      </c>
    </row>
    <row r="13" spans="1:15" s="110" customFormat="1" ht="24.95" customHeight="1" x14ac:dyDescent="0.2">
      <c r="A13" s="193" t="s">
        <v>134</v>
      </c>
      <c r="B13" s="199" t="s">
        <v>214</v>
      </c>
      <c r="C13" s="113">
        <v>2.2882513661202184</v>
      </c>
      <c r="D13" s="115">
        <v>201</v>
      </c>
      <c r="E13" s="114">
        <v>205</v>
      </c>
      <c r="F13" s="114">
        <v>207</v>
      </c>
      <c r="G13" s="114">
        <v>232</v>
      </c>
      <c r="H13" s="140">
        <v>210</v>
      </c>
      <c r="I13" s="115">
        <v>-9</v>
      </c>
      <c r="J13" s="116">
        <v>-4.2857142857142856</v>
      </c>
    </row>
    <row r="14" spans="1:15" s="287" customFormat="1" ht="24.95" customHeight="1" x14ac:dyDescent="0.2">
      <c r="A14" s="193" t="s">
        <v>215</v>
      </c>
      <c r="B14" s="199" t="s">
        <v>137</v>
      </c>
      <c r="C14" s="113">
        <v>10.917577413479053</v>
      </c>
      <c r="D14" s="115">
        <v>959</v>
      </c>
      <c r="E14" s="114">
        <v>975</v>
      </c>
      <c r="F14" s="114">
        <v>978</v>
      </c>
      <c r="G14" s="114">
        <v>984</v>
      </c>
      <c r="H14" s="140">
        <v>961</v>
      </c>
      <c r="I14" s="115">
        <v>-2</v>
      </c>
      <c r="J14" s="116">
        <v>-0.20811654526534859</v>
      </c>
      <c r="K14" s="110"/>
      <c r="L14" s="110"/>
      <c r="M14" s="110"/>
      <c r="N14" s="110"/>
      <c r="O14" s="110"/>
    </row>
    <row r="15" spans="1:15" s="110" customFormat="1" ht="24.95" customHeight="1" x14ac:dyDescent="0.2">
      <c r="A15" s="193" t="s">
        <v>216</v>
      </c>
      <c r="B15" s="199" t="s">
        <v>217</v>
      </c>
      <c r="C15" s="113">
        <v>5.1457194899817846</v>
      </c>
      <c r="D15" s="115">
        <v>452</v>
      </c>
      <c r="E15" s="114">
        <v>464</v>
      </c>
      <c r="F15" s="114">
        <v>466</v>
      </c>
      <c r="G15" s="114">
        <v>463</v>
      </c>
      <c r="H15" s="140">
        <v>449</v>
      </c>
      <c r="I15" s="115">
        <v>3</v>
      </c>
      <c r="J15" s="116">
        <v>0.66815144766146994</v>
      </c>
    </row>
    <row r="16" spans="1:15" s="287" customFormat="1" ht="24.95" customHeight="1" x14ac:dyDescent="0.2">
      <c r="A16" s="193" t="s">
        <v>218</v>
      </c>
      <c r="B16" s="199" t="s">
        <v>141</v>
      </c>
      <c r="C16" s="113">
        <v>3.9275956284153004</v>
      </c>
      <c r="D16" s="115">
        <v>345</v>
      </c>
      <c r="E16" s="114">
        <v>345</v>
      </c>
      <c r="F16" s="114">
        <v>349</v>
      </c>
      <c r="G16" s="114">
        <v>350</v>
      </c>
      <c r="H16" s="140">
        <v>345</v>
      </c>
      <c r="I16" s="115">
        <v>0</v>
      </c>
      <c r="J16" s="116">
        <v>0</v>
      </c>
      <c r="K16" s="110"/>
      <c r="L16" s="110"/>
      <c r="M16" s="110"/>
      <c r="N16" s="110"/>
      <c r="O16" s="110"/>
    </row>
    <row r="17" spans="1:15" s="110" customFormat="1" ht="24.95" customHeight="1" x14ac:dyDescent="0.2">
      <c r="A17" s="193" t="s">
        <v>142</v>
      </c>
      <c r="B17" s="199" t="s">
        <v>220</v>
      </c>
      <c r="C17" s="113">
        <v>1.8442622950819672</v>
      </c>
      <c r="D17" s="115">
        <v>162</v>
      </c>
      <c r="E17" s="114">
        <v>166</v>
      </c>
      <c r="F17" s="114">
        <v>163</v>
      </c>
      <c r="G17" s="114">
        <v>171</v>
      </c>
      <c r="H17" s="140">
        <v>167</v>
      </c>
      <c r="I17" s="115">
        <v>-5</v>
      </c>
      <c r="J17" s="116">
        <v>-2.9940119760479043</v>
      </c>
    </row>
    <row r="18" spans="1:15" s="287" customFormat="1" ht="24.95" customHeight="1" x14ac:dyDescent="0.2">
      <c r="A18" s="201" t="s">
        <v>144</v>
      </c>
      <c r="B18" s="202" t="s">
        <v>145</v>
      </c>
      <c r="C18" s="113">
        <v>5.1912568306010929</v>
      </c>
      <c r="D18" s="115">
        <v>456</v>
      </c>
      <c r="E18" s="114">
        <v>456</v>
      </c>
      <c r="F18" s="114">
        <v>458</v>
      </c>
      <c r="G18" s="114">
        <v>445</v>
      </c>
      <c r="H18" s="140">
        <v>438</v>
      </c>
      <c r="I18" s="115">
        <v>18</v>
      </c>
      <c r="J18" s="116">
        <v>4.1095890410958908</v>
      </c>
      <c r="K18" s="110"/>
      <c r="L18" s="110"/>
      <c r="M18" s="110"/>
      <c r="N18" s="110"/>
      <c r="O18" s="110"/>
    </row>
    <row r="19" spans="1:15" s="110" customFormat="1" ht="24.95" customHeight="1" x14ac:dyDescent="0.2">
      <c r="A19" s="193" t="s">
        <v>146</v>
      </c>
      <c r="B19" s="199" t="s">
        <v>147</v>
      </c>
      <c r="C19" s="113">
        <v>15.607923497267759</v>
      </c>
      <c r="D19" s="115">
        <v>1371</v>
      </c>
      <c r="E19" s="114">
        <v>1384</v>
      </c>
      <c r="F19" s="114">
        <v>1364</v>
      </c>
      <c r="G19" s="114">
        <v>1355</v>
      </c>
      <c r="H19" s="140">
        <v>1353</v>
      </c>
      <c r="I19" s="115">
        <v>18</v>
      </c>
      <c r="J19" s="116">
        <v>1.3303769401330376</v>
      </c>
    </row>
    <row r="20" spans="1:15" s="287" customFormat="1" ht="24.95" customHeight="1" x14ac:dyDescent="0.2">
      <c r="A20" s="193" t="s">
        <v>148</v>
      </c>
      <c r="B20" s="199" t="s">
        <v>149</v>
      </c>
      <c r="C20" s="113">
        <v>5.1684881602914388</v>
      </c>
      <c r="D20" s="115">
        <v>454</v>
      </c>
      <c r="E20" s="114">
        <v>481</v>
      </c>
      <c r="F20" s="114">
        <v>494</v>
      </c>
      <c r="G20" s="114">
        <v>480</v>
      </c>
      <c r="H20" s="140">
        <v>504</v>
      </c>
      <c r="I20" s="115">
        <v>-50</v>
      </c>
      <c r="J20" s="116">
        <v>-9.9206349206349209</v>
      </c>
      <c r="K20" s="110"/>
      <c r="L20" s="110"/>
      <c r="M20" s="110"/>
      <c r="N20" s="110"/>
      <c r="O20" s="110"/>
    </row>
    <row r="21" spans="1:15" s="110" customFormat="1" ht="24.95" customHeight="1" x14ac:dyDescent="0.2">
      <c r="A21" s="201" t="s">
        <v>150</v>
      </c>
      <c r="B21" s="202" t="s">
        <v>151</v>
      </c>
      <c r="C21" s="113">
        <v>14.184881602914389</v>
      </c>
      <c r="D21" s="115">
        <v>1246</v>
      </c>
      <c r="E21" s="114">
        <v>1317</v>
      </c>
      <c r="F21" s="114">
        <v>1498</v>
      </c>
      <c r="G21" s="114">
        <v>1525</v>
      </c>
      <c r="H21" s="140">
        <v>1276</v>
      </c>
      <c r="I21" s="115">
        <v>-30</v>
      </c>
      <c r="J21" s="116">
        <v>-2.3510971786833856</v>
      </c>
    </row>
    <row r="22" spans="1:15" s="110" customFormat="1" ht="24.95" customHeight="1" x14ac:dyDescent="0.2">
      <c r="A22" s="201" t="s">
        <v>152</v>
      </c>
      <c r="B22" s="199" t="s">
        <v>153</v>
      </c>
      <c r="C22" s="113">
        <v>1.1839708561020037</v>
      </c>
      <c r="D22" s="115">
        <v>104</v>
      </c>
      <c r="E22" s="114">
        <v>97</v>
      </c>
      <c r="F22" s="114">
        <v>101</v>
      </c>
      <c r="G22" s="114">
        <v>98</v>
      </c>
      <c r="H22" s="140">
        <v>100</v>
      </c>
      <c r="I22" s="115">
        <v>4</v>
      </c>
      <c r="J22" s="116">
        <v>4</v>
      </c>
    </row>
    <row r="23" spans="1:15" s="110" customFormat="1" ht="24.95" customHeight="1" x14ac:dyDescent="0.2">
      <c r="A23" s="193" t="s">
        <v>154</v>
      </c>
      <c r="B23" s="199" t="s">
        <v>155</v>
      </c>
      <c r="C23" s="113">
        <v>1.5027322404371584</v>
      </c>
      <c r="D23" s="115">
        <v>132</v>
      </c>
      <c r="E23" s="114">
        <v>126</v>
      </c>
      <c r="F23" s="114">
        <v>126</v>
      </c>
      <c r="G23" s="114">
        <v>128</v>
      </c>
      <c r="H23" s="140">
        <v>126</v>
      </c>
      <c r="I23" s="115">
        <v>6</v>
      </c>
      <c r="J23" s="116">
        <v>4.7619047619047619</v>
      </c>
    </row>
    <row r="24" spans="1:15" s="110" customFormat="1" ht="24.95" customHeight="1" x14ac:dyDescent="0.2">
      <c r="A24" s="193" t="s">
        <v>156</v>
      </c>
      <c r="B24" s="199" t="s">
        <v>221</v>
      </c>
      <c r="C24" s="113">
        <v>7.4339708561020039</v>
      </c>
      <c r="D24" s="115">
        <v>653</v>
      </c>
      <c r="E24" s="114">
        <v>646</v>
      </c>
      <c r="F24" s="114">
        <v>653</v>
      </c>
      <c r="G24" s="114">
        <v>650</v>
      </c>
      <c r="H24" s="140">
        <v>689</v>
      </c>
      <c r="I24" s="115">
        <v>-36</v>
      </c>
      <c r="J24" s="116">
        <v>-5.2249637155297535</v>
      </c>
    </row>
    <row r="25" spans="1:15" s="110" customFormat="1" ht="24.95" customHeight="1" x14ac:dyDescent="0.2">
      <c r="A25" s="193" t="s">
        <v>222</v>
      </c>
      <c r="B25" s="204" t="s">
        <v>159</v>
      </c>
      <c r="C25" s="113">
        <v>6.7395264116575593</v>
      </c>
      <c r="D25" s="115">
        <v>592</v>
      </c>
      <c r="E25" s="114">
        <v>607</v>
      </c>
      <c r="F25" s="114">
        <v>607</v>
      </c>
      <c r="G25" s="114">
        <v>625</v>
      </c>
      <c r="H25" s="140">
        <v>604</v>
      </c>
      <c r="I25" s="115">
        <v>-12</v>
      </c>
      <c r="J25" s="116">
        <v>-1.9867549668874172</v>
      </c>
    </row>
    <row r="26" spans="1:15" s="110" customFormat="1" ht="24.95" customHeight="1" x14ac:dyDescent="0.2">
      <c r="A26" s="201">
        <v>782.78300000000002</v>
      </c>
      <c r="B26" s="203" t="s">
        <v>160</v>
      </c>
      <c r="C26" s="113">
        <v>0.3870673952641166</v>
      </c>
      <c r="D26" s="115">
        <v>34</v>
      </c>
      <c r="E26" s="114">
        <v>112</v>
      </c>
      <c r="F26" s="114">
        <v>106</v>
      </c>
      <c r="G26" s="114">
        <v>89</v>
      </c>
      <c r="H26" s="140">
        <v>31</v>
      </c>
      <c r="I26" s="115">
        <v>3</v>
      </c>
      <c r="J26" s="116">
        <v>9.67741935483871</v>
      </c>
    </row>
    <row r="27" spans="1:15" s="110" customFormat="1" ht="24.95" customHeight="1" x14ac:dyDescent="0.2">
      <c r="A27" s="193" t="s">
        <v>161</v>
      </c>
      <c r="B27" s="199" t="s">
        <v>162</v>
      </c>
      <c r="C27" s="113">
        <v>3.2217668488160291</v>
      </c>
      <c r="D27" s="115">
        <v>283</v>
      </c>
      <c r="E27" s="114">
        <v>288</v>
      </c>
      <c r="F27" s="114">
        <v>306</v>
      </c>
      <c r="G27" s="114">
        <v>297</v>
      </c>
      <c r="H27" s="140">
        <v>279</v>
      </c>
      <c r="I27" s="115">
        <v>4</v>
      </c>
      <c r="J27" s="116">
        <v>1.4336917562724014</v>
      </c>
    </row>
    <row r="28" spans="1:15" s="110" customFormat="1" ht="24.95" customHeight="1" x14ac:dyDescent="0.2">
      <c r="A28" s="193" t="s">
        <v>163</v>
      </c>
      <c r="B28" s="199" t="s">
        <v>164</v>
      </c>
      <c r="C28" s="113">
        <v>2.7094717668488162</v>
      </c>
      <c r="D28" s="115">
        <v>238</v>
      </c>
      <c r="E28" s="114">
        <v>233</v>
      </c>
      <c r="F28" s="114">
        <v>225</v>
      </c>
      <c r="G28" s="114">
        <v>233</v>
      </c>
      <c r="H28" s="140">
        <v>244</v>
      </c>
      <c r="I28" s="115">
        <v>-6</v>
      </c>
      <c r="J28" s="116">
        <v>-2.459016393442623</v>
      </c>
    </row>
    <row r="29" spans="1:15" s="110" customFormat="1" ht="24.95" customHeight="1" x14ac:dyDescent="0.2">
      <c r="A29" s="193">
        <v>86</v>
      </c>
      <c r="B29" s="199" t="s">
        <v>165</v>
      </c>
      <c r="C29" s="113">
        <v>5.8857012750455375</v>
      </c>
      <c r="D29" s="115">
        <v>517</v>
      </c>
      <c r="E29" s="114">
        <v>514</v>
      </c>
      <c r="F29" s="114">
        <v>504</v>
      </c>
      <c r="G29" s="114">
        <v>499</v>
      </c>
      <c r="H29" s="140">
        <v>500</v>
      </c>
      <c r="I29" s="115">
        <v>17</v>
      </c>
      <c r="J29" s="116">
        <v>3.4</v>
      </c>
    </row>
    <row r="30" spans="1:15" s="110" customFormat="1" ht="24.95" customHeight="1" x14ac:dyDescent="0.2">
      <c r="A30" s="193">
        <v>87.88</v>
      </c>
      <c r="B30" s="204" t="s">
        <v>166</v>
      </c>
      <c r="C30" s="113">
        <v>4.007285974499089</v>
      </c>
      <c r="D30" s="115">
        <v>352</v>
      </c>
      <c r="E30" s="114">
        <v>365</v>
      </c>
      <c r="F30" s="114">
        <v>343</v>
      </c>
      <c r="G30" s="114">
        <v>350</v>
      </c>
      <c r="H30" s="140">
        <v>361</v>
      </c>
      <c r="I30" s="115">
        <v>-9</v>
      </c>
      <c r="J30" s="116">
        <v>-2.4930747922437675</v>
      </c>
    </row>
    <row r="31" spans="1:15" s="110" customFormat="1" ht="24.95" customHeight="1" x14ac:dyDescent="0.2">
      <c r="A31" s="193" t="s">
        <v>167</v>
      </c>
      <c r="B31" s="199" t="s">
        <v>168</v>
      </c>
      <c r="C31" s="113">
        <v>11.054189435336976</v>
      </c>
      <c r="D31" s="115">
        <v>971</v>
      </c>
      <c r="E31" s="114">
        <v>1042</v>
      </c>
      <c r="F31" s="114">
        <v>1060</v>
      </c>
      <c r="G31" s="114">
        <v>1053</v>
      </c>
      <c r="H31" s="140">
        <v>1008</v>
      </c>
      <c r="I31" s="115">
        <v>-37</v>
      </c>
      <c r="J31" s="116">
        <v>-3.6706349206349205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2.5159380692167579</v>
      </c>
      <c r="D34" s="115">
        <v>221</v>
      </c>
      <c r="E34" s="114">
        <v>222</v>
      </c>
      <c r="F34" s="114">
        <v>204</v>
      </c>
      <c r="G34" s="114">
        <v>196</v>
      </c>
      <c r="H34" s="140">
        <v>191</v>
      </c>
      <c r="I34" s="115">
        <v>30</v>
      </c>
      <c r="J34" s="116">
        <v>15.706806282722512</v>
      </c>
    </row>
    <row r="35" spans="1:10" s="110" customFormat="1" ht="24.95" customHeight="1" x14ac:dyDescent="0.2">
      <c r="A35" s="292" t="s">
        <v>171</v>
      </c>
      <c r="B35" s="293" t="s">
        <v>172</v>
      </c>
      <c r="C35" s="113">
        <v>18.397085610200364</v>
      </c>
      <c r="D35" s="115">
        <v>1616</v>
      </c>
      <c r="E35" s="114">
        <v>1636</v>
      </c>
      <c r="F35" s="114">
        <v>1643</v>
      </c>
      <c r="G35" s="114">
        <v>1661</v>
      </c>
      <c r="H35" s="140">
        <v>1609</v>
      </c>
      <c r="I35" s="115">
        <v>7</v>
      </c>
      <c r="J35" s="116">
        <v>0.43505282784338101</v>
      </c>
    </row>
    <row r="36" spans="1:10" s="110" customFormat="1" ht="24.95" customHeight="1" x14ac:dyDescent="0.2">
      <c r="A36" s="294" t="s">
        <v>173</v>
      </c>
      <c r="B36" s="295" t="s">
        <v>174</v>
      </c>
      <c r="C36" s="125">
        <v>79.086976320582878</v>
      </c>
      <c r="D36" s="143">
        <v>6947</v>
      </c>
      <c r="E36" s="144">
        <v>7212</v>
      </c>
      <c r="F36" s="144">
        <v>7387</v>
      </c>
      <c r="G36" s="144">
        <v>7382</v>
      </c>
      <c r="H36" s="145">
        <v>7075</v>
      </c>
      <c r="I36" s="143">
        <v>-128</v>
      </c>
      <c r="J36" s="146">
        <v>-1.8091872791519434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8784</v>
      </c>
      <c r="F11" s="264">
        <v>9070</v>
      </c>
      <c r="G11" s="264">
        <v>9234</v>
      </c>
      <c r="H11" s="264">
        <v>9239</v>
      </c>
      <c r="I11" s="265">
        <v>8875</v>
      </c>
      <c r="J11" s="263">
        <v>-91</v>
      </c>
      <c r="K11" s="266">
        <v>-1.0253521126760563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41.985428051001819</v>
      </c>
      <c r="E13" s="115">
        <v>3688</v>
      </c>
      <c r="F13" s="114">
        <v>3755</v>
      </c>
      <c r="G13" s="114">
        <v>3824</v>
      </c>
      <c r="H13" s="114">
        <v>3871</v>
      </c>
      <c r="I13" s="140">
        <v>3667</v>
      </c>
      <c r="J13" s="115">
        <v>21</v>
      </c>
      <c r="K13" s="116">
        <v>0.57267521134442323</v>
      </c>
    </row>
    <row r="14" spans="1:15" ht="15.95" customHeight="1" x14ac:dyDescent="0.2">
      <c r="A14" s="306" t="s">
        <v>230</v>
      </c>
      <c r="B14" s="307"/>
      <c r="C14" s="308"/>
      <c r="D14" s="113">
        <v>45.730874316939889</v>
      </c>
      <c r="E14" s="115">
        <v>4017</v>
      </c>
      <c r="F14" s="114">
        <v>4223</v>
      </c>
      <c r="G14" s="114">
        <v>4327</v>
      </c>
      <c r="H14" s="114">
        <v>4303</v>
      </c>
      <c r="I14" s="140">
        <v>4142</v>
      </c>
      <c r="J14" s="115">
        <v>-125</v>
      </c>
      <c r="K14" s="116">
        <v>-3.0178657653307579</v>
      </c>
    </row>
    <row r="15" spans="1:15" ht="15.95" customHeight="1" x14ac:dyDescent="0.2">
      <c r="A15" s="306" t="s">
        <v>231</v>
      </c>
      <c r="B15" s="307"/>
      <c r="C15" s="308"/>
      <c r="D15" s="113">
        <v>5.510018214936248</v>
      </c>
      <c r="E15" s="115">
        <v>484</v>
      </c>
      <c r="F15" s="114">
        <v>474</v>
      </c>
      <c r="G15" s="114">
        <v>485</v>
      </c>
      <c r="H15" s="114">
        <v>469</v>
      </c>
      <c r="I15" s="140">
        <v>462</v>
      </c>
      <c r="J15" s="115">
        <v>22</v>
      </c>
      <c r="K15" s="116">
        <v>4.7619047619047619</v>
      </c>
    </row>
    <row r="16" spans="1:15" ht="15.95" customHeight="1" x14ac:dyDescent="0.2">
      <c r="A16" s="306" t="s">
        <v>232</v>
      </c>
      <c r="B16" s="307"/>
      <c r="C16" s="308"/>
      <c r="D16" s="113">
        <v>2.9940801457194901</v>
      </c>
      <c r="E16" s="115">
        <v>263</v>
      </c>
      <c r="F16" s="114">
        <v>262</v>
      </c>
      <c r="G16" s="114">
        <v>246</v>
      </c>
      <c r="H16" s="114">
        <v>248</v>
      </c>
      <c r="I16" s="140">
        <v>251</v>
      </c>
      <c r="J16" s="115">
        <v>12</v>
      </c>
      <c r="K16" s="116">
        <v>4.7808764940239046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2.3110200364298725</v>
      </c>
      <c r="E18" s="115">
        <v>203</v>
      </c>
      <c r="F18" s="114">
        <v>200</v>
      </c>
      <c r="G18" s="114">
        <v>183</v>
      </c>
      <c r="H18" s="114">
        <v>177</v>
      </c>
      <c r="I18" s="140">
        <v>172</v>
      </c>
      <c r="J18" s="115">
        <v>31</v>
      </c>
      <c r="K18" s="116">
        <v>18.023255813953487</v>
      </c>
    </row>
    <row r="19" spans="1:11" ht="14.1" customHeight="1" x14ac:dyDescent="0.2">
      <c r="A19" s="306" t="s">
        <v>235</v>
      </c>
      <c r="B19" s="307" t="s">
        <v>236</v>
      </c>
      <c r="C19" s="308"/>
      <c r="D19" s="113">
        <v>1.6962659380692167</v>
      </c>
      <c r="E19" s="115">
        <v>149</v>
      </c>
      <c r="F19" s="114">
        <v>148</v>
      </c>
      <c r="G19" s="114">
        <v>136</v>
      </c>
      <c r="H19" s="114">
        <v>135</v>
      </c>
      <c r="I19" s="140">
        <v>133</v>
      </c>
      <c r="J19" s="115">
        <v>16</v>
      </c>
      <c r="K19" s="116">
        <v>12.030075187969924</v>
      </c>
    </row>
    <row r="20" spans="1:11" ht="14.1" customHeight="1" x14ac:dyDescent="0.2">
      <c r="A20" s="306">
        <v>12</v>
      </c>
      <c r="B20" s="307" t="s">
        <v>237</v>
      </c>
      <c r="C20" s="308"/>
      <c r="D20" s="113">
        <v>1.4685792349726776</v>
      </c>
      <c r="E20" s="115">
        <v>129</v>
      </c>
      <c r="F20" s="114">
        <v>134</v>
      </c>
      <c r="G20" s="114">
        <v>131</v>
      </c>
      <c r="H20" s="114">
        <v>130</v>
      </c>
      <c r="I20" s="140">
        <v>129</v>
      </c>
      <c r="J20" s="115">
        <v>0</v>
      </c>
      <c r="K20" s="116">
        <v>0</v>
      </c>
    </row>
    <row r="21" spans="1:11" ht="14.1" customHeight="1" x14ac:dyDescent="0.2">
      <c r="A21" s="306">
        <v>21</v>
      </c>
      <c r="B21" s="307" t="s">
        <v>238</v>
      </c>
      <c r="C21" s="308"/>
      <c r="D21" s="113">
        <v>0.23907103825136611</v>
      </c>
      <c r="E21" s="115">
        <v>21</v>
      </c>
      <c r="F21" s="114">
        <v>25</v>
      </c>
      <c r="G21" s="114">
        <v>25</v>
      </c>
      <c r="H21" s="114">
        <v>27</v>
      </c>
      <c r="I21" s="140">
        <v>28</v>
      </c>
      <c r="J21" s="115">
        <v>-7</v>
      </c>
      <c r="K21" s="116">
        <v>-25</v>
      </c>
    </row>
    <row r="22" spans="1:11" ht="14.1" customHeight="1" x14ac:dyDescent="0.2">
      <c r="A22" s="306">
        <v>22</v>
      </c>
      <c r="B22" s="307" t="s">
        <v>239</v>
      </c>
      <c r="C22" s="308"/>
      <c r="D22" s="113">
        <v>0.96766848816029138</v>
      </c>
      <c r="E22" s="115">
        <v>85</v>
      </c>
      <c r="F22" s="114">
        <v>83</v>
      </c>
      <c r="G22" s="114">
        <v>79</v>
      </c>
      <c r="H22" s="114">
        <v>87</v>
      </c>
      <c r="I22" s="140">
        <v>80</v>
      </c>
      <c r="J22" s="115">
        <v>5</v>
      </c>
      <c r="K22" s="116">
        <v>6.25</v>
      </c>
    </row>
    <row r="23" spans="1:11" ht="14.1" customHeight="1" x14ac:dyDescent="0.2">
      <c r="A23" s="306">
        <v>23</v>
      </c>
      <c r="B23" s="307" t="s">
        <v>240</v>
      </c>
      <c r="C23" s="308"/>
      <c r="D23" s="113">
        <v>0.26183970856102001</v>
      </c>
      <c r="E23" s="115">
        <v>23</v>
      </c>
      <c r="F23" s="114">
        <v>23</v>
      </c>
      <c r="G23" s="114">
        <v>22</v>
      </c>
      <c r="H23" s="114">
        <v>23</v>
      </c>
      <c r="I23" s="140">
        <v>19</v>
      </c>
      <c r="J23" s="115">
        <v>4</v>
      </c>
      <c r="K23" s="116">
        <v>21.05263157894737</v>
      </c>
    </row>
    <row r="24" spans="1:11" ht="14.1" customHeight="1" x14ac:dyDescent="0.2">
      <c r="A24" s="306">
        <v>24</v>
      </c>
      <c r="B24" s="307" t="s">
        <v>241</v>
      </c>
      <c r="C24" s="308"/>
      <c r="D24" s="113">
        <v>1.2295081967213115</v>
      </c>
      <c r="E24" s="115">
        <v>108</v>
      </c>
      <c r="F24" s="114">
        <v>118</v>
      </c>
      <c r="G24" s="114">
        <v>116</v>
      </c>
      <c r="H24" s="114">
        <v>110</v>
      </c>
      <c r="I24" s="140">
        <v>109</v>
      </c>
      <c r="J24" s="115">
        <v>-1</v>
      </c>
      <c r="K24" s="116">
        <v>-0.91743119266055051</v>
      </c>
    </row>
    <row r="25" spans="1:11" ht="14.1" customHeight="1" x14ac:dyDescent="0.2">
      <c r="A25" s="306">
        <v>25</v>
      </c>
      <c r="B25" s="307" t="s">
        <v>242</v>
      </c>
      <c r="C25" s="308"/>
      <c r="D25" s="113">
        <v>1.5141165755919854</v>
      </c>
      <c r="E25" s="115">
        <v>133</v>
      </c>
      <c r="F25" s="114">
        <v>141</v>
      </c>
      <c r="G25" s="114">
        <v>144</v>
      </c>
      <c r="H25" s="114">
        <v>151</v>
      </c>
      <c r="I25" s="140">
        <v>155</v>
      </c>
      <c r="J25" s="115">
        <v>-22</v>
      </c>
      <c r="K25" s="116">
        <v>-14.193548387096774</v>
      </c>
    </row>
    <row r="26" spans="1:11" ht="14.1" customHeight="1" x14ac:dyDescent="0.2">
      <c r="A26" s="306">
        <v>26</v>
      </c>
      <c r="B26" s="307" t="s">
        <v>243</v>
      </c>
      <c r="C26" s="308"/>
      <c r="D26" s="113">
        <v>0.7741347905282332</v>
      </c>
      <c r="E26" s="115">
        <v>68</v>
      </c>
      <c r="F26" s="114">
        <v>65</v>
      </c>
      <c r="G26" s="114">
        <v>60</v>
      </c>
      <c r="H26" s="114">
        <v>65</v>
      </c>
      <c r="I26" s="140">
        <v>69</v>
      </c>
      <c r="J26" s="115">
        <v>-1</v>
      </c>
      <c r="K26" s="116">
        <v>-1.4492753623188406</v>
      </c>
    </row>
    <row r="27" spans="1:11" ht="14.1" customHeight="1" x14ac:dyDescent="0.2">
      <c r="A27" s="306">
        <v>27</v>
      </c>
      <c r="B27" s="307" t="s">
        <v>244</v>
      </c>
      <c r="C27" s="308"/>
      <c r="D27" s="113">
        <v>0.37568306010928959</v>
      </c>
      <c r="E27" s="115">
        <v>33</v>
      </c>
      <c r="F27" s="114">
        <v>31</v>
      </c>
      <c r="G27" s="114">
        <v>34</v>
      </c>
      <c r="H27" s="114">
        <v>32</v>
      </c>
      <c r="I27" s="140">
        <v>35</v>
      </c>
      <c r="J27" s="115">
        <v>-2</v>
      </c>
      <c r="K27" s="116">
        <v>-5.7142857142857144</v>
      </c>
    </row>
    <row r="28" spans="1:11" ht="14.1" customHeight="1" x14ac:dyDescent="0.2">
      <c r="A28" s="306">
        <v>28</v>
      </c>
      <c r="B28" s="307" t="s">
        <v>245</v>
      </c>
      <c r="C28" s="308"/>
      <c r="D28" s="113">
        <v>0.54644808743169404</v>
      </c>
      <c r="E28" s="115">
        <v>48</v>
      </c>
      <c r="F28" s="114">
        <v>50</v>
      </c>
      <c r="G28" s="114">
        <v>46</v>
      </c>
      <c r="H28" s="114">
        <v>47</v>
      </c>
      <c r="I28" s="140">
        <v>53</v>
      </c>
      <c r="J28" s="115">
        <v>-5</v>
      </c>
      <c r="K28" s="116">
        <v>-9.433962264150944</v>
      </c>
    </row>
    <row r="29" spans="1:11" ht="14.1" customHeight="1" x14ac:dyDescent="0.2">
      <c r="A29" s="306">
        <v>29</v>
      </c>
      <c r="B29" s="307" t="s">
        <v>246</v>
      </c>
      <c r="C29" s="308"/>
      <c r="D29" s="113">
        <v>4.2235883424408014</v>
      </c>
      <c r="E29" s="115">
        <v>371</v>
      </c>
      <c r="F29" s="114">
        <v>384</v>
      </c>
      <c r="G29" s="114">
        <v>423</v>
      </c>
      <c r="H29" s="114">
        <v>432</v>
      </c>
      <c r="I29" s="140">
        <v>377</v>
      </c>
      <c r="J29" s="115">
        <v>-6</v>
      </c>
      <c r="K29" s="116">
        <v>-1.5915119363395225</v>
      </c>
    </row>
    <row r="30" spans="1:11" ht="14.1" customHeight="1" x14ac:dyDescent="0.2">
      <c r="A30" s="306" t="s">
        <v>247</v>
      </c>
      <c r="B30" s="307" t="s">
        <v>248</v>
      </c>
      <c r="C30" s="308"/>
      <c r="D30" s="113">
        <v>0.83105646630236796</v>
      </c>
      <c r="E30" s="115">
        <v>73</v>
      </c>
      <c r="F30" s="114">
        <v>75</v>
      </c>
      <c r="G30" s="114">
        <v>76</v>
      </c>
      <c r="H30" s="114">
        <v>74</v>
      </c>
      <c r="I30" s="140">
        <v>76</v>
      </c>
      <c r="J30" s="115">
        <v>-3</v>
      </c>
      <c r="K30" s="116">
        <v>-3.9473684210526314</v>
      </c>
    </row>
    <row r="31" spans="1:11" ht="14.1" customHeight="1" x14ac:dyDescent="0.2">
      <c r="A31" s="306" t="s">
        <v>249</v>
      </c>
      <c r="B31" s="307" t="s">
        <v>250</v>
      </c>
      <c r="C31" s="308"/>
      <c r="D31" s="113">
        <v>3.3014571948998177</v>
      </c>
      <c r="E31" s="115">
        <v>290</v>
      </c>
      <c r="F31" s="114">
        <v>302</v>
      </c>
      <c r="G31" s="114">
        <v>338</v>
      </c>
      <c r="H31" s="114">
        <v>348</v>
      </c>
      <c r="I31" s="140">
        <v>293</v>
      </c>
      <c r="J31" s="115">
        <v>-3</v>
      </c>
      <c r="K31" s="116">
        <v>-1.0238907849829351</v>
      </c>
    </row>
    <row r="32" spans="1:11" ht="14.1" customHeight="1" x14ac:dyDescent="0.2">
      <c r="A32" s="306">
        <v>31</v>
      </c>
      <c r="B32" s="307" t="s">
        <v>251</v>
      </c>
      <c r="C32" s="308"/>
      <c r="D32" s="113">
        <v>0.13661202185792351</v>
      </c>
      <c r="E32" s="115">
        <v>12</v>
      </c>
      <c r="F32" s="114">
        <v>14</v>
      </c>
      <c r="G32" s="114">
        <v>14</v>
      </c>
      <c r="H32" s="114">
        <v>15</v>
      </c>
      <c r="I32" s="140">
        <v>13</v>
      </c>
      <c r="J32" s="115">
        <v>-1</v>
      </c>
      <c r="K32" s="116">
        <v>-7.6923076923076925</v>
      </c>
    </row>
    <row r="33" spans="1:11" ht="14.1" customHeight="1" x14ac:dyDescent="0.2">
      <c r="A33" s="306">
        <v>32</v>
      </c>
      <c r="B33" s="307" t="s">
        <v>252</v>
      </c>
      <c r="C33" s="308"/>
      <c r="D33" s="113">
        <v>1.0473588342440801</v>
      </c>
      <c r="E33" s="115">
        <v>92</v>
      </c>
      <c r="F33" s="114">
        <v>97</v>
      </c>
      <c r="G33" s="114">
        <v>103</v>
      </c>
      <c r="H33" s="114">
        <v>113</v>
      </c>
      <c r="I33" s="140">
        <v>93</v>
      </c>
      <c r="J33" s="115">
        <v>-1</v>
      </c>
      <c r="K33" s="116">
        <v>-1.075268817204301</v>
      </c>
    </row>
    <row r="34" spans="1:11" ht="14.1" customHeight="1" x14ac:dyDescent="0.2">
      <c r="A34" s="306">
        <v>33</v>
      </c>
      <c r="B34" s="307" t="s">
        <v>253</v>
      </c>
      <c r="C34" s="308"/>
      <c r="D34" s="113">
        <v>0.71721311475409832</v>
      </c>
      <c r="E34" s="115">
        <v>63</v>
      </c>
      <c r="F34" s="114">
        <v>64</v>
      </c>
      <c r="G34" s="114">
        <v>64</v>
      </c>
      <c r="H34" s="114">
        <v>61</v>
      </c>
      <c r="I34" s="140">
        <v>63</v>
      </c>
      <c r="J34" s="115">
        <v>0</v>
      </c>
      <c r="K34" s="116">
        <v>0</v>
      </c>
    </row>
    <row r="35" spans="1:11" ht="14.1" customHeight="1" x14ac:dyDescent="0.2">
      <c r="A35" s="306">
        <v>34</v>
      </c>
      <c r="B35" s="307" t="s">
        <v>254</v>
      </c>
      <c r="C35" s="308"/>
      <c r="D35" s="113">
        <v>4.7700364298724951</v>
      </c>
      <c r="E35" s="115">
        <v>419</v>
      </c>
      <c r="F35" s="114">
        <v>426</v>
      </c>
      <c r="G35" s="114">
        <v>425</v>
      </c>
      <c r="H35" s="114">
        <v>418</v>
      </c>
      <c r="I35" s="140">
        <v>401</v>
      </c>
      <c r="J35" s="115">
        <v>18</v>
      </c>
      <c r="K35" s="116">
        <v>4.4887780548628431</v>
      </c>
    </row>
    <row r="36" spans="1:11" ht="14.1" customHeight="1" x14ac:dyDescent="0.2">
      <c r="A36" s="306">
        <v>41</v>
      </c>
      <c r="B36" s="307" t="s">
        <v>255</v>
      </c>
      <c r="C36" s="308"/>
      <c r="D36" s="113">
        <v>0.11384335154826958</v>
      </c>
      <c r="E36" s="115">
        <v>10</v>
      </c>
      <c r="F36" s="114">
        <v>8</v>
      </c>
      <c r="G36" s="114">
        <v>9</v>
      </c>
      <c r="H36" s="114">
        <v>6</v>
      </c>
      <c r="I36" s="140">
        <v>9</v>
      </c>
      <c r="J36" s="115">
        <v>1</v>
      </c>
      <c r="K36" s="116">
        <v>11.111111111111111</v>
      </c>
    </row>
    <row r="37" spans="1:11" ht="14.1" customHeight="1" x14ac:dyDescent="0.2">
      <c r="A37" s="306">
        <v>42</v>
      </c>
      <c r="B37" s="307" t="s">
        <v>256</v>
      </c>
      <c r="C37" s="308"/>
      <c r="D37" s="113">
        <v>0.13661202185792351</v>
      </c>
      <c r="E37" s="115">
        <v>12</v>
      </c>
      <c r="F37" s="114">
        <v>8</v>
      </c>
      <c r="G37" s="114">
        <v>7</v>
      </c>
      <c r="H37" s="114">
        <v>8</v>
      </c>
      <c r="I37" s="140">
        <v>7</v>
      </c>
      <c r="J37" s="115">
        <v>5</v>
      </c>
      <c r="K37" s="116">
        <v>71.428571428571431</v>
      </c>
    </row>
    <row r="38" spans="1:11" ht="14.1" customHeight="1" x14ac:dyDescent="0.2">
      <c r="A38" s="306">
        <v>43</v>
      </c>
      <c r="B38" s="307" t="s">
        <v>257</v>
      </c>
      <c r="C38" s="308"/>
      <c r="D38" s="113">
        <v>0.3870673952641166</v>
      </c>
      <c r="E38" s="115">
        <v>34</v>
      </c>
      <c r="F38" s="114">
        <v>30</v>
      </c>
      <c r="G38" s="114">
        <v>31</v>
      </c>
      <c r="H38" s="114">
        <v>28</v>
      </c>
      <c r="I38" s="140">
        <v>28</v>
      </c>
      <c r="J38" s="115">
        <v>6</v>
      </c>
      <c r="K38" s="116">
        <v>21.428571428571427</v>
      </c>
    </row>
    <row r="39" spans="1:11" ht="14.1" customHeight="1" x14ac:dyDescent="0.2">
      <c r="A39" s="306">
        <v>51</v>
      </c>
      <c r="B39" s="307" t="s">
        <v>258</v>
      </c>
      <c r="C39" s="308"/>
      <c r="D39" s="113">
        <v>3.9503642987249545</v>
      </c>
      <c r="E39" s="115">
        <v>347</v>
      </c>
      <c r="F39" s="114">
        <v>349</v>
      </c>
      <c r="G39" s="114">
        <v>354</v>
      </c>
      <c r="H39" s="114">
        <v>365</v>
      </c>
      <c r="I39" s="140">
        <v>382</v>
      </c>
      <c r="J39" s="115">
        <v>-35</v>
      </c>
      <c r="K39" s="116">
        <v>-9.1623036649214651</v>
      </c>
    </row>
    <row r="40" spans="1:11" ht="14.1" customHeight="1" x14ac:dyDescent="0.2">
      <c r="A40" s="306" t="s">
        <v>259</v>
      </c>
      <c r="B40" s="307" t="s">
        <v>260</v>
      </c>
      <c r="C40" s="308"/>
      <c r="D40" s="113">
        <v>3.6999089253187614</v>
      </c>
      <c r="E40" s="115">
        <v>325</v>
      </c>
      <c r="F40" s="114">
        <v>328</v>
      </c>
      <c r="G40" s="114">
        <v>331</v>
      </c>
      <c r="H40" s="114">
        <v>343</v>
      </c>
      <c r="I40" s="140">
        <v>358</v>
      </c>
      <c r="J40" s="115">
        <v>-33</v>
      </c>
      <c r="K40" s="116">
        <v>-9.2178770949720672</v>
      </c>
    </row>
    <row r="41" spans="1:11" ht="14.1" customHeight="1" x14ac:dyDescent="0.2">
      <c r="A41" s="306"/>
      <c r="B41" s="307" t="s">
        <v>261</v>
      </c>
      <c r="C41" s="308"/>
      <c r="D41" s="113">
        <v>2.6297814207650272</v>
      </c>
      <c r="E41" s="115">
        <v>231</v>
      </c>
      <c r="F41" s="114">
        <v>237</v>
      </c>
      <c r="G41" s="114">
        <v>236</v>
      </c>
      <c r="H41" s="114">
        <v>241</v>
      </c>
      <c r="I41" s="140">
        <v>244</v>
      </c>
      <c r="J41" s="115">
        <v>-13</v>
      </c>
      <c r="K41" s="116">
        <v>-5.3278688524590168</v>
      </c>
    </row>
    <row r="42" spans="1:11" ht="14.1" customHeight="1" x14ac:dyDescent="0.2">
      <c r="A42" s="306">
        <v>52</v>
      </c>
      <c r="B42" s="307" t="s">
        <v>262</v>
      </c>
      <c r="C42" s="308"/>
      <c r="D42" s="113">
        <v>6.5232240437158469</v>
      </c>
      <c r="E42" s="115">
        <v>573</v>
      </c>
      <c r="F42" s="114">
        <v>597</v>
      </c>
      <c r="G42" s="114">
        <v>617</v>
      </c>
      <c r="H42" s="114">
        <v>596</v>
      </c>
      <c r="I42" s="140">
        <v>577</v>
      </c>
      <c r="J42" s="115">
        <v>-4</v>
      </c>
      <c r="K42" s="116">
        <v>-0.69324090121317161</v>
      </c>
    </row>
    <row r="43" spans="1:11" ht="14.1" customHeight="1" x14ac:dyDescent="0.2">
      <c r="A43" s="306" t="s">
        <v>263</v>
      </c>
      <c r="B43" s="307" t="s">
        <v>264</v>
      </c>
      <c r="C43" s="308"/>
      <c r="D43" s="113">
        <v>5.9198542805100178</v>
      </c>
      <c r="E43" s="115">
        <v>520</v>
      </c>
      <c r="F43" s="114">
        <v>546</v>
      </c>
      <c r="G43" s="114">
        <v>560</v>
      </c>
      <c r="H43" s="114">
        <v>543</v>
      </c>
      <c r="I43" s="140">
        <v>530</v>
      </c>
      <c r="J43" s="115">
        <v>-10</v>
      </c>
      <c r="K43" s="116">
        <v>-1.8867924528301887</v>
      </c>
    </row>
    <row r="44" spans="1:11" ht="14.1" customHeight="1" x14ac:dyDescent="0.2">
      <c r="A44" s="306">
        <v>53</v>
      </c>
      <c r="B44" s="307" t="s">
        <v>265</v>
      </c>
      <c r="C44" s="308"/>
      <c r="D44" s="113">
        <v>3.1079234972677594</v>
      </c>
      <c r="E44" s="115">
        <v>273</v>
      </c>
      <c r="F44" s="114">
        <v>279</v>
      </c>
      <c r="G44" s="114">
        <v>314</v>
      </c>
      <c r="H44" s="114">
        <v>306</v>
      </c>
      <c r="I44" s="140">
        <v>307</v>
      </c>
      <c r="J44" s="115">
        <v>-34</v>
      </c>
      <c r="K44" s="116">
        <v>-11.074918566775244</v>
      </c>
    </row>
    <row r="45" spans="1:11" ht="14.1" customHeight="1" x14ac:dyDescent="0.2">
      <c r="A45" s="306" t="s">
        <v>266</v>
      </c>
      <c r="B45" s="307" t="s">
        <v>267</v>
      </c>
      <c r="C45" s="308"/>
      <c r="D45" s="113">
        <v>2.982695810564663</v>
      </c>
      <c r="E45" s="115">
        <v>262</v>
      </c>
      <c r="F45" s="114">
        <v>268</v>
      </c>
      <c r="G45" s="114">
        <v>303</v>
      </c>
      <c r="H45" s="114">
        <v>295</v>
      </c>
      <c r="I45" s="140">
        <v>295</v>
      </c>
      <c r="J45" s="115">
        <v>-33</v>
      </c>
      <c r="K45" s="116">
        <v>-11.186440677966102</v>
      </c>
    </row>
    <row r="46" spans="1:11" ht="14.1" customHeight="1" x14ac:dyDescent="0.2">
      <c r="A46" s="306">
        <v>54</v>
      </c>
      <c r="B46" s="307" t="s">
        <v>268</v>
      </c>
      <c r="C46" s="308"/>
      <c r="D46" s="113">
        <v>13.444899817850638</v>
      </c>
      <c r="E46" s="115">
        <v>1181</v>
      </c>
      <c r="F46" s="114">
        <v>1194</v>
      </c>
      <c r="G46" s="114">
        <v>1184</v>
      </c>
      <c r="H46" s="114">
        <v>1213</v>
      </c>
      <c r="I46" s="140">
        <v>1198</v>
      </c>
      <c r="J46" s="115">
        <v>-17</v>
      </c>
      <c r="K46" s="116">
        <v>-1.4190317195325544</v>
      </c>
    </row>
    <row r="47" spans="1:11" ht="14.1" customHeight="1" x14ac:dyDescent="0.2">
      <c r="A47" s="306">
        <v>61</v>
      </c>
      <c r="B47" s="307" t="s">
        <v>269</v>
      </c>
      <c r="C47" s="308"/>
      <c r="D47" s="113">
        <v>0.63752276867030966</v>
      </c>
      <c r="E47" s="115">
        <v>56</v>
      </c>
      <c r="F47" s="114">
        <v>62</v>
      </c>
      <c r="G47" s="114">
        <v>63</v>
      </c>
      <c r="H47" s="114">
        <v>58</v>
      </c>
      <c r="I47" s="140">
        <v>48</v>
      </c>
      <c r="J47" s="115">
        <v>8</v>
      </c>
      <c r="K47" s="116">
        <v>16.666666666666668</v>
      </c>
    </row>
    <row r="48" spans="1:11" ht="14.1" customHeight="1" x14ac:dyDescent="0.2">
      <c r="A48" s="306">
        <v>62</v>
      </c>
      <c r="B48" s="307" t="s">
        <v>270</v>
      </c>
      <c r="C48" s="308"/>
      <c r="D48" s="113">
        <v>10.37112932604736</v>
      </c>
      <c r="E48" s="115">
        <v>911</v>
      </c>
      <c r="F48" s="114">
        <v>915</v>
      </c>
      <c r="G48" s="114">
        <v>928</v>
      </c>
      <c r="H48" s="114">
        <v>936</v>
      </c>
      <c r="I48" s="140">
        <v>888</v>
      </c>
      <c r="J48" s="115">
        <v>23</v>
      </c>
      <c r="K48" s="116">
        <v>2.5900900900900901</v>
      </c>
    </row>
    <row r="49" spans="1:11" ht="14.1" customHeight="1" x14ac:dyDescent="0.2">
      <c r="A49" s="306">
        <v>63</v>
      </c>
      <c r="B49" s="307" t="s">
        <v>271</v>
      </c>
      <c r="C49" s="308"/>
      <c r="D49" s="113">
        <v>10.769581056466302</v>
      </c>
      <c r="E49" s="115">
        <v>946</v>
      </c>
      <c r="F49" s="114">
        <v>1094</v>
      </c>
      <c r="G49" s="114">
        <v>1197</v>
      </c>
      <c r="H49" s="114">
        <v>1219</v>
      </c>
      <c r="I49" s="140">
        <v>1037</v>
      </c>
      <c r="J49" s="115">
        <v>-91</v>
      </c>
      <c r="K49" s="116">
        <v>-8.775313404050145</v>
      </c>
    </row>
    <row r="50" spans="1:11" ht="14.1" customHeight="1" x14ac:dyDescent="0.2">
      <c r="A50" s="306" t="s">
        <v>272</v>
      </c>
      <c r="B50" s="307" t="s">
        <v>273</v>
      </c>
      <c r="C50" s="308"/>
      <c r="D50" s="113">
        <v>0.56921675774134795</v>
      </c>
      <c r="E50" s="115">
        <v>50</v>
      </c>
      <c r="F50" s="114">
        <v>63</v>
      </c>
      <c r="G50" s="114">
        <v>82</v>
      </c>
      <c r="H50" s="114">
        <v>70</v>
      </c>
      <c r="I50" s="140">
        <v>42</v>
      </c>
      <c r="J50" s="115">
        <v>8</v>
      </c>
      <c r="K50" s="116">
        <v>19.047619047619047</v>
      </c>
    </row>
    <row r="51" spans="1:11" ht="14.1" customHeight="1" x14ac:dyDescent="0.2">
      <c r="A51" s="306" t="s">
        <v>274</v>
      </c>
      <c r="B51" s="307" t="s">
        <v>275</v>
      </c>
      <c r="C51" s="308"/>
      <c r="D51" s="113">
        <v>9.6880692167577411</v>
      </c>
      <c r="E51" s="115">
        <v>851</v>
      </c>
      <c r="F51" s="114">
        <v>977</v>
      </c>
      <c r="G51" s="114">
        <v>1055</v>
      </c>
      <c r="H51" s="114">
        <v>1092</v>
      </c>
      <c r="I51" s="140">
        <v>953</v>
      </c>
      <c r="J51" s="115">
        <v>-102</v>
      </c>
      <c r="K51" s="116">
        <v>-10.703043022035677</v>
      </c>
    </row>
    <row r="52" spans="1:11" ht="14.1" customHeight="1" x14ac:dyDescent="0.2">
      <c r="A52" s="306">
        <v>71</v>
      </c>
      <c r="B52" s="307" t="s">
        <v>276</v>
      </c>
      <c r="C52" s="308"/>
      <c r="D52" s="113">
        <v>13.126138433515482</v>
      </c>
      <c r="E52" s="115">
        <v>1153</v>
      </c>
      <c r="F52" s="114">
        <v>1153</v>
      </c>
      <c r="G52" s="114">
        <v>1174</v>
      </c>
      <c r="H52" s="114">
        <v>1145</v>
      </c>
      <c r="I52" s="140">
        <v>1113</v>
      </c>
      <c r="J52" s="115">
        <v>40</v>
      </c>
      <c r="K52" s="116">
        <v>3.5938903863432166</v>
      </c>
    </row>
    <row r="53" spans="1:11" ht="14.1" customHeight="1" x14ac:dyDescent="0.2">
      <c r="A53" s="306" t="s">
        <v>277</v>
      </c>
      <c r="B53" s="307" t="s">
        <v>278</v>
      </c>
      <c r="C53" s="308"/>
      <c r="D53" s="113">
        <v>0.7969034608378871</v>
      </c>
      <c r="E53" s="115">
        <v>70</v>
      </c>
      <c r="F53" s="114">
        <v>70</v>
      </c>
      <c r="G53" s="114">
        <v>72</v>
      </c>
      <c r="H53" s="114">
        <v>70</v>
      </c>
      <c r="I53" s="140">
        <v>71</v>
      </c>
      <c r="J53" s="115">
        <v>-1</v>
      </c>
      <c r="K53" s="116">
        <v>-1.408450704225352</v>
      </c>
    </row>
    <row r="54" spans="1:11" ht="14.1" customHeight="1" x14ac:dyDescent="0.2">
      <c r="A54" s="306" t="s">
        <v>279</v>
      </c>
      <c r="B54" s="307" t="s">
        <v>280</v>
      </c>
      <c r="C54" s="308"/>
      <c r="D54" s="113">
        <v>11.543715846994536</v>
      </c>
      <c r="E54" s="115">
        <v>1014</v>
      </c>
      <c r="F54" s="114">
        <v>1012</v>
      </c>
      <c r="G54" s="114">
        <v>1037</v>
      </c>
      <c r="H54" s="114">
        <v>1009</v>
      </c>
      <c r="I54" s="140">
        <v>974</v>
      </c>
      <c r="J54" s="115">
        <v>40</v>
      </c>
      <c r="K54" s="116">
        <v>4.1067761806981515</v>
      </c>
    </row>
    <row r="55" spans="1:11" ht="14.1" customHeight="1" x14ac:dyDescent="0.2">
      <c r="A55" s="306">
        <v>72</v>
      </c>
      <c r="B55" s="307" t="s">
        <v>281</v>
      </c>
      <c r="C55" s="308"/>
      <c r="D55" s="113">
        <v>1.2978142076502732</v>
      </c>
      <c r="E55" s="115">
        <v>114</v>
      </c>
      <c r="F55" s="114">
        <v>112</v>
      </c>
      <c r="G55" s="114">
        <v>113</v>
      </c>
      <c r="H55" s="114">
        <v>114</v>
      </c>
      <c r="I55" s="140">
        <v>110</v>
      </c>
      <c r="J55" s="115">
        <v>4</v>
      </c>
      <c r="K55" s="116">
        <v>3.6363636363636362</v>
      </c>
    </row>
    <row r="56" spans="1:11" ht="14.1" customHeight="1" x14ac:dyDescent="0.2">
      <c r="A56" s="306" t="s">
        <v>282</v>
      </c>
      <c r="B56" s="307" t="s">
        <v>283</v>
      </c>
      <c r="C56" s="308"/>
      <c r="D56" s="113">
        <v>0.30737704918032788</v>
      </c>
      <c r="E56" s="115">
        <v>27</v>
      </c>
      <c r="F56" s="114">
        <v>27</v>
      </c>
      <c r="G56" s="114">
        <v>26</v>
      </c>
      <c r="H56" s="114">
        <v>25</v>
      </c>
      <c r="I56" s="140">
        <v>24</v>
      </c>
      <c r="J56" s="115">
        <v>3</v>
      </c>
      <c r="K56" s="116">
        <v>12.5</v>
      </c>
    </row>
    <row r="57" spans="1:11" ht="14.1" customHeight="1" x14ac:dyDescent="0.2">
      <c r="A57" s="306" t="s">
        <v>284</v>
      </c>
      <c r="B57" s="307" t="s">
        <v>285</v>
      </c>
      <c r="C57" s="308"/>
      <c r="D57" s="113">
        <v>0.81967213114754101</v>
      </c>
      <c r="E57" s="115">
        <v>72</v>
      </c>
      <c r="F57" s="114">
        <v>68</v>
      </c>
      <c r="G57" s="114">
        <v>69</v>
      </c>
      <c r="H57" s="114">
        <v>66</v>
      </c>
      <c r="I57" s="140">
        <v>64</v>
      </c>
      <c r="J57" s="115">
        <v>8</v>
      </c>
      <c r="K57" s="116">
        <v>12.5</v>
      </c>
    </row>
    <row r="58" spans="1:11" ht="14.1" customHeight="1" x14ac:dyDescent="0.2">
      <c r="A58" s="306">
        <v>73</v>
      </c>
      <c r="B58" s="307" t="s">
        <v>286</v>
      </c>
      <c r="C58" s="308"/>
      <c r="D58" s="113">
        <v>0.85382513661202186</v>
      </c>
      <c r="E58" s="115">
        <v>75</v>
      </c>
      <c r="F58" s="114">
        <v>79</v>
      </c>
      <c r="G58" s="114">
        <v>77</v>
      </c>
      <c r="H58" s="114">
        <v>68</v>
      </c>
      <c r="I58" s="140">
        <v>70</v>
      </c>
      <c r="J58" s="115">
        <v>5</v>
      </c>
      <c r="K58" s="116">
        <v>7.1428571428571432</v>
      </c>
    </row>
    <row r="59" spans="1:11" ht="14.1" customHeight="1" x14ac:dyDescent="0.2">
      <c r="A59" s="306" t="s">
        <v>287</v>
      </c>
      <c r="B59" s="307" t="s">
        <v>288</v>
      </c>
      <c r="C59" s="308"/>
      <c r="D59" s="113">
        <v>0.6033697632058288</v>
      </c>
      <c r="E59" s="115">
        <v>53</v>
      </c>
      <c r="F59" s="114">
        <v>57</v>
      </c>
      <c r="G59" s="114">
        <v>56</v>
      </c>
      <c r="H59" s="114">
        <v>51</v>
      </c>
      <c r="I59" s="140">
        <v>55</v>
      </c>
      <c r="J59" s="115">
        <v>-2</v>
      </c>
      <c r="K59" s="116">
        <v>-3.6363636363636362</v>
      </c>
    </row>
    <row r="60" spans="1:11" ht="14.1" customHeight="1" x14ac:dyDescent="0.2">
      <c r="A60" s="306">
        <v>81</v>
      </c>
      <c r="B60" s="307" t="s">
        <v>289</v>
      </c>
      <c r="C60" s="308"/>
      <c r="D60" s="113">
        <v>3.4494535519125682</v>
      </c>
      <c r="E60" s="115">
        <v>303</v>
      </c>
      <c r="F60" s="114">
        <v>298</v>
      </c>
      <c r="G60" s="114">
        <v>292</v>
      </c>
      <c r="H60" s="114">
        <v>290</v>
      </c>
      <c r="I60" s="140">
        <v>296</v>
      </c>
      <c r="J60" s="115">
        <v>7</v>
      </c>
      <c r="K60" s="116">
        <v>2.3648648648648649</v>
      </c>
    </row>
    <row r="61" spans="1:11" ht="14.1" customHeight="1" x14ac:dyDescent="0.2">
      <c r="A61" s="306" t="s">
        <v>290</v>
      </c>
      <c r="B61" s="307" t="s">
        <v>291</v>
      </c>
      <c r="C61" s="308"/>
      <c r="D61" s="113">
        <v>1.5938069216757742</v>
      </c>
      <c r="E61" s="115">
        <v>140</v>
      </c>
      <c r="F61" s="114">
        <v>140</v>
      </c>
      <c r="G61" s="114">
        <v>141</v>
      </c>
      <c r="H61" s="114">
        <v>140</v>
      </c>
      <c r="I61" s="140">
        <v>135</v>
      </c>
      <c r="J61" s="115">
        <v>5</v>
      </c>
      <c r="K61" s="116">
        <v>3.7037037037037037</v>
      </c>
    </row>
    <row r="62" spans="1:11" ht="14.1" customHeight="1" x14ac:dyDescent="0.2">
      <c r="A62" s="306" t="s">
        <v>292</v>
      </c>
      <c r="B62" s="307" t="s">
        <v>293</v>
      </c>
      <c r="C62" s="308"/>
      <c r="D62" s="113">
        <v>1.0245901639344261</v>
      </c>
      <c r="E62" s="115">
        <v>90</v>
      </c>
      <c r="F62" s="114">
        <v>85</v>
      </c>
      <c r="G62" s="114">
        <v>85</v>
      </c>
      <c r="H62" s="114">
        <v>86</v>
      </c>
      <c r="I62" s="140">
        <v>90</v>
      </c>
      <c r="J62" s="115">
        <v>0</v>
      </c>
      <c r="K62" s="116">
        <v>0</v>
      </c>
    </row>
    <row r="63" spans="1:11" ht="14.1" customHeight="1" x14ac:dyDescent="0.2">
      <c r="A63" s="306"/>
      <c r="B63" s="307" t="s">
        <v>294</v>
      </c>
      <c r="C63" s="308"/>
      <c r="D63" s="113">
        <v>0.93351548269581053</v>
      </c>
      <c r="E63" s="115">
        <v>82</v>
      </c>
      <c r="F63" s="114">
        <v>78</v>
      </c>
      <c r="G63" s="114">
        <v>78</v>
      </c>
      <c r="H63" s="114">
        <v>80</v>
      </c>
      <c r="I63" s="140">
        <v>83</v>
      </c>
      <c r="J63" s="115">
        <v>-1</v>
      </c>
      <c r="K63" s="116">
        <v>-1.2048192771084338</v>
      </c>
    </row>
    <row r="64" spans="1:11" ht="14.1" customHeight="1" x14ac:dyDescent="0.2">
      <c r="A64" s="306" t="s">
        <v>295</v>
      </c>
      <c r="B64" s="307" t="s">
        <v>296</v>
      </c>
      <c r="C64" s="308"/>
      <c r="D64" s="113">
        <v>4.553734061930783E-2</v>
      </c>
      <c r="E64" s="115">
        <v>4</v>
      </c>
      <c r="F64" s="114">
        <v>3</v>
      </c>
      <c r="G64" s="114">
        <v>3</v>
      </c>
      <c r="H64" s="114">
        <v>3</v>
      </c>
      <c r="I64" s="140">
        <v>3</v>
      </c>
      <c r="J64" s="115">
        <v>1</v>
      </c>
      <c r="K64" s="116">
        <v>33.333333333333336</v>
      </c>
    </row>
    <row r="65" spans="1:11" ht="14.1" customHeight="1" x14ac:dyDescent="0.2">
      <c r="A65" s="306" t="s">
        <v>297</v>
      </c>
      <c r="B65" s="307" t="s">
        <v>298</v>
      </c>
      <c r="C65" s="308"/>
      <c r="D65" s="113">
        <v>0.47814207650273222</v>
      </c>
      <c r="E65" s="115">
        <v>42</v>
      </c>
      <c r="F65" s="114">
        <v>42</v>
      </c>
      <c r="G65" s="114">
        <v>35</v>
      </c>
      <c r="H65" s="114">
        <v>32</v>
      </c>
      <c r="I65" s="140">
        <v>39</v>
      </c>
      <c r="J65" s="115">
        <v>3</v>
      </c>
      <c r="K65" s="116">
        <v>7.6923076923076925</v>
      </c>
    </row>
    <row r="66" spans="1:11" ht="14.1" customHeight="1" x14ac:dyDescent="0.2">
      <c r="A66" s="306">
        <v>82</v>
      </c>
      <c r="B66" s="307" t="s">
        <v>299</v>
      </c>
      <c r="C66" s="308"/>
      <c r="D66" s="113">
        <v>1.7759562841530054</v>
      </c>
      <c r="E66" s="115">
        <v>156</v>
      </c>
      <c r="F66" s="114">
        <v>163</v>
      </c>
      <c r="G66" s="114">
        <v>159</v>
      </c>
      <c r="H66" s="114">
        <v>156</v>
      </c>
      <c r="I66" s="140">
        <v>155</v>
      </c>
      <c r="J66" s="115">
        <v>1</v>
      </c>
      <c r="K66" s="116">
        <v>0.64516129032258063</v>
      </c>
    </row>
    <row r="67" spans="1:11" ht="14.1" customHeight="1" x14ac:dyDescent="0.2">
      <c r="A67" s="306" t="s">
        <v>300</v>
      </c>
      <c r="B67" s="307" t="s">
        <v>301</v>
      </c>
      <c r="C67" s="308"/>
      <c r="D67" s="113">
        <v>0.73998178506375223</v>
      </c>
      <c r="E67" s="115">
        <v>65</v>
      </c>
      <c r="F67" s="114">
        <v>71</v>
      </c>
      <c r="G67" s="114">
        <v>69</v>
      </c>
      <c r="H67" s="114">
        <v>68</v>
      </c>
      <c r="I67" s="140">
        <v>66</v>
      </c>
      <c r="J67" s="115">
        <v>-1</v>
      </c>
      <c r="K67" s="116">
        <v>-1.5151515151515151</v>
      </c>
    </row>
    <row r="68" spans="1:11" ht="14.1" customHeight="1" x14ac:dyDescent="0.2">
      <c r="A68" s="306" t="s">
        <v>302</v>
      </c>
      <c r="B68" s="307" t="s">
        <v>303</v>
      </c>
      <c r="C68" s="308"/>
      <c r="D68" s="113">
        <v>0.59198542805100185</v>
      </c>
      <c r="E68" s="115">
        <v>52</v>
      </c>
      <c r="F68" s="114">
        <v>54</v>
      </c>
      <c r="G68" s="114">
        <v>51</v>
      </c>
      <c r="H68" s="114">
        <v>52</v>
      </c>
      <c r="I68" s="140">
        <v>54</v>
      </c>
      <c r="J68" s="115">
        <v>-2</v>
      </c>
      <c r="K68" s="116">
        <v>-3.7037037037037037</v>
      </c>
    </row>
    <row r="69" spans="1:11" ht="14.1" customHeight="1" x14ac:dyDescent="0.2">
      <c r="A69" s="306">
        <v>83</v>
      </c>
      <c r="B69" s="307" t="s">
        <v>304</v>
      </c>
      <c r="C69" s="308"/>
      <c r="D69" s="113">
        <v>3.1648451730418943</v>
      </c>
      <c r="E69" s="115">
        <v>278</v>
      </c>
      <c r="F69" s="114">
        <v>291</v>
      </c>
      <c r="G69" s="114">
        <v>275</v>
      </c>
      <c r="H69" s="114">
        <v>278</v>
      </c>
      <c r="I69" s="140">
        <v>284</v>
      </c>
      <c r="J69" s="115">
        <v>-6</v>
      </c>
      <c r="K69" s="116">
        <v>-2.112676056338028</v>
      </c>
    </row>
    <row r="70" spans="1:11" ht="14.1" customHeight="1" x14ac:dyDescent="0.2">
      <c r="A70" s="306" t="s">
        <v>305</v>
      </c>
      <c r="B70" s="307" t="s">
        <v>306</v>
      </c>
      <c r="C70" s="308"/>
      <c r="D70" s="113">
        <v>1.3091985428051003</v>
      </c>
      <c r="E70" s="115">
        <v>115</v>
      </c>
      <c r="F70" s="114">
        <v>116</v>
      </c>
      <c r="G70" s="114">
        <v>109</v>
      </c>
      <c r="H70" s="114">
        <v>117</v>
      </c>
      <c r="I70" s="140">
        <v>124</v>
      </c>
      <c r="J70" s="115">
        <v>-9</v>
      </c>
      <c r="K70" s="116">
        <v>-7.258064516129032</v>
      </c>
    </row>
    <row r="71" spans="1:11" ht="14.1" customHeight="1" x14ac:dyDescent="0.2">
      <c r="A71" s="306"/>
      <c r="B71" s="307" t="s">
        <v>307</v>
      </c>
      <c r="C71" s="308"/>
      <c r="D71" s="113">
        <v>0.96766848816029138</v>
      </c>
      <c r="E71" s="115">
        <v>85</v>
      </c>
      <c r="F71" s="114">
        <v>86</v>
      </c>
      <c r="G71" s="114">
        <v>82</v>
      </c>
      <c r="H71" s="114">
        <v>87</v>
      </c>
      <c r="I71" s="140">
        <v>91</v>
      </c>
      <c r="J71" s="115">
        <v>-6</v>
      </c>
      <c r="K71" s="116">
        <v>-6.5934065934065931</v>
      </c>
    </row>
    <row r="72" spans="1:11" ht="14.1" customHeight="1" x14ac:dyDescent="0.2">
      <c r="A72" s="306">
        <v>84</v>
      </c>
      <c r="B72" s="307" t="s">
        <v>308</v>
      </c>
      <c r="C72" s="308"/>
      <c r="D72" s="113">
        <v>1.4913479052823315</v>
      </c>
      <c r="E72" s="115">
        <v>131</v>
      </c>
      <c r="F72" s="114">
        <v>114</v>
      </c>
      <c r="G72" s="114">
        <v>114</v>
      </c>
      <c r="H72" s="114">
        <v>114</v>
      </c>
      <c r="I72" s="140">
        <v>114</v>
      </c>
      <c r="J72" s="115">
        <v>17</v>
      </c>
      <c r="K72" s="116">
        <v>14.912280701754385</v>
      </c>
    </row>
    <row r="73" spans="1:11" ht="14.1" customHeight="1" x14ac:dyDescent="0.2">
      <c r="A73" s="306" t="s">
        <v>309</v>
      </c>
      <c r="B73" s="307" t="s">
        <v>310</v>
      </c>
      <c r="C73" s="308"/>
      <c r="D73" s="113">
        <v>0.17076502732240437</v>
      </c>
      <c r="E73" s="115">
        <v>15</v>
      </c>
      <c r="F73" s="114">
        <v>14</v>
      </c>
      <c r="G73" s="114">
        <v>11</v>
      </c>
      <c r="H73" s="114">
        <v>12</v>
      </c>
      <c r="I73" s="140">
        <v>12</v>
      </c>
      <c r="J73" s="115">
        <v>3</v>
      </c>
      <c r="K73" s="116">
        <v>25</v>
      </c>
    </row>
    <row r="74" spans="1:11" ht="14.1" customHeight="1" x14ac:dyDescent="0.2">
      <c r="A74" s="306" t="s">
        <v>311</v>
      </c>
      <c r="B74" s="307" t="s">
        <v>312</v>
      </c>
      <c r="C74" s="308"/>
      <c r="D74" s="113" t="s">
        <v>513</v>
      </c>
      <c r="E74" s="115" t="s">
        <v>513</v>
      </c>
      <c r="F74" s="114" t="s">
        <v>513</v>
      </c>
      <c r="G74" s="114" t="s">
        <v>513</v>
      </c>
      <c r="H74" s="114">
        <v>3</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v>0</v>
      </c>
      <c r="J75" s="115" t="s">
        <v>513</v>
      </c>
      <c r="K75" s="116" t="s">
        <v>513</v>
      </c>
    </row>
    <row r="76" spans="1:11" ht="14.1" customHeight="1" x14ac:dyDescent="0.2">
      <c r="A76" s="306">
        <v>91</v>
      </c>
      <c r="B76" s="307" t="s">
        <v>315</v>
      </c>
      <c r="C76" s="308"/>
      <c r="D76" s="113">
        <v>0.3870673952641166</v>
      </c>
      <c r="E76" s="115">
        <v>34</v>
      </c>
      <c r="F76" s="114">
        <v>32</v>
      </c>
      <c r="G76" s="114">
        <v>31</v>
      </c>
      <c r="H76" s="114">
        <v>33</v>
      </c>
      <c r="I76" s="140">
        <v>36</v>
      </c>
      <c r="J76" s="115">
        <v>-2</v>
      </c>
      <c r="K76" s="116">
        <v>-5.5555555555555554</v>
      </c>
    </row>
    <row r="77" spans="1:11" ht="14.1" customHeight="1" x14ac:dyDescent="0.2">
      <c r="A77" s="306">
        <v>92</v>
      </c>
      <c r="B77" s="307" t="s">
        <v>316</v>
      </c>
      <c r="C77" s="308"/>
      <c r="D77" s="113">
        <v>0.1935336976320583</v>
      </c>
      <c r="E77" s="115">
        <v>17</v>
      </c>
      <c r="F77" s="114">
        <v>18</v>
      </c>
      <c r="G77" s="114">
        <v>17</v>
      </c>
      <c r="H77" s="114">
        <v>18</v>
      </c>
      <c r="I77" s="140">
        <v>17</v>
      </c>
      <c r="J77" s="115">
        <v>0</v>
      </c>
      <c r="K77" s="116">
        <v>0</v>
      </c>
    </row>
    <row r="78" spans="1:11" ht="14.1" customHeight="1" x14ac:dyDescent="0.2">
      <c r="A78" s="306">
        <v>93</v>
      </c>
      <c r="B78" s="307" t="s">
        <v>317</v>
      </c>
      <c r="C78" s="308"/>
      <c r="D78" s="113">
        <v>4.553734061930783E-2</v>
      </c>
      <c r="E78" s="115">
        <v>4</v>
      </c>
      <c r="F78" s="114" t="s">
        <v>513</v>
      </c>
      <c r="G78" s="114">
        <v>5</v>
      </c>
      <c r="H78" s="114" t="s">
        <v>513</v>
      </c>
      <c r="I78" s="140" t="s">
        <v>513</v>
      </c>
      <c r="J78" s="115" t="s">
        <v>513</v>
      </c>
      <c r="K78" s="116" t="s">
        <v>513</v>
      </c>
    </row>
    <row r="79" spans="1:11" ht="14.1" customHeight="1" x14ac:dyDescent="0.2">
      <c r="A79" s="306">
        <v>94</v>
      </c>
      <c r="B79" s="307" t="s">
        <v>318</v>
      </c>
      <c r="C79" s="308"/>
      <c r="D79" s="113">
        <v>0.4098360655737705</v>
      </c>
      <c r="E79" s="115">
        <v>36</v>
      </c>
      <c r="F79" s="114">
        <v>57</v>
      </c>
      <c r="G79" s="114">
        <v>52</v>
      </c>
      <c r="H79" s="114">
        <v>47</v>
      </c>
      <c r="I79" s="140">
        <v>43</v>
      </c>
      <c r="J79" s="115">
        <v>-7</v>
      </c>
      <c r="K79" s="116">
        <v>-16.279069767441861</v>
      </c>
    </row>
    <row r="80" spans="1:11" ht="14.1" customHeight="1" x14ac:dyDescent="0.2">
      <c r="A80" s="306" t="s">
        <v>319</v>
      </c>
      <c r="B80" s="307" t="s">
        <v>320</v>
      </c>
      <c r="C80" s="308"/>
      <c r="D80" s="113">
        <v>0</v>
      </c>
      <c r="E80" s="115">
        <v>0</v>
      </c>
      <c r="F80" s="114" t="s">
        <v>513</v>
      </c>
      <c r="G80" s="114">
        <v>0</v>
      </c>
      <c r="H80" s="114" t="s">
        <v>513</v>
      </c>
      <c r="I80" s="140" t="s">
        <v>513</v>
      </c>
      <c r="J80" s="115" t="s">
        <v>513</v>
      </c>
      <c r="K80" s="116" t="s">
        <v>513</v>
      </c>
    </row>
    <row r="81" spans="1:11" ht="14.1" customHeight="1" x14ac:dyDescent="0.2">
      <c r="A81" s="310" t="s">
        <v>321</v>
      </c>
      <c r="B81" s="311" t="s">
        <v>333</v>
      </c>
      <c r="C81" s="312"/>
      <c r="D81" s="125">
        <v>3.7795992714025499</v>
      </c>
      <c r="E81" s="143">
        <v>332</v>
      </c>
      <c r="F81" s="144">
        <v>356</v>
      </c>
      <c r="G81" s="144">
        <v>352</v>
      </c>
      <c r="H81" s="144">
        <v>348</v>
      </c>
      <c r="I81" s="145">
        <v>353</v>
      </c>
      <c r="J81" s="143">
        <v>-21</v>
      </c>
      <c r="K81" s="146">
        <v>-5.9490084985835692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2785</v>
      </c>
      <c r="G12" s="536">
        <v>1458</v>
      </c>
      <c r="H12" s="536">
        <v>2869</v>
      </c>
      <c r="I12" s="536">
        <v>2123</v>
      </c>
      <c r="J12" s="537">
        <v>2554</v>
      </c>
      <c r="K12" s="538">
        <v>231</v>
      </c>
      <c r="L12" s="349">
        <v>9.0446358653093188</v>
      </c>
    </row>
    <row r="13" spans="1:17" s="110" customFormat="1" ht="15" customHeight="1" x14ac:dyDescent="0.2">
      <c r="A13" s="350" t="s">
        <v>344</v>
      </c>
      <c r="B13" s="351" t="s">
        <v>345</v>
      </c>
      <c r="C13" s="347"/>
      <c r="D13" s="347"/>
      <c r="E13" s="348"/>
      <c r="F13" s="536">
        <v>1569</v>
      </c>
      <c r="G13" s="536">
        <v>727</v>
      </c>
      <c r="H13" s="536">
        <v>1504</v>
      </c>
      <c r="I13" s="536">
        <v>1160</v>
      </c>
      <c r="J13" s="537">
        <v>1515</v>
      </c>
      <c r="K13" s="538">
        <v>54</v>
      </c>
      <c r="L13" s="349">
        <v>3.5643564356435644</v>
      </c>
    </row>
    <row r="14" spans="1:17" s="110" customFormat="1" ht="22.5" customHeight="1" x14ac:dyDescent="0.2">
      <c r="A14" s="350"/>
      <c r="B14" s="351" t="s">
        <v>346</v>
      </c>
      <c r="C14" s="347"/>
      <c r="D14" s="347"/>
      <c r="E14" s="348"/>
      <c r="F14" s="536">
        <v>1216</v>
      </c>
      <c r="G14" s="536">
        <v>731</v>
      </c>
      <c r="H14" s="536">
        <v>1365</v>
      </c>
      <c r="I14" s="536">
        <v>963</v>
      </c>
      <c r="J14" s="537">
        <v>1039</v>
      </c>
      <c r="K14" s="538">
        <v>177</v>
      </c>
      <c r="L14" s="349">
        <v>17.035611164581329</v>
      </c>
    </row>
    <row r="15" spans="1:17" s="110" customFormat="1" ht="15" customHeight="1" x14ac:dyDescent="0.2">
      <c r="A15" s="350" t="s">
        <v>347</v>
      </c>
      <c r="B15" s="351" t="s">
        <v>108</v>
      </c>
      <c r="C15" s="347"/>
      <c r="D15" s="347"/>
      <c r="E15" s="348"/>
      <c r="F15" s="536">
        <v>571</v>
      </c>
      <c r="G15" s="536">
        <v>371</v>
      </c>
      <c r="H15" s="536">
        <v>1394</v>
      </c>
      <c r="I15" s="536">
        <v>475</v>
      </c>
      <c r="J15" s="537">
        <v>557</v>
      </c>
      <c r="K15" s="538">
        <v>14</v>
      </c>
      <c r="L15" s="349">
        <v>2.5134649910233393</v>
      </c>
    </row>
    <row r="16" spans="1:17" s="110" customFormat="1" ht="15" customHeight="1" x14ac:dyDescent="0.2">
      <c r="A16" s="350"/>
      <c r="B16" s="351" t="s">
        <v>109</v>
      </c>
      <c r="C16" s="347"/>
      <c r="D16" s="347"/>
      <c r="E16" s="348"/>
      <c r="F16" s="536">
        <v>1832</v>
      </c>
      <c r="G16" s="536">
        <v>952</v>
      </c>
      <c r="H16" s="536">
        <v>1306</v>
      </c>
      <c r="I16" s="536">
        <v>1387</v>
      </c>
      <c r="J16" s="537">
        <v>1640</v>
      </c>
      <c r="K16" s="538">
        <v>192</v>
      </c>
      <c r="L16" s="349">
        <v>11.707317073170731</v>
      </c>
    </row>
    <row r="17" spans="1:12" s="110" customFormat="1" ht="15" customHeight="1" x14ac:dyDescent="0.2">
      <c r="A17" s="350"/>
      <c r="B17" s="351" t="s">
        <v>110</v>
      </c>
      <c r="C17" s="347"/>
      <c r="D17" s="347"/>
      <c r="E17" s="348"/>
      <c r="F17" s="536">
        <v>361</v>
      </c>
      <c r="G17" s="536">
        <v>117</v>
      </c>
      <c r="H17" s="536">
        <v>155</v>
      </c>
      <c r="I17" s="536">
        <v>238</v>
      </c>
      <c r="J17" s="537">
        <v>319</v>
      </c>
      <c r="K17" s="538">
        <v>42</v>
      </c>
      <c r="L17" s="349">
        <v>13.16614420062696</v>
      </c>
    </row>
    <row r="18" spans="1:12" s="110" customFormat="1" ht="15" customHeight="1" x14ac:dyDescent="0.2">
      <c r="A18" s="350"/>
      <c r="B18" s="351" t="s">
        <v>111</v>
      </c>
      <c r="C18" s="347"/>
      <c r="D18" s="347"/>
      <c r="E18" s="348"/>
      <c r="F18" s="536">
        <v>21</v>
      </c>
      <c r="G18" s="536">
        <v>18</v>
      </c>
      <c r="H18" s="536">
        <v>14</v>
      </c>
      <c r="I18" s="536">
        <v>23</v>
      </c>
      <c r="J18" s="537">
        <v>38</v>
      </c>
      <c r="K18" s="538">
        <v>-17</v>
      </c>
      <c r="L18" s="349">
        <v>-44.736842105263158</v>
      </c>
    </row>
    <row r="19" spans="1:12" s="110" customFormat="1" ht="15" customHeight="1" x14ac:dyDescent="0.2">
      <c r="A19" s="118" t="s">
        <v>113</v>
      </c>
      <c r="B19" s="119" t="s">
        <v>181</v>
      </c>
      <c r="C19" s="347"/>
      <c r="D19" s="347"/>
      <c r="E19" s="348"/>
      <c r="F19" s="536">
        <v>2008</v>
      </c>
      <c r="G19" s="536">
        <v>911</v>
      </c>
      <c r="H19" s="536">
        <v>2108</v>
      </c>
      <c r="I19" s="536">
        <v>1334</v>
      </c>
      <c r="J19" s="537">
        <v>1741</v>
      </c>
      <c r="K19" s="538">
        <v>267</v>
      </c>
      <c r="L19" s="349">
        <v>15.336013785180931</v>
      </c>
    </row>
    <row r="20" spans="1:12" s="110" customFormat="1" ht="15" customHeight="1" x14ac:dyDescent="0.2">
      <c r="A20" s="118"/>
      <c r="B20" s="119" t="s">
        <v>182</v>
      </c>
      <c r="C20" s="347"/>
      <c r="D20" s="347"/>
      <c r="E20" s="348"/>
      <c r="F20" s="536">
        <v>777</v>
      </c>
      <c r="G20" s="536">
        <v>547</v>
      </c>
      <c r="H20" s="536">
        <v>761</v>
      </c>
      <c r="I20" s="536">
        <v>789</v>
      </c>
      <c r="J20" s="537">
        <v>813</v>
      </c>
      <c r="K20" s="538">
        <v>-36</v>
      </c>
      <c r="L20" s="349">
        <v>-4.4280442804428048</v>
      </c>
    </row>
    <row r="21" spans="1:12" s="110" customFormat="1" ht="15" customHeight="1" x14ac:dyDescent="0.2">
      <c r="A21" s="118" t="s">
        <v>113</v>
      </c>
      <c r="B21" s="119" t="s">
        <v>116</v>
      </c>
      <c r="C21" s="347"/>
      <c r="D21" s="347"/>
      <c r="E21" s="348"/>
      <c r="F21" s="536">
        <v>2158</v>
      </c>
      <c r="G21" s="536">
        <v>1051</v>
      </c>
      <c r="H21" s="536">
        <v>2271</v>
      </c>
      <c r="I21" s="536">
        <v>1501</v>
      </c>
      <c r="J21" s="537">
        <v>1921</v>
      </c>
      <c r="K21" s="538">
        <v>237</v>
      </c>
      <c r="L21" s="349">
        <v>12.337324310255076</v>
      </c>
    </row>
    <row r="22" spans="1:12" s="110" customFormat="1" ht="15" customHeight="1" x14ac:dyDescent="0.2">
      <c r="A22" s="118"/>
      <c r="B22" s="119" t="s">
        <v>117</v>
      </c>
      <c r="C22" s="347"/>
      <c r="D22" s="347"/>
      <c r="E22" s="348"/>
      <c r="F22" s="536">
        <v>625</v>
      </c>
      <c r="G22" s="536">
        <v>407</v>
      </c>
      <c r="H22" s="536">
        <v>598</v>
      </c>
      <c r="I22" s="536">
        <v>622</v>
      </c>
      <c r="J22" s="537">
        <v>632</v>
      </c>
      <c r="K22" s="538">
        <v>-7</v>
      </c>
      <c r="L22" s="349">
        <v>-1.1075949367088607</v>
      </c>
    </row>
    <row r="23" spans="1:12" s="110" customFormat="1" ht="15" customHeight="1" x14ac:dyDescent="0.2">
      <c r="A23" s="352" t="s">
        <v>347</v>
      </c>
      <c r="B23" s="353" t="s">
        <v>193</v>
      </c>
      <c r="C23" s="354"/>
      <c r="D23" s="354"/>
      <c r="E23" s="355"/>
      <c r="F23" s="539">
        <v>64</v>
      </c>
      <c r="G23" s="539">
        <v>77</v>
      </c>
      <c r="H23" s="539">
        <v>633</v>
      </c>
      <c r="I23" s="539">
        <v>38</v>
      </c>
      <c r="J23" s="540">
        <v>57</v>
      </c>
      <c r="K23" s="541">
        <v>7</v>
      </c>
      <c r="L23" s="356">
        <v>12.280701754385966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22.8</v>
      </c>
      <c r="G25" s="542">
        <v>30.4</v>
      </c>
      <c r="H25" s="542">
        <v>34.5</v>
      </c>
      <c r="I25" s="542">
        <v>32.9</v>
      </c>
      <c r="J25" s="542">
        <v>27.8</v>
      </c>
      <c r="K25" s="543" t="s">
        <v>349</v>
      </c>
      <c r="L25" s="364">
        <v>-5</v>
      </c>
    </row>
    <row r="26" spans="1:12" s="110" customFormat="1" ht="15" customHeight="1" x14ac:dyDescent="0.2">
      <c r="A26" s="365" t="s">
        <v>105</v>
      </c>
      <c r="B26" s="366" t="s">
        <v>345</v>
      </c>
      <c r="C26" s="362"/>
      <c r="D26" s="362"/>
      <c r="E26" s="363"/>
      <c r="F26" s="542">
        <v>20.6</v>
      </c>
      <c r="G26" s="542">
        <v>26.9</v>
      </c>
      <c r="H26" s="542">
        <v>29.4</v>
      </c>
      <c r="I26" s="542">
        <v>30.4</v>
      </c>
      <c r="J26" s="544">
        <v>25.5</v>
      </c>
      <c r="K26" s="543" t="s">
        <v>349</v>
      </c>
      <c r="L26" s="364">
        <v>-4.8999999999999986</v>
      </c>
    </row>
    <row r="27" spans="1:12" s="110" customFormat="1" ht="15" customHeight="1" x14ac:dyDescent="0.2">
      <c r="A27" s="365"/>
      <c r="B27" s="366" t="s">
        <v>346</v>
      </c>
      <c r="C27" s="362"/>
      <c r="D27" s="362"/>
      <c r="E27" s="363"/>
      <c r="F27" s="542">
        <v>25.6</v>
      </c>
      <c r="G27" s="542">
        <v>34</v>
      </c>
      <c r="H27" s="542">
        <v>39.9</v>
      </c>
      <c r="I27" s="542">
        <v>36</v>
      </c>
      <c r="J27" s="542">
        <v>31.2</v>
      </c>
      <c r="K27" s="543" t="s">
        <v>349</v>
      </c>
      <c r="L27" s="364">
        <v>-5.5999999999999979</v>
      </c>
    </row>
    <row r="28" spans="1:12" s="110" customFormat="1" ht="15" customHeight="1" x14ac:dyDescent="0.2">
      <c r="A28" s="365" t="s">
        <v>113</v>
      </c>
      <c r="B28" s="366" t="s">
        <v>108</v>
      </c>
      <c r="C28" s="362"/>
      <c r="D28" s="362"/>
      <c r="E28" s="363"/>
      <c r="F28" s="542">
        <v>29.5</v>
      </c>
      <c r="G28" s="542">
        <v>35.799999999999997</v>
      </c>
      <c r="H28" s="542">
        <v>43.9</v>
      </c>
      <c r="I28" s="542">
        <v>44.6</v>
      </c>
      <c r="J28" s="542">
        <v>38.200000000000003</v>
      </c>
      <c r="K28" s="543" t="s">
        <v>349</v>
      </c>
      <c r="L28" s="364">
        <v>-8.7000000000000028</v>
      </c>
    </row>
    <row r="29" spans="1:12" s="110" customFormat="1" ht="11.25" x14ac:dyDescent="0.2">
      <c r="A29" s="365"/>
      <c r="B29" s="366" t="s">
        <v>109</v>
      </c>
      <c r="C29" s="362"/>
      <c r="D29" s="362"/>
      <c r="E29" s="363"/>
      <c r="F29" s="542">
        <v>22.7</v>
      </c>
      <c r="G29" s="542">
        <v>29.3</v>
      </c>
      <c r="H29" s="542">
        <v>29.7</v>
      </c>
      <c r="I29" s="542">
        <v>30.7</v>
      </c>
      <c r="J29" s="544">
        <v>27</v>
      </c>
      <c r="K29" s="543" t="s">
        <v>349</v>
      </c>
      <c r="L29" s="364">
        <v>-4.3000000000000007</v>
      </c>
    </row>
    <row r="30" spans="1:12" s="110" customFormat="1" ht="15" customHeight="1" x14ac:dyDescent="0.2">
      <c r="A30" s="365"/>
      <c r="B30" s="366" t="s">
        <v>110</v>
      </c>
      <c r="C30" s="362"/>
      <c r="D30" s="362"/>
      <c r="E30" s="363"/>
      <c r="F30" s="542">
        <v>14.1</v>
      </c>
      <c r="G30" s="542">
        <v>25.6</v>
      </c>
      <c r="H30" s="542">
        <v>29.7</v>
      </c>
      <c r="I30" s="542">
        <v>24.8</v>
      </c>
      <c r="J30" s="542">
        <v>16.3</v>
      </c>
      <c r="K30" s="543" t="s">
        <v>349</v>
      </c>
      <c r="L30" s="364">
        <v>-2.2000000000000011</v>
      </c>
    </row>
    <row r="31" spans="1:12" s="110" customFormat="1" ht="15" customHeight="1" x14ac:dyDescent="0.2">
      <c r="A31" s="365"/>
      <c r="B31" s="366" t="s">
        <v>111</v>
      </c>
      <c r="C31" s="362"/>
      <c r="D31" s="362"/>
      <c r="E31" s="363"/>
      <c r="F31" s="542">
        <v>14.3</v>
      </c>
      <c r="G31" s="542">
        <v>27.8</v>
      </c>
      <c r="H31" s="542">
        <v>42.9</v>
      </c>
      <c r="I31" s="542">
        <v>34.799999999999997</v>
      </c>
      <c r="J31" s="542">
        <v>26.3</v>
      </c>
      <c r="K31" s="543" t="s">
        <v>349</v>
      </c>
      <c r="L31" s="364">
        <v>-12</v>
      </c>
    </row>
    <row r="32" spans="1:12" s="110" customFormat="1" ht="15" customHeight="1" x14ac:dyDescent="0.2">
      <c r="A32" s="367" t="s">
        <v>113</v>
      </c>
      <c r="B32" s="368" t="s">
        <v>181</v>
      </c>
      <c r="C32" s="362"/>
      <c r="D32" s="362"/>
      <c r="E32" s="363"/>
      <c r="F32" s="542">
        <v>19.899999999999999</v>
      </c>
      <c r="G32" s="542">
        <v>27.2</v>
      </c>
      <c r="H32" s="542">
        <v>30.9</v>
      </c>
      <c r="I32" s="542">
        <v>30.5</v>
      </c>
      <c r="J32" s="544">
        <v>25.6</v>
      </c>
      <c r="K32" s="543" t="s">
        <v>349</v>
      </c>
      <c r="L32" s="364">
        <v>-5.7000000000000028</v>
      </c>
    </row>
    <row r="33" spans="1:12" s="110" customFormat="1" ht="15" customHeight="1" x14ac:dyDescent="0.2">
      <c r="A33" s="367"/>
      <c r="B33" s="368" t="s">
        <v>182</v>
      </c>
      <c r="C33" s="362"/>
      <c r="D33" s="362"/>
      <c r="E33" s="363"/>
      <c r="F33" s="542">
        <v>29.9</v>
      </c>
      <c r="G33" s="542">
        <v>35.299999999999997</v>
      </c>
      <c r="H33" s="542">
        <v>41.3</v>
      </c>
      <c r="I33" s="542">
        <v>36.9</v>
      </c>
      <c r="J33" s="542">
        <v>32.299999999999997</v>
      </c>
      <c r="K33" s="543" t="s">
        <v>349</v>
      </c>
      <c r="L33" s="364">
        <v>-2.3999999999999986</v>
      </c>
    </row>
    <row r="34" spans="1:12" s="369" customFormat="1" ht="15" customHeight="1" x14ac:dyDescent="0.2">
      <c r="A34" s="367" t="s">
        <v>113</v>
      </c>
      <c r="B34" s="368" t="s">
        <v>116</v>
      </c>
      <c r="C34" s="362"/>
      <c r="D34" s="362"/>
      <c r="E34" s="363"/>
      <c r="F34" s="542">
        <v>20.399999999999999</v>
      </c>
      <c r="G34" s="542">
        <v>29.2</v>
      </c>
      <c r="H34" s="542">
        <v>34.9</v>
      </c>
      <c r="I34" s="542">
        <v>31.2</v>
      </c>
      <c r="J34" s="542">
        <v>26.6</v>
      </c>
      <c r="K34" s="543" t="s">
        <v>349</v>
      </c>
      <c r="L34" s="364">
        <v>-6.2000000000000028</v>
      </c>
    </row>
    <row r="35" spans="1:12" s="369" customFormat="1" ht="11.25" x14ac:dyDescent="0.2">
      <c r="A35" s="370"/>
      <c r="B35" s="371" t="s">
        <v>117</v>
      </c>
      <c r="C35" s="372"/>
      <c r="D35" s="372"/>
      <c r="E35" s="373"/>
      <c r="F35" s="545">
        <v>30.7</v>
      </c>
      <c r="G35" s="545">
        <v>33.299999999999997</v>
      </c>
      <c r="H35" s="545">
        <v>33.4</v>
      </c>
      <c r="I35" s="545">
        <v>37</v>
      </c>
      <c r="J35" s="546">
        <v>31.6</v>
      </c>
      <c r="K35" s="547" t="s">
        <v>349</v>
      </c>
      <c r="L35" s="374">
        <v>-0.90000000000000213</v>
      </c>
    </row>
    <row r="36" spans="1:12" s="369" customFormat="1" ht="15.95" customHeight="1" x14ac:dyDescent="0.2">
      <c r="A36" s="375" t="s">
        <v>350</v>
      </c>
      <c r="B36" s="376"/>
      <c r="C36" s="377"/>
      <c r="D36" s="376"/>
      <c r="E36" s="378"/>
      <c r="F36" s="548">
        <v>2707</v>
      </c>
      <c r="G36" s="548">
        <v>1368</v>
      </c>
      <c r="H36" s="548">
        <v>2140</v>
      </c>
      <c r="I36" s="548">
        <v>2079</v>
      </c>
      <c r="J36" s="548">
        <v>2483</v>
      </c>
      <c r="K36" s="549">
        <v>224</v>
      </c>
      <c r="L36" s="380">
        <v>9.0213451469995967</v>
      </c>
    </row>
    <row r="37" spans="1:12" s="369" customFormat="1" ht="15.95" customHeight="1" x14ac:dyDescent="0.2">
      <c r="A37" s="381"/>
      <c r="B37" s="382" t="s">
        <v>113</v>
      </c>
      <c r="C37" s="382" t="s">
        <v>351</v>
      </c>
      <c r="D37" s="382"/>
      <c r="E37" s="383"/>
      <c r="F37" s="548">
        <v>616</v>
      </c>
      <c r="G37" s="548">
        <v>416</v>
      </c>
      <c r="H37" s="548">
        <v>738</v>
      </c>
      <c r="I37" s="548">
        <v>685</v>
      </c>
      <c r="J37" s="548">
        <v>691</v>
      </c>
      <c r="K37" s="549">
        <v>-75</v>
      </c>
      <c r="L37" s="380">
        <v>-10.85383502170767</v>
      </c>
    </row>
    <row r="38" spans="1:12" s="369" customFormat="1" ht="15.95" customHeight="1" x14ac:dyDescent="0.2">
      <c r="A38" s="381"/>
      <c r="B38" s="384" t="s">
        <v>105</v>
      </c>
      <c r="C38" s="384" t="s">
        <v>106</v>
      </c>
      <c r="D38" s="385"/>
      <c r="E38" s="383"/>
      <c r="F38" s="548">
        <v>1523</v>
      </c>
      <c r="G38" s="548">
        <v>689</v>
      </c>
      <c r="H38" s="548">
        <v>1100</v>
      </c>
      <c r="I38" s="548">
        <v>1138</v>
      </c>
      <c r="J38" s="550">
        <v>1475</v>
      </c>
      <c r="K38" s="549">
        <v>48</v>
      </c>
      <c r="L38" s="380">
        <v>3.2542372881355934</v>
      </c>
    </row>
    <row r="39" spans="1:12" s="369" customFormat="1" ht="15.95" customHeight="1" x14ac:dyDescent="0.2">
      <c r="A39" s="381"/>
      <c r="B39" s="385"/>
      <c r="C39" s="382" t="s">
        <v>352</v>
      </c>
      <c r="D39" s="385"/>
      <c r="E39" s="383"/>
      <c r="F39" s="548">
        <v>313</v>
      </c>
      <c r="G39" s="548">
        <v>185</v>
      </c>
      <c r="H39" s="548">
        <v>323</v>
      </c>
      <c r="I39" s="548">
        <v>346</v>
      </c>
      <c r="J39" s="548">
        <v>376</v>
      </c>
      <c r="K39" s="549">
        <v>-63</v>
      </c>
      <c r="L39" s="380">
        <v>-16.75531914893617</v>
      </c>
    </row>
    <row r="40" spans="1:12" s="369" customFormat="1" ht="15.95" customHeight="1" x14ac:dyDescent="0.2">
      <c r="A40" s="381"/>
      <c r="B40" s="384"/>
      <c r="C40" s="384" t="s">
        <v>107</v>
      </c>
      <c r="D40" s="385"/>
      <c r="E40" s="383"/>
      <c r="F40" s="548">
        <v>1184</v>
      </c>
      <c r="G40" s="548">
        <v>679</v>
      </c>
      <c r="H40" s="548">
        <v>1040</v>
      </c>
      <c r="I40" s="548">
        <v>941</v>
      </c>
      <c r="J40" s="548">
        <v>1008</v>
      </c>
      <c r="K40" s="549">
        <v>176</v>
      </c>
      <c r="L40" s="380">
        <v>17.460317460317459</v>
      </c>
    </row>
    <row r="41" spans="1:12" s="369" customFormat="1" ht="24" customHeight="1" x14ac:dyDescent="0.2">
      <c r="A41" s="381"/>
      <c r="B41" s="385"/>
      <c r="C41" s="382" t="s">
        <v>352</v>
      </c>
      <c r="D41" s="385"/>
      <c r="E41" s="383"/>
      <c r="F41" s="548">
        <v>303</v>
      </c>
      <c r="G41" s="548">
        <v>231</v>
      </c>
      <c r="H41" s="548">
        <v>415</v>
      </c>
      <c r="I41" s="548">
        <v>339</v>
      </c>
      <c r="J41" s="550">
        <v>315</v>
      </c>
      <c r="K41" s="549">
        <v>-12</v>
      </c>
      <c r="L41" s="380">
        <v>-3.8095238095238093</v>
      </c>
    </row>
    <row r="42" spans="1:12" s="110" customFormat="1" ht="15" customHeight="1" x14ac:dyDescent="0.2">
      <c r="A42" s="381"/>
      <c r="B42" s="384" t="s">
        <v>113</v>
      </c>
      <c r="C42" s="384" t="s">
        <v>353</v>
      </c>
      <c r="D42" s="385"/>
      <c r="E42" s="383"/>
      <c r="F42" s="548">
        <v>502</v>
      </c>
      <c r="G42" s="548">
        <v>296</v>
      </c>
      <c r="H42" s="548">
        <v>709</v>
      </c>
      <c r="I42" s="548">
        <v>435</v>
      </c>
      <c r="J42" s="548">
        <v>492</v>
      </c>
      <c r="K42" s="549">
        <v>10</v>
      </c>
      <c r="L42" s="380">
        <v>2.0325203252032522</v>
      </c>
    </row>
    <row r="43" spans="1:12" s="110" customFormat="1" ht="15" customHeight="1" x14ac:dyDescent="0.2">
      <c r="A43" s="381"/>
      <c r="B43" s="385"/>
      <c r="C43" s="382" t="s">
        <v>352</v>
      </c>
      <c r="D43" s="385"/>
      <c r="E43" s="383"/>
      <c r="F43" s="548">
        <v>148</v>
      </c>
      <c r="G43" s="548">
        <v>106</v>
      </c>
      <c r="H43" s="548">
        <v>311</v>
      </c>
      <c r="I43" s="548">
        <v>194</v>
      </c>
      <c r="J43" s="548">
        <v>188</v>
      </c>
      <c r="K43" s="549">
        <v>-40</v>
      </c>
      <c r="L43" s="380">
        <v>-21.276595744680851</v>
      </c>
    </row>
    <row r="44" spans="1:12" s="110" customFormat="1" ht="15" customHeight="1" x14ac:dyDescent="0.2">
      <c r="A44" s="381"/>
      <c r="B44" s="384"/>
      <c r="C44" s="366" t="s">
        <v>109</v>
      </c>
      <c r="D44" s="385"/>
      <c r="E44" s="383"/>
      <c r="F44" s="548">
        <v>1823</v>
      </c>
      <c r="G44" s="548">
        <v>937</v>
      </c>
      <c r="H44" s="548">
        <v>1262</v>
      </c>
      <c r="I44" s="548">
        <v>1383</v>
      </c>
      <c r="J44" s="550">
        <v>1634</v>
      </c>
      <c r="K44" s="549">
        <v>189</v>
      </c>
      <c r="L44" s="380">
        <v>11.566707466340269</v>
      </c>
    </row>
    <row r="45" spans="1:12" s="110" customFormat="1" ht="15" customHeight="1" x14ac:dyDescent="0.2">
      <c r="A45" s="381"/>
      <c r="B45" s="385"/>
      <c r="C45" s="382" t="s">
        <v>352</v>
      </c>
      <c r="D45" s="385"/>
      <c r="E45" s="383"/>
      <c r="F45" s="548">
        <v>414</v>
      </c>
      <c r="G45" s="548">
        <v>275</v>
      </c>
      <c r="H45" s="548">
        <v>375</v>
      </c>
      <c r="I45" s="548">
        <v>424</v>
      </c>
      <c r="J45" s="548">
        <v>441</v>
      </c>
      <c r="K45" s="549">
        <v>-27</v>
      </c>
      <c r="L45" s="380">
        <v>-6.1224489795918364</v>
      </c>
    </row>
    <row r="46" spans="1:12" s="110" customFormat="1" ht="15" customHeight="1" x14ac:dyDescent="0.2">
      <c r="A46" s="381"/>
      <c r="B46" s="384"/>
      <c r="C46" s="366" t="s">
        <v>110</v>
      </c>
      <c r="D46" s="385"/>
      <c r="E46" s="383"/>
      <c r="F46" s="548">
        <v>361</v>
      </c>
      <c r="G46" s="548">
        <v>117</v>
      </c>
      <c r="H46" s="548">
        <v>155</v>
      </c>
      <c r="I46" s="548">
        <v>238</v>
      </c>
      <c r="J46" s="548">
        <v>319</v>
      </c>
      <c r="K46" s="549">
        <v>42</v>
      </c>
      <c r="L46" s="380">
        <v>13.16614420062696</v>
      </c>
    </row>
    <row r="47" spans="1:12" s="110" customFormat="1" ht="15" customHeight="1" x14ac:dyDescent="0.2">
      <c r="A47" s="381"/>
      <c r="B47" s="385"/>
      <c r="C47" s="382" t="s">
        <v>352</v>
      </c>
      <c r="D47" s="385"/>
      <c r="E47" s="383"/>
      <c r="F47" s="548">
        <v>51</v>
      </c>
      <c r="G47" s="548">
        <v>30</v>
      </c>
      <c r="H47" s="548">
        <v>46</v>
      </c>
      <c r="I47" s="548">
        <v>59</v>
      </c>
      <c r="J47" s="550">
        <v>52</v>
      </c>
      <c r="K47" s="549">
        <v>-1</v>
      </c>
      <c r="L47" s="380">
        <v>-1.9230769230769231</v>
      </c>
    </row>
    <row r="48" spans="1:12" s="110" customFormat="1" ht="15" customHeight="1" x14ac:dyDescent="0.2">
      <c r="A48" s="381"/>
      <c r="B48" s="385"/>
      <c r="C48" s="366" t="s">
        <v>111</v>
      </c>
      <c r="D48" s="386"/>
      <c r="E48" s="387"/>
      <c r="F48" s="548">
        <v>21</v>
      </c>
      <c r="G48" s="548">
        <v>18</v>
      </c>
      <c r="H48" s="548">
        <v>14</v>
      </c>
      <c r="I48" s="548">
        <v>23</v>
      </c>
      <c r="J48" s="548">
        <v>38</v>
      </c>
      <c r="K48" s="549">
        <v>-17</v>
      </c>
      <c r="L48" s="380">
        <v>-44.736842105263158</v>
      </c>
    </row>
    <row r="49" spans="1:12" s="110" customFormat="1" ht="15" customHeight="1" x14ac:dyDescent="0.2">
      <c r="A49" s="381"/>
      <c r="B49" s="385"/>
      <c r="C49" s="382" t="s">
        <v>352</v>
      </c>
      <c r="D49" s="385"/>
      <c r="E49" s="383"/>
      <c r="F49" s="548">
        <v>3</v>
      </c>
      <c r="G49" s="548">
        <v>5</v>
      </c>
      <c r="H49" s="548">
        <v>6</v>
      </c>
      <c r="I49" s="548">
        <v>8</v>
      </c>
      <c r="J49" s="548">
        <v>10</v>
      </c>
      <c r="K49" s="549">
        <v>-7</v>
      </c>
      <c r="L49" s="380">
        <v>-70</v>
      </c>
    </row>
    <row r="50" spans="1:12" s="110" customFormat="1" ht="15" customHeight="1" x14ac:dyDescent="0.2">
      <c r="A50" s="381"/>
      <c r="B50" s="384" t="s">
        <v>113</v>
      </c>
      <c r="C50" s="382" t="s">
        <v>181</v>
      </c>
      <c r="D50" s="385"/>
      <c r="E50" s="383"/>
      <c r="F50" s="548">
        <v>1932</v>
      </c>
      <c r="G50" s="548">
        <v>824</v>
      </c>
      <c r="H50" s="548">
        <v>1396</v>
      </c>
      <c r="I50" s="548">
        <v>1293</v>
      </c>
      <c r="J50" s="550">
        <v>1673</v>
      </c>
      <c r="K50" s="549">
        <v>259</v>
      </c>
      <c r="L50" s="380">
        <v>15.481171548117155</v>
      </c>
    </row>
    <row r="51" spans="1:12" s="110" customFormat="1" ht="15" customHeight="1" x14ac:dyDescent="0.2">
      <c r="A51" s="381"/>
      <c r="B51" s="385"/>
      <c r="C51" s="382" t="s">
        <v>352</v>
      </c>
      <c r="D51" s="385"/>
      <c r="E51" s="383"/>
      <c r="F51" s="548">
        <v>384</v>
      </c>
      <c r="G51" s="548">
        <v>224</v>
      </c>
      <c r="H51" s="548">
        <v>431</v>
      </c>
      <c r="I51" s="548">
        <v>395</v>
      </c>
      <c r="J51" s="548">
        <v>429</v>
      </c>
      <c r="K51" s="549">
        <v>-45</v>
      </c>
      <c r="L51" s="380">
        <v>-10.48951048951049</v>
      </c>
    </row>
    <row r="52" spans="1:12" s="110" customFormat="1" ht="15" customHeight="1" x14ac:dyDescent="0.2">
      <c r="A52" s="381"/>
      <c r="B52" s="384"/>
      <c r="C52" s="382" t="s">
        <v>182</v>
      </c>
      <c r="D52" s="385"/>
      <c r="E52" s="383"/>
      <c r="F52" s="548">
        <v>775</v>
      </c>
      <c r="G52" s="548">
        <v>544</v>
      </c>
      <c r="H52" s="548">
        <v>744</v>
      </c>
      <c r="I52" s="548">
        <v>786</v>
      </c>
      <c r="J52" s="548">
        <v>810</v>
      </c>
      <c r="K52" s="549">
        <v>-35</v>
      </c>
      <c r="L52" s="380">
        <v>-4.3209876543209873</v>
      </c>
    </row>
    <row r="53" spans="1:12" s="269" customFormat="1" ht="11.25" customHeight="1" x14ac:dyDescent="0.2">
      <c r="A53" s="381"/>
      <c r="B53" s="385"/>
      <c r="C53" s="382" t="s">
        <v>352</v>
      </c>
      <c r="D53" s="385"/>
      <c r="E53" s="383"/>
      <c r="F53" s="548">
        <v>232</v>
      </c>
      <c r="G53" s="548">
        <v>192</v>
      </c>
      <c r="H53" s="548">
        <v>307</v>
      </c>
      <c r="I53" s="548">
        <v>290</v>
      </c>
      <c r="J53" s="550">
        <v>262</v>
      </c>
      <c r="K53" s="549">
        <v>-30</v>
      </c>
      <c r="L53" s="380">
        <v>-11.450381679389313</v>
      </c>
    </row>
    <row r="54" spans="1:12" s="151" customFormat="1" ht="12.75" customHeight="1" x14ac:dyDescent="0.2">
      <c r="A54" s="381"/>
      <c r="B54" s="384" t="s">
        <v>113</v>
      </c>
      <c r="C54" s="384" t="s">
        <v>116</v>
      </c>
      <c r="D54" s="385"/>
      <c r="E54" s="383"/>
      <c r="F54" s="548">
        <v>2090</v>
      </c>
      <c r="G54" s="548">
        <v>975</v>
      </c>
      <c r="H54" s="548">
        <v>1604</v>
      </c>
      <c r="I54" s="548">
        <v>1460</v>
      </c>
      <c r="J54" s="548">
        <v>1862</v>
      </c>
      <c r="K54" s="549">
        <v>228</v>
      </c>
      <c r="L54" s="380">
        <v>12.244897959183673</v>
      </c>
    </row>
    <row r="55" spans="1:12" ht="11.25" x14ac:dyDescent="0.2">
      <c r="A55" s="381"/>
      <c r="B55" s="385"/>
      <c r="C55" s="382" t="s">
        <v>352</v>
      </c>
      <c r="D55" s="385"/>
      <c r="E55" s="383"/>
      <c r="F55" s="548">
        <v>427</v>
      </c>
      <c r="G55" s="548">
        <v>285</v>
      </c>
      <c r="H55" s="548">
        <v>559</v>
      </c>
      <c r="I55" s="548">
        <v>456</v>
      </c>
      <c r="J55" s="548">
        <v>495</v>
      </c>
      <c r="K55" s="549">
        <v>-68</v>
      </c>
      <c r="L55" s="380">
        <v>-13.737373737373737</v>
      </c>
    </row>
    <row r="56" spans="1:12" ht="14.25" customHeight="1" x14ac:dyDescent="0.2">
      <c r="A56" s="381"/>
      <c r="B56" s="385"/>
      <c r="C56" s="384" t="s">
        <v>117</v>
      </c>
      <c r="D56" s="385"/>
      <c r="E56" s="383"/>
      <c r="F56" s="548">
        <v>615</v>
      </c>
      <c r="G56" s="548">
        <v>393</v>
      </c>
      <c r="H56" s="548">
        <v>536</v>
      </c>
      <c r="I56" s="548">
        <v>619</v>
      </c>
      <c r="J56" s="548">
        <v>620</v>
      </c>
      <c r="K56" s="549">
        <v>-5</v>
      </c>
      <c r="L56" s="380">
        <v>-0.80645161290322576</v>
      </c>
    </row>
    <row r="57" spans="1:12" ht="18.75" customHeight="1" x14ac:dyDescent="0.2">
      <c r="A57" s="388"/>
      <c r="B57" s="389"/>
      <c r="C57" s="390" t="s">
        <v>352</v>
      </c>
      <c r="D57" s="389"/>
      <c r="E57" s="391"/>
      <c r="F57" s="551">
        <v>189</v>
      </c>
      <c r="G57" s="552">
        <v>131</v>
      </c>
      <c r="H57" s="552">
        <v>179</v>
      </c>
      <c r="I57" s="552">
        <v>229</v>
      </c>
      <c r="J57" s="552">
        <v>196</v>
      </c>
      <c r="K57" s="553">
        <f t="shared" ref="K57" si="0">IF(OR(F57=".",J57=".")=TRUE,".",IF(OR(F57="*",J57="*")=TRUE,"*",IF(AND(F57="-",J57="-")=TRUE,"-",IF(AND(ISNUMBER(J57),ISNUMBER(F57))=TRUE,IF(F57-J57=0,0,F57-J57),IF(ISNUMBER(F57)=TRUE,F57,-J57)))))</f>
        <v>-7</v>
      </c>
      <c r="L57" s="392">
        <f t="shared" ref="L57" si="1">IF(K57 =".",".",IF(K57 ="*","*",IF(K57="-","-",IF(K57=0,0,IF(OR(J57="-",J57=".",F57="-",F57=".")=TRUE,"X",IF(J57=0,"0,0",IF(ABS(K57*100/J57)&gt;250,".X",(K57*100/J57))))))))</f>
        <v>-3.5714285714285716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2785</v>
      </c>
      <c r="E11" s="114">
        <v>1458</v>
      </c>
      <c r="F11" s="114">
        <v>2869</v>
      </c>
      <c r="G11" s="114">
        <v>2123</v>
      </c>
      <c r="H11" s="140">
        <v>2554</v>
      </c>
      <c r="I11" s="115">
        <v>231</v>
      </c>
      <c r="J11" s="116">
        <v>9.0446358653093188</v>
      </c>
    </row>
    <row r="12" spans="1:15" s="110" customFormat="1" ht="24.95" customHeight="1" x14ac:dyDescent="0.2">
      <c r="A12" s="193" t="s">
        <v>132</v>
      </c>
      <c r="B12" s="194" t="s">
        <v>133</v>
      </c>
      <c r="C12" s="113">
        <v>2.1543985637342908</v>
      </c>
      <c r="D12" s="115">
        <v>60</v>
      </c>
      <c r="E12" s="114">
        <v>25</v>
      </c>
      <c r="F12" s="114">
        <v>74</v>
      </c>
      <c r="G12" s="114">
        <v>41</v>
      </c>
      <c r="H12" s="140">
        <v>58</v>
      </c>
      <c r="I12" s="115">
        <v>2</v>
      </c>
      <c r="J12" s="116">
        <v>3.4482758620689653</v>
      </c>
    </row>
    <row r="13" spans="1:15" s="110" customFormat="1" ht="24.95" customHeight="1" x14ac:dyDescent="0.2">
      <c r="A13" s="193" t="s">
        <v>134</v>
      </c>
      <c r="B13" s="199" t="s">
        <v>214</v>
      </c>
      <c r="C13" s="113">
        <v>1.9748653500897666</v>
      </c>
      <c r="D13" s="115">
        <v>55</v>
      </c>
      <c r="E13" s="114">
        <v>26</v>
      </c>
      <c r="F13" s="114">
        <v>78</v>
      </c>
      <c r="G13" s="114">
        <v>56</v>
      </c>
      <c r="H13" s="140">
        <v>143</v>
      </c>
      <c r="I13" s="115">
        <v>-88</v>
      </c>
      <c r="J13" s="116">
        <v>-61.53846153846154</v>
      </c>
    </row>
    <row r="14" spans="1:15" s="287" customFormat="1" ht="24.95" customHeight="1" x14ac:dyDescent="0.2">
      <c r="A14" s="193" t="s">
        <v>215</v>
      </c>
      <c r="B14" s="199" t="s">
        <v>137</v>
      </c>
      <c r="C14" s="113">
        <v>34.542190305206461</v>
      </c>
      <c r="D14" s="115">
        <v>962</v>
      </c>
      <c r="E14" s="114">
        <v>207</v>
      </c>
      <c r="F14" s="114">
        <v>507</v>
      </c>
      <c r="G14" s="114">
        <v>305</v>
      </c>
      <c r="H14" s="140">
        <v>532</v>
      </c>
      <c r="I14" s="115">
        <v>430</v>
      </c>
      <c r="J14" s="116">
        <v>80.827067669172934</v>
      </c>
      <c r="K14" s="110"/>
      <c r="L14" s="110"/>
      <c r="M14" s="110"/>
      <c r="N14" s="110"/>
      <c r="O14" s="110"/>
    </row>
    <row r="15" spans="1:15" s="110" customFormat="1" ht="24.95" customHeight="1" x14ac:dyDescent="0.2">
      <c r="A15" s="193" t="s">
        <v>216</v>
      </c>
      <c r="B15" s="199" t="s">
        <v>217</v>
      </c>
      <c r="C15" s="113">
        <v>4.2010771992818672</v>
      </c>
      <c r="D15" s="115">
        <v>117</v>
      </c>
      <c r="E15" s="114">
        <v>54</v>
      </c>
      <c r="F15" s="114">
        <v>111</v>
      </c>
      <c r="G15" s="114">
        <v>97</v>
      </c>
      <c r="H15" s="140">
        <v>119</v>
      </c>
      <c r="I15" s="115">
        <v>-2</v>
      </c>
      <c r="J15" s="116">
        <v>-1.680672268907563</v>
      </c>
    </row>
    <row r="16" spans="1:15" s="287" customFormat="1" ht="24.95" customHeight="1" x14ac:dyDescent="0.2">
      <c r="A16" s="193" t="s">
        <v>218</v>
      </c>
      <c r="B16" s="199" t="s">
        <v>141</v>
      </c>
      <c r="C16" s="113">
        <v>26.427289048473966</v>
      </c>
      <c r="D16" s="115">
        <v>736</v>
      </c>
      <c r="E16" s="114">
        <v>106</v>
      </c>
      <c r="F16" s="114">
        <v>276</v>
      </c>
      <c r="G16" s="114">
        <v>125</v>
      </c>
      <c r="H16" s="140">
        <v>238</v>
      </c>
      <c r="I16" s="115">
        <v>498</v>
      </c>
      <c r="J16" s="116">
        <v>209.24369747899161</v>
      </c>
      <c r="K16" s="110"/>
      <c r="L16" s="110"/>
      <c r="M16" s="110"/>
      <c r="N16" s="110"/>
      <c r="O16" s="110"/>
    </row>
    <row r="17" spans="1:15" s="110" customFormat="1" ht="24.95" customHeight="1" x14ac:dyDescent="0.2">
      <c r="A17" s="193" t="s">
        <v>142</v>
      </c>
      <c r="B17" s="199" t="s">
        <v>220</v>
      </c>
      <c r="C17" s="113">
        <v>3.9138240574506282</v>
      </c>
      <c r="D17" s="115">
        <v>109</v>
      </c>
      <c r="E17" s="114">
        <v>47</v>
      </c>
      <c r="F17" s="114">
        <v>120</v>
      </c>
      <c r="G17" s="114">
        <v>83</v>
      </c>
      <c r="H17" s="140">
        <v>175</v>
      </c>
      <c r="I17" s="115">
        <v>-66</v>
      </c>
      <c r="J17" s="116">
        <v>-37.714285714285715</v>
      </c>
    </row>
    <row r="18" spans="1:15" s="287" customFormat="1" ht="24.95" customHeight="1" x14ac:dyDescent="0.2">
      <c r="A18" s="201" t="s">
        <v>144</v>
      </c>
      <c r="B18" s="202" t="s">
        <v>145</v>
      </c>
      <c r="C18" s="113">
        <v>8.2944344703770199</v>
      </c>
      <c r="D18" s="115">
        <v>231</v>
      </c>
      <c r="E18" s="114">
        <v>128</v>
      </c>
      <c r="F18" s="114">
        <v>217</v>
      </c>
      <c r="G18" s="114">
        <v>192</v>
      </c>
      <c r="H18" s="140">
        <v>284</v>
      </c>
      <c r="I18" s="115">
        <v>-53</v>
      </c>
      <c r="J18" s="116">
        <v>-18.661971830985916</v>
      </c>
      <c r="K18" s="110"/>
      <c r="L18" s="110"/>
      <c r="M18" s="110"/>
      <c r="N18" s="110"/>
      <c r="O18" s="110"/>
    </row>
    <row r="19" spans="1:15" s="110" customFormat="1" ht="24.95" customHeight="1" x14ac:dyDescent="0.2">
      <c r="A19" s="193" t="s">
        <v>146</v>
      </c>
      <c r="B19" s="199" t="s">
        <v>147</v>
      </c>
      <c r="C19" s="113">
        <v>10.664272890484739</v>
      </c>
      <c r="D19" s="115">
        <v>297</v>
      </c>
      <c r="E19" s="114">
        <v>190</v>
      </c>
      <c r="F19" s="114">
        <v>399</v>
      </c>
      <c r="G19" s="114">
        <v>232</v>
      </c>
      <c r="H19" s="140">
        <v>312</v>
      </c>
      <c r="I19" s="115">
        <v>-15</v>
      </c>
      <c r="J19" s="116">
        <v>-4.8076923076923075</v>
      </c>
    </row>
    <row r="20" spans="1:15" s="287" customFormat="1" ht="24.95" customHeight="1" x14ac:dyDescent="0.2">
      <c r="A20" s="193" t="s">
        <v>148</v>
      </c>
      <c r="B20" s="199" t="s">
        <v>149</v>
      </c>
      <c r="C20" s="113">
        <v>3.4470377019748653</v>
      </c>
      <c r="D20" s="115">
        <v>96</v>
      </c>
      <c r="E20" s="114">
        <v>67</v>
      </c>
      <c r="F20" s="114">
        <v>93</v>
      </c>
      <c r="G20" s="114">
        <v>110</v>
      </c>
      <c r="H20" s="140">
        <v>107</v>
      </c>
      <c r="I20" s="115">
        <v>-11</v>
      </c>
      <c r="J20" s="116">
        <v>-10.280373831775702</v>
      </c>
      <c r="K20" s="110"/>
      <c r="L20" s="110"/>
      <c r="M20" s="110"/>
      <c r="N20" s="110"/>
      <c r="O20" s="110"/>
    </row>
    <row r="21" spans="1:15" s="110" customFormat="1" ht="24.95" customHeight="1" x14ac:dyDescent="0.2">
      <c r="A21" s="201" t="s">
        <v>150</v>
      </c>
      <c r="B21" s="202" t="s">
        <v>151</v>
      </c>
      <c r="C21" s="113">
        <v>6.7504488330341115</v>
      </c>
      <c r="D21" s="115">
        <v>188</v>
      </c>
      <c r="E21" s="114">
        <v>95</v>
      </c>
      <c r="F21" s="114">
        <v>212</v>
      </c>
      <c r="G21" s="114">
        <v>325</v>
      </c>
      <c r="H21" s="140">
        <v>163</v>
      </c>
      <c r="I21" s="115">
        <v>25</v>
      </c>
      <c r="J21" s="116">
        <v>15.337423312883436</v>
      </c>
    </row>
    <row r="22" spans="1:15" s="110" customFormat="1" ht="24.95" customHeight="1" x14ac:dyDescent="0.2">
      <c r="A22" s="201" t="s">
        <v>152</v>
      </c>
      <c r="B22" s="199" t="s">
        <v>153</v>
      </c>
      <c r="C22" s="113">
        <v>0.64631956912028721</v>
      </c>
      <c r="D22" s="115">
        <v>18</v>
      </c>
      <c r="E22" s="114">
        <v>10</v>
      </c>
      <c r="F22" s="114">
        <v>19</v>
      </c>
      <c r="G22" s="114">
        <v>4</v>
      </c>
      <c r="H22" s="140">
        <v>20</v>
      </c>
      <c r="I22" s="115">
        <v>-2</v>
      </c>
      <c r="J22" s="116">
        <v>-10</v>
      </c>
    </row>
    <row r="23" spans="1:15" s="110" customFormat="1" ht="24.95" customHeight="1" x14ac:dyDescent="0.2">
      <c r="A23" s="193" t="s">
        <v>154</v>
      </c>
      <c r="B23" s="199" t="s">
        <v>155</v>
      </c>
      <c r="C23" s="113">
        <v>0.53859964093357271</v>
      </c>
      <c r="D23" s="115">
        <v>15</v>
      </c>
      <c r="E23" s="114">
        <v>9</v>
      </c>
      <c r="F23" s="114">
        <v>15</v>
      </c>
      <c r="G23" s="114">
        <v>3</v>
      </c>
      <c r="H23" s="140">
        <v>21</v>
      </c>
      <c r="I23" s="115">
        <v>-6</v>
      </c>
      <c r="J23" s="116">
        <v>-28.571428571428573</v>
      </c>
    </row>
    <row r="24" spans="1:15" s="110" customFormat="1" ht="24.95" customHeight="1" x14ac:dyDescent="0.2">
      <c r="A24" s="193" t="s">
        <v>156</v>
      </c>
      <c r="B24" s="199" t="s">
        <v>221</v>
      </c>
      <c r="C24" s="113">
        <v>3.7342908438061042</v>
      </c>
      <c r="D24" s="115">
        <v>104</v>
      </c>
      <c r="E24" s="114">
        <v>54</v>
      </c>
      <c r="F24" s="114">
        <v>106</v>
      </c>
      <c r="G24" s="114">
        <v>57</v>
      </c>
      <c r="H24" s="140">
        <v>85</v>
      </c>
      <c r="I24" s="115">
        <v>19</v>
      </c>
      <c r="J24" s="116">
        <v>22.352941176470587</v>
      </c>
    </row>
    <row r="25" spans="1:15" s="110" customFormat="1" ht="24.95" customHeight="1" x14ac:dyDescent="0.2">
      <c r="A25" s="193" t="s">
        <v>222</v>
      </c>
      <c r="B25" s="204" t="s">
        <v>159</v>
      </c>
      <c r="C25" s="113">
        <v>2.4416517055655298</v>
      </c>
      <c r="D25" s="115">
        <v>68</v>
      </c>
      <c r="E25" s="114">
        <v>49</v>
      </c>
      <c r="F25" s="114">
        <v>59</v>
      </c>
      <c r="G25" s="114">
        <v>63</v>
      </c>
      <c r="H25" s="140">
        <v>65</v>
      </c>
      <c r="I25" s="115">
        <v>3</v>
      </c>
      <c r="J25" s="116">
        <v>4.615384615384615</v>
      </c>
    </row>
    <row r="26" spans="1:15" s="110" customFormat="1" ht="24.95" customHeight="1" x14ac:dyDescent="0.2">
      <c r="A26" s="201">
        <v>782.78300000000002</v>
      </c>
      <c r="B26" s="203" t="s">
        <v>160</v>
      </c>
      <c r="C26" s="113">
        <v>7.5403949730700184</v>
      </c>
      <c r="D26" s="115">
        <v>210</v>
      </c>
      <c r="E26" s="114">
        <v>182</v>
      </c>
      <c r="F26" s="114">
        <v>296</v>
      </c>
      <c r="G26" s="114">
        <v>266</v>
      </c>
      <c r="H26" s="140">
        <v>236</v>
      </c>
      <c r="I26" s="115">
        <v>-26</v>
      </c>
      <c r="J26" s="116">
        <v>-11.016949152542374</v>
      </c>
    </row>
    <row r="27" spans="1:15" s="110" customFormat="1" ht="24.95" customHeight="1" x14ac:dyDescent="0.2">
      <c r="A27" s="193" t="s">
        <v>161</v>
      </c>
      <c r="B27" s="199" t="s">
        <v>162</v>
      </c>
      <c r="C27" s="113">
        <v>2.1543985637342908</v>
      </c>
      <c r="D27" s="115">
        <v>60</v>
      </c>
      <c r="E27" s="114">
        <v>35</v>
      </c>
      <c r="F27" s="114">
        <v>101</v>
      </c>
      <c r="G27" s="114">
        <v>66</v>
      </c>
      <c r="H27" s="140">
        <v>98</v>
      </c>
      <c r="I27" s="115">
        <v>-38</v>
      </c>
      <c r="J27" s="116">
        <v>-38.775510204081634</v>
      </c>
    </row>
    <row r="28" spans="1:15" s="110" customFormat="1" ht="24.95" customHeight="1" x14ac:dyDescent="0.2">
      <c r="A28" s="193" t="s">
        <v>163</v>
      </c>
      <c r="B28" s="199" t="s">
        <v>164</v>
      </c>
      <c r="C28" s="113">
        <v>2.6211849192100538</v>
      </c>
      <c r="D28" s="115">
        <v>73</v>
      </c>
      <c r="E28" s="114">
        <v>49</v>
      </c>
      <c r="F28" s="114">
        <v>187</v>
      </c>
      <c r="G28" s="114">
        <v>45</v>
      </c>
      <c r="H28" s="140">
        <v>67</v>
      </c>
      <c r="I28" s="115">
        <v>6</v>
      </c>
      <c r="J28" s="116">
        <v>8.9552238805970141</v>
      </c>
    </row>
    <row r="29" spans="1:15" s="110" customFormat="1" ht="24.95" customHeight="1" x14ac:dyDescent="0.2">
      <c r="A29" s="193">
        <v>86</v>
      </c>
      <c r="B29" s="199" t="s">
        <v>165</v>
      </c>
      <c r="C29" s="113">
        <v>4.4524236983842007</v>
      </c>
      <c r="D29" s="115">
        <v>124</v>
      </c>
      <c r="E29" s="114">
        <v>132</v>
      </c>
      <c r="F29" s="114">
        <v>157</v>
      </c>
      <c r="G29" s="114">
        <v>80</v>
      </c>
      <c r="H29" s="140">
        <v>154</v>
      </c>
      <c r="I29" s="115">
        <v>-30</v>
      </c>
      <c r="J29" s="116">
        <v>-19.480519480519479</v>
      </c>
    </row>
    <row r="30" spans="1:15" s="110" customFormat="1" ht="24.95" customHeight="1" x14ac:dyDescent="0.2">
      <c r="A30" s="193">
        <v>87.88</v>
      </c>
      <c r="B30" s="204" t="s">
        <v>166</v>
      </c>
      <c r="C30" s="113">
        <v>6.642728904847397</v>
      </c>
      <c r="D30" s="115">
        <v>185</v>
      </c>
      <c r="E30" s="114">
        <v>167</v>
      </c>
      <c r="F30" s="114">
        <v>269</v>
      </c>
      <c r="G30" s="114">
        <v>209</v>
      </c>
      <c r="H30" s="140">
        <v>161</v>
      </c>
      <c r="I30" s="115">
        <v>24</v>
      </c>
      <c r="J30" s="116">
        <v>14.906832298136646</v>
      </c>
    </row>
    <row r="31" spans="1:15" s="110" customFormat="1" ht="24.95" customHeight="1" x14ac:dyDescent="0.2">
      <c r="A31" s="193" t="s">
        <v>167</v>
      </c>
      <c r="B31" s="199" t="s">
        <v>168</v>
      </c>
      <c r="C31" s="113">
        <v>1.4003590664272891</v>
      </c>
      <c r="D31" s="115">
        <v>39</v>
      </c>
      <c r="E31" s="114">
        <v>33</v>
      </c>
      <c r="F31" s="114">
        <v>80</v>
      </c>
      <c r="G31" s="114">
        <v>69</v>
      </c>
      <c r="H31" s="140">
        <v>48</v>
      </c>
      <c r="I31" s="115">
        <v>-9</v>
      </c>
      <c r="J31" s="116">
        <v>-18.75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2.1543985637342908</v>
      </c>
      <c r="D34" s="115">
        <v>60</v>
      </c>
      <c r="E34" s="114">
        <v>25</v>
      </c>
      <c r="F34" s="114">
        <v>74</v>
      </c>
      <c r="G34" s="114">
        <v>41</v>
      </c>
      <c r="H34" s="140">
        <v>58</v>
      </c>
      <c r="I34" s="115">
        <v>2</v>
      </c>
      <c r="J34" s="116">
        <v>3.4482758620689653</v>
      </c>
    </row>
    <row r="35" spans="1:10" s="110" customFormat="1" ht="24.95" customHeight="1" x14ac:dyDescent="0.2">
      <c r="A35" s="292" t="s">
        <v>171</v>
      </c>
      <c r="B35" s="293" t="s">
        <v>172</v>
      </c>
      <c r="C35" s="113">
        <v>44.811490125673252</v>
      </c>
      <c r="D35" s="115">
        <v>1248</v>
      </c>
      <c r="E35" s="114">
        <v>361</v>
      </c>
      <c r="F35" s="114">
        <v>802</v>
      </c>
      <c r="G35" s="114">
        <v>553</v>
      </c>
      <c r="H35" s="140">
        <v>959</v>
      </c>
      <c r="I35" s="115">
        <v>289</v>
      </c>
      <c r="J35" s="116">
        <v>30.135557872784151</v>
      </c>
    </row>
    <row r="36" spans="1:10" s="110" customFormat="1" ht="24.95" customHeight="1" x14ac:dyDescent="0.2">
      <c r="A36" s="294" t="s">
        <v>173</v>
      </c>
      <c r="B36" s="295" t="s">
        <v>174</v>
      </c>
      <c r="C36" s="125">
        <v>53.034111310592458</v>
      </c>
      <c r="D36" s="143">
        <v>1477</v>
      </c>
      <c r="E36" s="144">
        <v>1072</v>
      </c>
      <c r="F36" s="144">
        <v>1993</v>
      </c>
      <c r="G36" s="144">
        <v>1529</v>
      </c>
      <c r="H36" s="145">
        <v>1537</v>
      </c>
      <c r="I36" s="143">
        <v>-60</v>
      </c>
      <c r="J36" s="146">
        <v>-3.9037085230969422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2785</v>
      </c>
      <c r="F11" s="264">
        <v>1458</v>
      </c>
      <c r="G11" s="264">
        <v>2869</v>
      </c>
      <c r="H11" s="264">
        <v>2123</v>
      </c>
      <c r="I11" s="265">
        <v>2554</v>
      </c>
      <c r="J11" s="263">
        <v>231</v>
      </c>
      <c r="K11" s="266">
        <v>9.0446358653093188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24.991023339317774</v>
      </c>
      <c r="E13" s="115">
        <v>696</v>
      </c>
      <c r="F13" s="114">
        <v>487</v>
      </c>
      <c r="G13" s="114">
        <v>776</v>
      </c>
      <c r="H13" s="114">
        <v>781</v>
      </c>
      <c r="I13" s="140">
        <v>745</v>
      </c>
      <c r="J13" s="115">
        <v>-49</v>
      </c>
      <c r="K13" s="116">
        <v>-6.5771812080536911</v>
      </c>
    </row>
    <row r="14" spans="1:15" ht="15.95" customHeight="1" x14ac:dyDescent="0.2">
      <c r="A14" s="306" t="s">
        <v>230</v>
      </c>
      <c r="B14" s="307"/>
      <c r="C14" s="308"/>
      <c r="D14" s="113">
        <v>61.687612208258528</v>
      </c>
      <c r="E14" s="115">
        <v>1718</v>
      </c>
      <c r="F14" s="114">
        <v>784</v>
      </c>
      <c r="G14" s="114">
        <v>1819</v>
      </c>
      <c r="H14" s="114">
        <v>1136</v>
      </c>
      <c r="I14" s="140">
        <v>1537</v>
      </c>
      <c r="J14" s="115">
        <v>181</v>
      </c>
      <c r="K14" s="116">
        <v>11.776187378009109</v>
      </c>
    </row>
    <row r="15" spans="1:15" ht="15.95" customHeight="1" x14ac:dyDescent="0.2">
      <c r="A15" s="306" t="s">
        <v>231</v>
      </c>
      <c r="B15" s="307"/>
      <c r="C15" s="308"/>
      <c r="D15" s="113">
        <v>6.427289048473968</v>
      </c>
      <c r="E15" s="115">
        <v>179</v>
      </c>
      <c r="F15" s="114">
        <v>71</v>
      </c>
      <c r="G15" s="114">
        <v>126</v>
      </c>
      <c r="H15" s="114">
        <v>114</v>
      </c>
      <c r="I15" s="140">
        <v>139</v>
      </c>
      <c r="J15" s="115">
        <v>40</v>
      </c>
      <c r="K15" s="116">
        <v>28.776978417266186</v>
      </c>
    </row>
    <row r="16" spans="1:15" ht="15.95" customHeight="1" x14ac:dyDescent="0.2">
      <c r="A16" s="306" t="s">
        <v>232</v>
      </c>
      <c r="B16" s="307"/>
      <c r="C16" s="308"/>
      <c r="D16" s="113">
        <v>6.5350089766606825</v>
      </c>
      <c r="E16" s="115">
        <v>182</v>
      </c>
      <c r="F16" s="114">
        <v>101</v>
      </c>
      <c r="G16" s="114">
        <v>130</v>
      </c>
      <c r="H16" s="114">
        <v>90</v>
      </c>
      <c r="I16" s="140">
        <v>129</v>
      </c>
      <c r="J16" s="115">
        <v>53</v>
      </c>
      <c r="K16" s="116">
        <v>41.085271317829459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2.2621184919210053</v>
      </c>
      <c r="E18" s="115">
        <v>63</v>
      </c>
      <c r="F18" s="114">
        <v>30</v>
      </c>
      <c r="G18" s="114">
        <v>93</v>
      </c>
      <c r="H18" s="114">
        <v>61</v>
      </c>
      <c r="I18" s="140">
        <v>56</v>
      </c>
      <c r="J18" s="115">
        <v>7</v>
      </c>
      <c r="K18" s="116">
        <v>12.5</v>
      </c>
    </row>
    <row r="19" spans="1:11" ht="14.1" customHeight="1" x14ac:dyDescent="0.2">
      <c r="A19" s="306" t="s">
        <v>235</v>
      </c>
      <c r="B19" s="307" t="s">
        <v>236</v>
      </c>
      <c r="C19" s="308"/>
      <c r="D19" s="113">
        <v>1.0053859964093357</v>
      </c>
      <c r="E19" s="115">
        <v>28</v>
      </c>
      <c r="F19" s="114">
        <v>13</v>
      </c>
      <c r="G19" s="114">
        <v>76</v>
      </c>
      <c r="H19" s="114">
        <v>47</v>
      </c>
      <c r="I19" s="140">
        <v>34</v>
      </c>
      <c r="J19" s="115">
        <v>-6</v>
      </c>
      <c r="K19" s="116">
        <v>-17.647058823529413</v>
      </c>
    </row>
    <row r="20" spans="1:11" ht="14.1" customHeight="1" x14ac:dyDescent="0.2">
      <c r="A20" s="306">
        <v>12</v>
      </c>
      <c r="B20" s="307" t="s">
        <v>237</v>
      </c>
      <c r="C20" s="308"/>
      <c r="D20" s="113">
        <v>0.93357271095152605</v>
      </c>
      <c r="E20" s="115">
        <v>26</v>
      </c>
      <c r="F20" s="114">
        <v>16</v>
      </c>
      <c r="G20" s="114">
        <v>9</v>
      </c>
      <c r="H20" s="114">
        <v>20</v>
      </c>
      <c r="I20" s="140">
        <v>36</v>
      </c>
      <c r="J20" s="115">
        <v>-10</v>
      </c>
      <c r="K20" s="116">
        <v>-27.777777777777779</v>
      </c>
    </row>
    <row r="21" spans="1:11" ht="14.1" customHeight="1" x14ac:dyDescent="0.2">
      <c r="A21" s="306">
        <v>21</v>
      </c>
      <c r="B21" s="307" t="s">
        <v>238</v>
      </c>
      <c r="C21" s="308"/>
      <c r="D21" s="113">
        <v>1.2208258527827649</v>
      </c>
      <c r="E21" s="115">
        <v>34</v>
      </c>
      <c r="F21" s="114">
        <v>9</v>
      </c>
      <c r="G21" s="114">
        <v>29</v>
      </c>
      <c r="H21" s="114">
        <v>41</v>
      </c>
      <c r="I21" s="140">
        <v>159</v>
      </c>
      <c r="J21" s="115">
        <v>-125</v>
      </c>
      <c r="K21" s="116">
        <v>-78.616352201257868</v>
      </c>
    </row>
    <row r="22" spans="1:11" ht="14.1" customHeight="1" x14ac:dyDescent="0.2">
      <c r="A22" s="306">
        <v>22</v>
      </c>
      <c r="B22" s="307" t="s">
        <v>239</v>
      </c>
      <c r="C22" s="308"/>
      <c r="D22" s="113">
        <v>2.4057450628366248</v>
      </c>
      <c r="E22" s="115">
        <v>67</v>
      </c>
      <c r="F22" s="114">
        <v>66</v>
      </c>
      <c r="G22" s="114">
        <v>127</v>
      </c>
      <c r="H22" s="114">
        <v>100</v>
      </c>
      <c r="I22" s="140">
        <v>79</v>
      </c>
      <c r="J22" s="115">
        <v>-12</v>
      </c>
      <c r="K22" s="116">
        <v>-15.189873417721518</v>
      </c>
    </row>
    <row r="23" spans="1:11" ht="14.1" customHeight="1" x14ac:dyDescent="0.2">
      <c r="A23" s="306">
        <v>23</v>
      </c>
      <c r="B23" s="307" t="s">
        <v>240</v>
      </c>
      <c r="C23" s="308"/>
      <c r="D23" s="113">
        <v>0.46678635547576303</v>
      </c>
      <c r="E23" s="115">
        <v>13</v>
      </c>
      <c r="F23" s="114">
        <v>7</v>
      </c>
      <c r="G23" s="114">
        <v>25</v>
      </c>
      <c r="H23" s="114">
        <v>13</v>
      </c>
      <c r="I23" s="140">
        <v>46</v>
      </c>
      <c r="J23" s="115">
        <v>-33</v>
      </c>
      <c r="K23" s="116">
        <v>-71.739130434782609</v>
      </c>
    </row>
    <row r="24" spans="1:11" ht="14.1" customHeight="1" x14ac:dyDescent="0.2">
      <c r="A24" s="306">
        <v>24</v>
      </c>
      <c r="B24" s="307" t="s">
        <v>241</v>
      </c>
      <c r="C24" s="308"/>
      <c r="D24" s="113">
        <v>9.1561938958707358</v>
      </c>
      <c r="E24" s="115">
        <v>255</v>
      </c>
      <c r="F24" s="114">
        <v>63</v>
      </c>
      <c r="G24" s="114">
        <v>138</v>
      </c>
      <c r="H24" s="114">
        <v>96</v>
      </c>
      <c r="I24" s="140">
        <v>121</v>
      </c>
      <c r="J24" s="115">
        <v>134</v>
      </c>
      <c r="K24" s="116">
        <v>110.74380165289256</v>
      </c>
    </row>
    <row r="25" spans="1:11" ht="14.1" customHeight="1" x14ac:dyDescent="0.2">
      <c r="A25" s="306">
        <v>25</v>
      </c>
      <c r="B25" s="307" t="s">
        <v>242</v>
      </c>
      <c r="C25" s="308"/>
      <c r="D25" s="113">
        <v>13.572710951526032</v>
      </c>
      <c r="E25" s="115">
        <v>378</v>
      </c>
      <c r="F25" s="114">
        <v>61</v>
      </c>
      <c r="G25" s="114">
        <v>153</v>
      </c>
      <c r="H25" s="114">
        <v>84</v>
      </c>
      <c r="I25" s="140">
        <v>141</v>
      </c>
      <c r="J25" s="115">
        <v>237</v>
      </c>
      <c r="K25" s="116">
        <v>168.08510638297872</v>
      </c>
    </row>
    <row r="26" spans="1:11" ht="14.1" customHeight="1" x14ac:dyDescent="0.2">
      <c r="A26" s="306">
        <v>26</v>
      </c>
      <c r="B26" s="307" t="s">
        <v>243</v>
      </c>
      <c r="C26" s="308"/>
      <c r="D26" s="113">
        <v>2.5134649910233393</v>
      </c>
      <c r="E26" s="115">
        <v>70</v>
      </c>
      <c r="F26" s="114">
        <v>21</v>
      </c>
      <c r="G26" s="114">
        <v>62</v>
      </c>
      <c r="H26" s="114">
        <v>29</v>
      </c>
      <c r="I26" s="140">
        <v>60</v>
      </c>
      <c r="J26" s="115">
        <v>10</v>
      </c>
      <c r="K26" s="116">
        <v>16.666666666666668</v>
      </c>
    </row>
    <row r="27" spans="1:11" ht="14.1" customHeight="1" x14ac:dyDescent="0.2">
      <c r="A27" s="306">
        <v>27</v>
      </c>
      <c r="B27" s="307" t="s">
        <v>244</v>
      </c>
      <c r="C27" s="308"/>
      <c r="D27" s="113">
        <v>3.4111310592459607</v>
      </c>
      <c r="E27" s="115">
        <v>95</v>
      </c>
      <c r="F27" s="114">
        <v>23</v>
      </c>
      <c r="G27" s="114">
        <v>32</v>
      </c>
      <c r="H27" s="114">
        <v>21</v>
      </c>
      <c r="I27" s="140">
        <v>36</v>
      </c>
      <c r="J27" s="115">
        <v>59</v>
      </c>
      <c r="K27" s="116">
        <v>163.88888888888889</v>
      </c>
    </row>
    <row r="28" spans="1:11" ht="14.1" customHeight="1" x14ac:dyDescent="0.2">
      <c r="A28" s="306">
        <v>28</v>
      </c>
      <c r="B28" s="307" t="s">
        <v>245</v>
      </c>
      <c r="C28" s="308"/>
      <c r="D28" s="113">
        <v>0.28725314183123879</v>
      </c>
      <c r="E28" s="115">
        <v>8</v>
      </c>
      <c r="F28" s="114">
        <v>5</v>
      </c>
      <c r="G28" s="114">
        <v>7</v>
      </c>
      <c r="H28" s="114">
        <v>38</v>
      </c>
      <c r="I28" s="140">
        <v>32</v>
      </c>
      <c r="J28" s="115">
        <v>-24</v>
      </c>
      <c r="K28" s="116">
        <v>-75</v>
      </c>
    </row>
    <row r="29" spans="1:11" ht="14.1" customHeight="1" x14ac:dyDescent="0.2">
      <c r="A29" s="306">
        <v>29</v>
      </c>
      <c r="B29" s="307" t="s">
        <v>246</v>
      </c>
      <c r="C29" s="308"/>
      <c r="D29" s="113">
        <v>2.9443447037701973</v>
      </c>
      <c r="E29" s="115">
        <v>82</v>
      </c>
      <c r="F29" s="114">
        <v>82</v>
      </c>
      <c r="G29" s="114">
        <v>129</v>
      </c>
      <c r="H29" s="114">
        <v>145</v>
      </c>
      <c r="I29" s="140">
        <v>99</v>
      </c>
      <c r="J29" s="115">
        <v>-17</v>
      </c>
      <c r="K29" s="116">
        <v>-17.171717171717173</v>
      </c>
    </row>
    <row r="30" spans="1:11" ht="14.1" customHeight="1" x14ac:dyDescent="0.2">
      <c r="A30" s="306" t="s">
        <v>247</v>
      </c>
      <c r="B30" s="307" t="s">
        <v>248</v>
      </c>
      <c r="C30" s="308"/>
      <c r="D30" s="113" t="s">
        <v>513</v>
      </c>
      <c r="E30" s="115" t="s">
        <v>513</v>
      </c>
      <c r="F30" s="114">
        <v>31</v>
      </c>
      <c r="G30" s="114">
        <v>36</v>
      </c>
      <c r="H30" s="114">
        <v>20</v>
      </c>
      <c r="I30" s="140">
        <v>23</v>
      </c>
      <c r="J30" s="115" t="s">
        <v>513</v>
      </c>
      <c r="K30" s="116" t="s">
        <v>513</v>
      </c>
    </row>
    <row r="31" spans="1:11" ht="14.1" customHeight="1" x14ac:dyDescent="0.2">
      <c r="A31" s="306" t="s">
        <v>249</v>
      </c>
      <c r="B31" s="307" t="s">
        <v>250</v>
      </c>
      <c r="C31" s="308"/>
      <c r="D31" s="113">
        <v>2.2262118491921004</v>
      </c>
      <c r="E31" s="115">
        <v>62</v>
      </c>
      <c r="F31" s="114">
        <v>48</v>
      </c>
      <c r="G31" s="114">
        <v>77</v>
      </c>
      <c r="H31" s="114">
        <v>113</v>
      </c>
      <c r="I31" s="140">
        <v>68</v>
      </c>
      <c r="J31" s="115">
        <v>-6</v>
      </c>
      <c r="K31" s="116">
        <v>-8.8235294117647065</v>
      </c>
    </row>
    <row r="32" spans="1:11" ht="14.1" customHeight="1" x14ac:dyDescent="0.2">
      <c r="A32" s="306">
        <v>31</v>
      </c>
      <c r="B32" s="307" t="s">
        <v>251</v>
      </c>
      <c r="C32" s="308"/>
      <c r="D32" s="113">
        <v>0.53859964093357271</v>
      </c>
      <c r="E32" s="115">
        <v>15</v>
      </c>
      <c r="F32" s="114">
        <v>7</v>
      </c>
      <c r="G32" s="114">
        <v>17</v>
      </c>
      <c r="H32" s="114">
        <v>8</v>
      </c>
      <c r="I32" s="140">
        <v>15</v>
      </c>
      <c r="J32" s="115">
        <v>0</v>
      </c>
      <c r="K32" s="116">
        <v>0</v>
      </c>
    </row>
    <row r="33" spans="1:11" ht="14.1" customHeight="1" x14ac:dyDescent="0.2">
      <c r="A33" s="306">
        <v>32</v>
      </c>
      <c r="B33" s="307" t="s">
        <v>252</v>
      </c>
      <c r="C33" s="308"/>
      <c r="D33" s="113">
        <v>3.4111310592459607</v>
      </c>
      <c r="E33" s="115">
        <v>95</v>
      </c>
      <c r="F33" s="114">
        <v>54</v>
      </c>
      <c r="G33" s="114">
        <v>85</v>
      </c>
      <c r="H33" s="114">
        <v>93</v>
      </c>
      <c r="I33" s="140">
        <v>107</v>
      </c>
      <c r="J33" s="115">
        <v>-12</v>
      </c>
      <c r="K33" s="116">
        <v>-11.214953271028037</v>
      </c>
    </row>
    <row r="34" spans="1:11" ht="14.1" customHeight="1" x14ac:dyDescent="0.2">
      <c r="A34" s="306">
        <v>33</v>
      </c>
      <c r="B34" s="307" t="s">
        <v>253</v>
      </c>
      <c r="C34" s="308"/>
      <c r="D34" s="113">
        <v>2.4057450628366248</v>
      </c>
      <c r="E34" s="115">
        <v>67</v>
      </c>
      <c r="F34" s="114">
        <v>25</v>
      </c>
      <c r="G34" s="114">
        <v>63</v>
      </c>
      <c r="H34" s="114">
        <v>58</v>
      </c>
      <c r="I34" s="140">
        <v>87</v>
      </c>
      <c r="J34" s="115">
        <v>-20</v>
      </c>
      <c r="K34" s="116">
        <v>-22.988505747126435</v>
      </c>
    </row>
    <row r="35" spans="1:11" ht="14.1" customHeight="1" x14ac:dyDescent="0.2">
      <c r="A35" s="306">
        <v>34</v>
      </c>
      <c r="B35" s="307" t="s">
        <v>254</v>
      </c>
      <c r="C35" s="308"/>
      <c r="D35" s="113">
        <v>1.7594254937163376</v>
      </c>
      <c r="E35" s="115">
        <v>49</v>
      </c>
      <c r="F35" s="114">
        <v>28</v>
      </c>
      <c r="G35" s="114">
        <v>61</v>
      </c>
      <c r="H35" s="114">
        <v>50</v>
      </c>
      <c r="I35" s="140">
        <v>60</v>
      </c>
      <c r="J35" s="115">
        <v>-11</v>
      </c>
      <c r="K35" s="116">
        <v>-18.333333333333332</v>
      </c>
    </row>
    <row r="36" spans="1:11" ht="14.1" customHeight="1" x14ac:dyDescent="0.2">
      <c r="A36" s="306">
        <v>41</v>
      </c>
      <c r="B36" s="307" t="s">
        <v>255</v>
      </c>
      <c r="C36" s="308"/>
      <c r="D36" s="113">
        <v>0.21543985637342908</v>
      </c>
      <c r="E36" s="115">
        <v>6</v>
      </c>
      <c r="F36" s="114">
        <v>5</v>
      </c>
      <c r="G36" s="114">
        <v>6</v>
      </c>
      <c r="H36" s="114">
        <v>7</v>
      </c>
      <c r="I36" s="140">
        <v>5</v>
      </c>
      <c r="J36" s="115">
        <v>1</v>
      </c>
      <c r="K36" s="116">
        <v>20</v>
      </c>
    </row>
    <row r="37" spans="1:11" ht="14.1" customHeight="1" x14ac:dyDescent="0.2">
      <c r="A37" s="306">
        <v>42</v>
      </c>
      <c r="B37" s="307" t="s">
        <v>256</v>
      </c>
      <c r="C37" s="308"/>
      <c r="D37" s="113">
        <v>0.35906642728904847</v>
      </c>
      <c r="E37" s="115">
        <v>10</v>
      </c>
      <c r="F37" s="114">
        <v>6</v>
      </c>
      <c r="G37" s="114">
        <v>8</v>
      </c>
      <c r="H37" s="114">
        <v>3</v>
      </c>
      <c r="I37" s="140">
        <v>5</v>
      </c>
      <c r="J37" s="115">
        <v>5</v>
      </c>
      <c r="K37" s="116">
        <v>100</v>
      </c>
    </row>
    <row r="38" spans="1:11" ht="14.1" customHeight="1" x14ac:dyDescent="0.2">
      <c r="A38" s="306">
        <v>43</v>
      </c>
      <c r="B38" s="307" t="s">
        <v>257</v>
      </c>
      <c r="C38" s="308"/>
      <c r="D38" s="113">
        <v>0.93357271095152605</v>
      </c>
      <c r="E38" s="115">
        <v>26</v>
      </c>
      <c r="F38" s="114">
        <v>6</v>
      </c>
      <c r="G38" s="114">
        <v>22</v>
      </c>
      <c r="H38" s="114">
        <v>4</v>
      </c>
      <c r="I38" s="140">
        <v>5</v>
      </c>
      <c r="J38" s="115">
        <v>21</v>
      </c>
      <c r="K38" s="116" t="s">
        <v>515</v>
      </c>
    </row>
    <row r="39" spans="1:11" ht="14.1" customHeight="1" x14ac:dyDescent="0.2">
      <c r="A39" s="306">
        <v>51</v>
      </c>
      <c r="B39" s="307" t="s">
        <v>258</v>
      </c>
      <c r="C39" s="308"/>
      <c r="D39" s="113">
        <v>6.3913824057450626</v>
      </c>
      <c r="E39" s="115">
        <v>178</v>
      </c>
      <c r="F39" s="114">
        <v>133</v>
      </c>
      <c r="G39" s="114">
        <v>248</v>
      </c>
      <c r="H39" s="114">
        <v>165</v>
      </c>
      <c r="I39" s="140">
        <v>202</v>
      </c>
      <c r="J39" s="115">
        <v>-24</v>
      </c>
      <c r="K39" s="116">
        <v>-11.881188118811881</v>
      </c>
    </row>
    <row r="40" spans="1:11" ht="14.1" customHeight="1" x14ac:dyDescent="0.2">
      <c r="A40" s="306" t="s">
        <v>259</v>
      </c>
      <c r="B40" s="307" t="s">
        <v>260</v>
      </c>
      <c r="C40" s="308"/>
      <c r="D40" s="113">
        <v>5.8168761220825855</v>
      </c>
      <c r="E40" s="115">
        <v>162</v>
      </c>
      <c r="F40" s="114">
        <v>126</v>
      </c>
      <c r="G40" s="114">
        <v>233</v>
      </c>
      <c r="H40" s="114">
        <v>153</v>
      </c>
      <c r="I40" s="140">
        <v>190</v>
      </c>
      <c r="J40" s="115">
        <v>-28</v>
      </c>
      <c r="K40" s="116">
        <v>-14.736842105263158</v>
      </c>
    </row>
    <row r="41" spans="1:11" ht="14.1" customHeight="1" x14ac:dyDescent="0.2">
      <c r="A41" s="306"/>
      <c r="B41" s="307" t="s">
        <v>261</v>
      </c>
      <c r="C41" s="308"/>
      <c r="D41" s="113">
        <v>5.2782764811490122</v>
      </c>
      <c r="E41" s="115">
        <v>147</v>
      </c>
      <c r="F41" s="114">
        <v>110</v>
      </c>
      <c r="G41" s="114">
        <v>212</v>
      </c>
      <c r="H41" s="114">
        <v>141</v>
      </c>
      <c r="I41" s="140">
        <v>175</v>
      </c>
      <c r="J41" s="115">
        <v>-28</v>
      </c>
      <c r="K41" s="116">
        <v>-16</v>
      </c>
    </row>
    <row r="42" spans="1:11" ht="14.1" customHeight="1" x14ac:dyDescent="0.2">
      <c r="A42" s="306">
        <v>52</v>
      </c>
      <c r="B42" s="307" t="s">
        <v>262</v>
      </c>
      <c r="C42" s="308"/>
      <c r="D42" s="113">
        <v>5.493716337522442</v>
      </c>
      <c r="E42" s="115">
        <v>153</v>
      </c>
      <c r="F42" s="114">
        <v>66</v>
      </c>
      <c r="G42" s="114">
        <v>116</v>
      </c>
      <c r="H42" s="114">
        <v>144</v>
      </c>
      <c r="I42" s="140">
        <v>172</v>
      </c>
      <c r="J42" s="115">
        <v>-19</v>
      </c>
      <c r="K42" s="116">
        <v>-11.046511627906977</v>
      </c>
    </row>
    <row r="43" spans="1:11" ht="14.1" customHeight="1" x14ac:dyDescent="0.2">
      <c r="A43" s="306" t="s">
        <v>263</v>
      </c>
      <c r="B43" s="307" t="s">
        <v>264</v>
      </c>
      <c r="C43" s="308"/>
      <c r="D43" s="113">
        <v>4.2728904847396771</v>
      </c>
      <c r="E43" s="115">
        <v>119</v>
      </c>
      <c r="F43" s="114">
        <v>55</v>
      </c>
      <c r="G43" s="114">
        <v>83</v>
      </c>
      <c r="H43" s="114">
        <v>115</v>
      </c>
      <c r="I43" s="140">
        <v>115</v>
      </c>
      <c r="J43" s="115">
        <v>4</v>
      </c>
      <c r="K43" s="116">
        <v>3.4782608695652173</v>
      </c>
    </row>
    <row r="44" spans="1:11" ht="14.1" customHeight="1" x14ac:dyDescent="0.2">
      <c r="A44" s="306">
        <v>53</v>
      </c>
      <c r="B44" s="307" t="s">
        <v>265</v>
      </c>
      <c r="C44" s="308"/>
      <c r="D44" s="113">
        <v>0.68222621184919208</v>
      </c>
      <c r="E44" s="115">
        <v>19</v>
      </c>
      <c r="F44" s="114">
        <v>14</v>
      </c>
      <c r="G44" s="114">
        <v>35</v>
      </c>
      <c r="H44" s="114">
        <v>16</v>
      </c>
      <c r="I44" s="140">
        <v>20</v>
      </c>
      <c r="J44" s="115">
        <v>-1</v>
      </c>
      <c r="K44" s="116">
        <v>-5</v>
      </c>
    </row>
    <row r="45" spans="1:11" ht="14.1" customHeight="1" x14ac:dyDescent="0.2">
      <c r="A45" s="306" t="s">
        <v>266</v>
      </c>
      <c r="B45" s="307" t="s">
        <v>267</v>
      </c>
      <c r="C45" s="308"/>
      <c r="D45" s="113">
        <v>0.68222621184919208</v>
      </c>
      <c r="E45" s="115">
        <v>19</v>
      </c>
      <c r="F45" s="114">
        <v>14</v>
      </c>
      <c r="G45" s="114">
        <v>34</v>
      </c>
      <c r="H45" s="114">
        <v>15</v>
      </c>
      <c r="I45" s="140">
        <v>18</v>
      </c>
      <c r="J45" s="115">
        <v>1</v>
      </c>
      <c r="K45" s="116">
        <v>5.5555555555555554</v>
      </c>
    </row>
    <row r="46" spans="1:11" ht="14.1" customHeight="1" x14ac:dyDescent="0.2">
      <c r="A46" s="306">
        <v>54</v>
      </c>
      <c r="B46" s="307" t="s">
        <v>268</v>
      </c>
      <c r="C46" s="308"/>
      <c r="D46" s="113">
        <v>2.2980251346499103</v>
      </c>
      <c r="E46" s="115">
        <v>64</v>
      </c>
      <c r="F46" s="114">
        <v>42</v>
      </c>
      <c r="G46" s="114">
        <v>52</v>
      </c>
      <c r="H46" s="114">
        <v>73</v>
      </c>
      <c r="I46" s="140">
        <v>69</v>
      </c>
      <c r="J46" s="115">
        <v>-5</v>
      </c>
      <c r="K46" s="116">
        <v>-7.2463768115942031</v>
      </c>
    </row>
    <row r="47" spans="1:11" ht="14.1" customHeight="1" x14ac:dyDescent="0.2">
      <c r="A47" s="306">
        <v>61</v>
      </c>
      <c r="B47" s="307" t="s">
        <v>269</v>
      </c>
      <c r="C47" s="308"/>
      <c r="D47" s="113">
        <v>1.4003590664272891</v>
      </c>
      <c r="E47" s="115">
        <v>39</v>
      </c>
      <c r="F47" s="114">
        <v>21</v>
      </c>
      <c r="G47" s="114">
        <v>43</v>
      </c>
      <c r="H47" s="114">
        <v>37</v>
      </c>
      <c r="I47" s="140">
        <v>45</v>
      </c>
      <c r="J47" s="115">
        <v>-6</v>
      </c>
      <c r="K47" s="116">
        <v>-13.333333333333334</v>
      </c>
    </row>
    <row r="48" spans="1:11" ht="14.1" customHeight="1" x14ac:dyDescent="0.2">
      <c r="A48" s="306">
        <v>62</v>
      </c>
      <c r="B48" s="307" t="s">
        <v>270</v>
      </c>
      <c r="C48" s="308"/>
      <c r="D48" s="113">
        <v>5.3500897666068221</v>
      </c>
      <c r="E48" s="115">
        <v>149</v>
      </c>
      <c r="F48" s="114">
        <v>125</v>
      </c>
      <c r="G48" s="114">
        <v>233</v>
      </c>
      <c r="H48" s="114">
        <v>132</v>
      </c>
      <c r="I48" s="140">
        <v>150</v>
      </c>
      <c r="J48" s="115">
        <v>-1</v>
      </c>
      <c r="K48" s="116">
        <v>-0.66666666666666663</v>
      </c>
    </row>
    <row r="49" spans="1:11" ht="14.1" customHeight="1" x14ac:dyDescent="0.2">
      <c r="A49" s="306">
        <v>63</v>
      </c>
      <c r="B49" s="307" t="s">
        <v>271</v>
      </c>
      <c r="C49" s="308"/>
      <c r="D49" s="113">
        <v>4.0933572710951527</v>
      </c>
      <c r="E49" s="115">
        <v>114</v>
      </c>
      <c r="F49" s="114">
        <v>60</v>
      </c>
      <c r="G49" s="114">
        <v>138</v>
      </c>
      <c r="H49" s="114">
        <v>190</v>
      </c>
      <c r="I49" s="140">
        <v>90</v>
      </c>
      <c r="J49" s="115">
        <v>24</v>
      </c>
      <c r="K49" s="116">
        <v>26.666666666666668</v>
      </c>
    </row>
    <row r="50" spans="1:11" ht="14.1" customHeight="1" x14ac:dyDescent="0.2">
      <c r="A50" s="306" t="s">
        <v>272</v>
      </c>
      <c r="B50" s="307" t="s">
        <v>273</v>
      </c>
      <c r="C50" s="308"/>
      <c r="D50" s="113">
        <v>0.86175942549371631</v>
      </c>
      <c r="E50" s="115">
        <v>24</v>
      </c>
      <c r="F50" s="114">
        <v>7</v>
      </c>
      <c r="G50" s="114">
        <v>37</v>
      </c>
      <c r="H50" s="114">
        <v>30</v>
      </c>
      <c r="I50" s="140">
        <v>9</v>
      </c>
      <c r="J50" s="115">
        <v>15</v>
      </c>
      <c r="K50" s="116">
        <v>166.66666666666666</v>
      </c>
    </row>
    <row r="51" spans="1:11" ht="14.1" customHeight="1" x14ac:dyDescent="0.2">
      <c r="A51" s="306" t="s">
        <v>274</v>
      </c>
      <c r="B51" s="307" t="s">
        <v>275</v>
      </c>
      <c r="C51" s="308"/>
      <c r="D51" s="113">
        <v>3.1238779174147218</v>
      </c>
      <c r="E51" s="115">
        <v>87</v>
      </c>
      <c r="F51" s="114">
        <v>44</v>
      </c>
      <c r="G51" s="114">
        <v>90</v>
      </c>
      <c r="H51" s="114">
        <v>150</v>
      </c>
      <c r="I51" s="140">
        <v>75</v>
      </c>
      <c r="J51" s="115">
        <v>12</v>
      </c>
      <c r="K51" s="116">
        <v>16</v>
      </c>
    </row>
    <row r="52" spans="1:11" ht="14.1" customHeight="1" x14ac:dyDescent="0.2">
      <c r="A52" s="306">
        <v>71</v>
      </c>
      <c r="B52" s="307" t="s">
        <v>276</v>
      </c>
      <c r="C52" s="308"/>
      <c r="D52" s="113">
        <v>8.7612208258527833</v>
      </c>
      <c r="E52" s="115">
        <v>244</v>
      </c>
      <c r="F52" s="114">
        <v>94</v>
      </c>
      <c r="G52" s="114">
        <v>200</v>
      </c>
      <c r="H52" s="114">
        <v>111</v>
      </c>
      <c r="I52" s="140">
        <v>157</v>
      </c>
      <c r="J52" s="115">
        <v>87</v>
      </c>
      <c r="K52" s="116">
        <v>55.414012738853501</v>
      </c>
    </row>
    <row r="53" spans="1:11" ht="14.1" customHeight="1" x14ac:dyDescent="0.2">
      <c r="A53" s="306" t="s">
        <v>277</v>
      </c>
      <c r="B53" s="307" t="s">
        <v>278</v>
      </c>
      <c r="C53" s="308"/>
      <c r="D53" s="113">
        <v>3.8420107719928187</v>
      </c>
      <c r="E53" s="115">
        <v>107</v>
      </c>
      <c r="F53" s="114">
        <v>26</v>
      </c>
      <c r="G53" s="114">
        <v>72</v>
      </c>
      <c r="H53" s="114">
        <v>37</v>
      </c>
      <c r="I53" s="140">
        <v>45</v>
      </c>
      <c r="J53" s="115">
        <v>62</v>
      </c>
      <c r="K53" s="116">
        <v>137.77777777777777</v>
      </c>
    </row>
    <row r="54" spans="1:11" ht="14.1" customHeight="1" x14ac:dyDescent="0.2">
      <c r="A54" s="306" t="s">
        <v>279</v>
      </c>
      <c r="B54" s="307" t="s">
        <v>280</v>
      </c>
      <c r="C54" s="308"/>
      <c r="D54" s="113">
        <v>4.0933572710951527</v>
      </c>
      <c r="E54" s="115">
        <v>114</v>
      </c>
      <c r="F54" s="114">
        <v>61</v>
      </c>
      <c r="G54" s="114">
        <v>120</v>
      </c>
      <c r="H54" s="114">
        <v>67</v>
      </c>
      <c r="I54" s="140">
        <v>101</v>
      </c>
      <c r="J54" s="115">
        <v>13</v>
      </c>
      <c r="K54" s="116">
        <v>12.871287128712872</v>
      </c>
    </row>
    <row r="55" spans="1:11" ht="14.1" customHeight="1" x14ac:dyDescent="0.2">
      <c r="A55" s="306">
        <v>72</v>
      </c>
      <c r="B55" s="307" t="s">
        <v>281</v>
      </c>
      <c r="C55" s="308"/>
      <c r="D55" s="113">
        <v>1.5439856373429084</v>
      </c>
      <c r="E55" s="115">
        <v>43</v>
      </c>
      <c r="F55" s="114">
        <v>24</v>
      </c>
      <c r="G55" s="114">
        <v>44</v>
      </c>
      <c r="H55" s="114">
        <v>11</v>
      </c>
      <c r="I55" s="140">
        <v>40</v>
      </c>
      <c r="J55" s="115">
        <v>3</v>
      </c>
      <c r="K55" s="116">
        <v>7.5</v>
      </c>
    </row>
    <row r="56" spans="1:11" ht="14.1" customHeight="1" x14ac:dyDescent="0.2">
      <c r="A56" s="306" t="s">
        <v>282</v>
      </c>
      <c r="B56" s="307" t="s">
        <v>283</v>
      </c>
      <c r="C56" s="308"/>
      <c r="D56" s="113">
        <v>0.35906642728904847</v>
      </c>
      <c r="E56" s="115">
        <v>10</v>
      </c>
      <c r="F56" s="114">
        <v>7</v>
      </c>
      <c r="G56" s="114">
        <v>12</v>
      </c>
      <c r="H56" s="114" t="s">
        <v>513</v>
      </c>
      <c r="I56" s="140">
        <v>15</v>
      </c>
      <c r="J56" s="115">
        <v>-5</v>
      </c>
      <c r="K56" s="116">
        <v>-33.333333333333336</v>
      </c>
    </row>
    <row r="57" spans="1:11" ht="14.1" customHeight="1" x14ac:dyDescent="0.2">
      <c r="A57" s="306" t="s">
        <v>284</v>
      </c>
      <c r="B57" s="307" t="s">
        <v>285</v>
      </c>
      <c r="C57" s="308"/>
      <c r="D57" s="113">
        <v>0.71813285457809695</v>
      </c>
      <c r="E57" s="115">
        <v>20</v>
      </c>
      <c r="F57" s="114">
        <v>13</v>
      </c>
      <c r="G57" s="114">
        <v>13</v>
      </c>
      <c r="H57" s="114">
        <v>8</v>
      </c>
      <c r="I57" s="140">
        <v>18</v>
      </c>
      <c r="J57" s="115">
        <v>2</v>
      </c>
      <c r="K57" s="116">
        <v>11.111111111111111</v>
      </c>
    </row>
    <row r="58" spans="1:11" ht="14.1" customHeight="1" x14ac:dyDescent="0.2">
      <c r="A58" s="306">
        <v>73</v>
      </c>
      <c r="B58" s="307" t="s">
        <v>286</v>
      </c>
      <c r="C58" s="308"/>
      <c r="D58" s="113">
        <v>1.0771992818671454</v>
      </c>
      <c r="E58" s="115">
        <v>30</v>
      </c>
      <c r="F58" s="114">
        <v>28</v>
      </c>
      <c r="G58" s="114">
        <v>54</v>
      </c>
      <c r="H58" s="114">
        <v>25</v>
      </c>
      <c r="I58" s="140">
        <v>46</v>
      </c>
      <c r="J58" s="115">
        <v>-16</v>
      </c>
      <c r="K58" s="116">
        <v>-34.782608695652172</v>
      </c>
    </row>
    <row r="59" spans="1:11" ht="14.1" customHeight="1" x14ac:dyDescent="0.2">
      <c r="A59" s="306" t="s">
        <v>287</v>
      </c>
      <c r="B59" s="307" t="s">
        <v>288</v>
      </c>
      <c r="C59" s="308"/>
      <c r="D59" s="113">
        <v>0.71813285457809695</v>
      </c>
      <c r="E59" s="115">
        <v>20</v>
      </c>
      <c r="F59" s="114">
        <v>20</v>
      </c>
      <c r="G59" s="114">
        <v>40</v>
      </c>
      <c r="H59" s="114">
        <v>19</v>
      </c>
      <c r="I59" s="140">
        <v>39</v>
      </c>
      <c r="J59" s="115">
        <v>-19</v>
      </c>
      <c r="K59" s="116">
        <v>-48.717948717948715</v>
      </c>
    </row>
    <row r="60" spans="1:11" ht="14.1" customHeight="1" x14ac:dyDescent="0.2">
      <c r="A60" s="306">
        <v>81</v>
      </c>
      <c r="B60" s="307" t="s">
        <v>289</v>
      </c>
      <c r="C60" s="308"/>
      <c r="D60" s="113">
        <v>5.6014362657091565</v>
      </c>
      <c r="E60" s="115">
        <v>156</v>
      </c>
      <c r="F60" s="114">
        <v>133</v>
      </c>
      <c r="G60" s="114">
        <v>158</v>
      </c>
      <c r="H60" s="114">
        <v>107</v>
      </c>
      <c r="I60" s="140">
        <v>175</v>
      </c>
      <c r="J60" s="115">
        <v>-19</v>
      </c>
      <c r="K60" s="116">
        <v>-10.857142857142858</v>
      </c>
    </row>
    <row r="61" spans="1:11" ht="14.1" customHeight="1" x14ac:dyDescent="0.2">
      <c r="A61" s="306" t="s">
        <v>290</v>
      </c>
      <c r="B61" s="307" t="s">
        <v>291</v>
      </c>
      <c r="C61" s="308"/>
      <c r="D61" s="113">
        <v>1.8671454219030521</v>
      </c>
      <c r="E61" s="115">
        <v>52</v>
      </c>
      <c r="F61" s="114">
        <v>33</v>
      </c>
      <c r="G61" s="114">
        <v>86</v>
      </c>
      <c r="H61" s="114">
        <v>24</v>
      </c>
      <c r="I61" s="140">
        <v>85</v>
      </c>
      <c r="J61" s="115">
        <v>-33</v>
      </c>
      <c r="K61" s="116">
        <v>-38.823529411764703</v>
      </c>
    </row>
    <row r="62" spans="1:11" ht="14.1" customHeight="1" x14ac:dyDescent="0.2">
      <c r="A62" s="306" t="s">
        <v>292</v>
      </c>
      <c r="B62" s="307" t="s">
        <v>293</v>
      </c>
      <c r="C62" s="308"/>
      <c r="D62" s="113">
        <v>1.7235188509874326</v>
      </c>
      <c r="E62" s="115">
        <v>48</v>
      </c>
      <c r="F62" s="114">
        <v>69</v>
      </c>
      <c r="G62" s="114">
        <v>46</v>
      </c>
      <c r="H62" s="114">
        <v>50</v>
      </c>
      <c r="I62" s="140">
        <v>48</v>
      </c>
      <c r="J62" s="115">
        <v>0</v>
      </c>
      <c r="K62" s="116">
        <v>0</v>
      </c>
    </row>
    <row r="63" spans="1:11" ht="14.1" customHeight="1" x14ac:dyDescent="0.2">
      <c r="A63" s="306"/>
      <c r="B63" s="307" t="s">
        <v>294</v>
      </c>
      <c r="C63" s="308"/>
      <c r="D63" s="113">
        <v>1.6517055655296229</v>
      </c>
      <c r="E63" s="115">
        <v>46</v>
      </c>
      <c r="F63" s="114">
        <v>67</v>
      </c>
      <c r="G63" s="114">
        <v>46</v>
      </c>
      <c r="H63" s="114">
        <v>49</v>
      </c>
      <c r="I63" s="140">
        <v>45</v>
      </c>
      <c r="J63" s="115">
        <v>1</v>
      </c>
      <c r="K63" s="116">
        <v>2.2222222222222223</v>
      </c>
    </row>
    <row r="64" spans="1:11" ht="14.1" customHeight="1" x14ac:dyDescent="0.2">
      <c r="A64" s="306" t="s">
        <v>295</v>
      </c>
      <c r="B64" s="307" t="s">
        <v>296</v>
      </c>
      <c r="C64" s="308"/>
      <c r="D64" s="113">
        <v>0.50269299820466784</v>
      </c>
      <c r="E64" s="115">
        <v>14</v>
      </c>
      <c r="F64" s="114">
        <v>14</v>
      </c>
      <c r="G64" s="114">
        <v>12</v>
      </c>
      <c r="H64" s="114">
        <v>7</v>
      </c>
      <c r="I64" s="140">
        <v>17</v>
      </c>
      <c r="J64" s="115">
        <v>-3</v>
      </c>
      <c r="K64" s="116">
        <v>-17.647058823529413</v>
      </c>
    </row>
    <row r="65" spans="1:11" ht="14.1" customHeight="1" x14ac:dyDescent="0.2">
      <c r="A65" s="306" t="s">
        <v>297</v>
      </c>
      <c r="B65" s="307" t="s">
        <v>298</v>
      </c>
      <c r="C65" s="308"/>
      <c r="D65" s="113">
        <v>0.50269299820466784</v>
      </c>
      <c r="E65" s="115">
        <v>14</v>
      </c>
      <c r="F65" s="114">
        <v>9</v>
      </c>
      <c r="G65" s="114">
        <v>6</v>
      </c>
      <c r="H65" s="114">
        <v>8</v>
      </c>
      <c r="I65" s="140">
        <v>14</v>
      </c>
      <c r="J65" s="115">
        <v>0</v>
      </c>
      <c r="K65" s="116">
        <v>0</v>
      </c>
    </row>
    <row r="66" spans="1:11" ht="14.1" customHeight="1" x14ac:dyDescent="0.2">
      <c r="A66" s="306">
        <v>82</v>
      </c>
      <c r="B66" s="307" t="s">
        <v>299</v>
      </c>
      <c r="C66" s="308"/>
      <c r="D66" s="113">
        <v>2.6211849192100538</v>
      </c>
      <c r="E66" s="115">
        <v>73</v>
      </c>
      <c r="F66" s="114">
        <v>57</v>
      </c>
      <c r="G66" s="114">
        <v>99</v>
      </c>
      <c r="H66" s="114">
        <v>74</v>
      </c>
      <c r="I66" s="140">
        <v>64</v>
      </c>
      <c r="J66" s="115">
        <v>9</v>
      </c>
      <c r="K66" s="116">
        <v>14.0625</v>
      </c>
    </row>
    <row r="67" spans="1:11" ht="14.1" customHeight="1" x14ac:dyDescent="0.2">
      <c r="A67" s="306" t="s">
        <v>300</v>
      </c>
      <c r="B67" s="307" t="s">
        <v>301</v>
      </c>
      <c r="C67" s="308"/>
      <c r="D67" s="113">
        <v>2.1903052064631958</v>
      </c>
      <c r="E67" s="115">
        <v>61</v>
      </c>
      <c r="F67" s="114">
        <v>42</v>
      </c>
      <c r="G67" s="114">
        <v>65</v>
      </c>
      <c r="H67" s="114">
        <v>61</v>
      </c>
      <c r="I67" s="140">
        <v>48</v>
      </c>
      <c r="J67" s="115">
        <v>13</v>
      </c>
      <c r="K67" s="116">
        <v>27.083333333333332</v>
      </c>
    </row>
    <row r="68" spans="1:11" ht="14.1" customHeight="1" x14ac:dyDescent="0.2">
      <c r="A68" s="306" t="s">
        <v>302</v>
      </c>
      <c r="B68" s="307" t="s">
        <v>303</v>
      </c>
      <c r="C68" s="308"/>
      <c r="D68" s="113">
        <v>0.25134649910233392</v>
      </c>
      <c r="E68" s="115">
        <v>7</v>
      </c>
      <c r="F68" s="114">
        <v>8</v>
      </c>
      <c r="G68" s="114">
        <v>22</v>
      </c>
      <c r="H68" s="114">
        <v>10</v>
      </c>
      <c r="I68" s="140">
        <v>8</v>
      </c>
      <c r="J68" s="115">
        <v>-1</v>
      </c>
      <c r="K68" s="116">
        <v>-12.5</v>
      </c>
    </row>
    <row r="69" spans="1:11" ht="14.1" customHeight="1" x14ac:dyDescent="0.2">
      <c r="A69" s="306">
        <v>83</v>
      </c>
      <c r="B69" s="307" t="s">
        <v>304</v>
      </c>
      <c r="C69" s="308"/>
      <c r="D69" s="113">
        <v>4.1292639138240572</v>
      </c>
      <c r="E69" s="115">
        <v>115</v>
      </c>
      <c r="F69" s="114">
        <v>100</v>
      </c>
      <c r="G69" s="114">
        <v>295</v>
      </c>
      <c r="H69" s="114">
        <v>118</v>
      </c>
      <c r="I69" s="140">
        <v>117</v>
      </c>
      <c r="J69" s="115">
        <v>-2</v>
      </c>
      <c r="K69" s="116">
        <v>-1.7094017094017093</v>
      </c>
    </row>
    <row r="70" spans="1:11" ht="14.1" customHeight="1" x14ac:dyDescent="0.2">
      <c r="A70" s="306" t="s">
        <v>305</v>
      </c>
      <c r="B70" s="307" t="s">
        <v>306</v>
      </c>
      <c r="C70" s="308"/>
      <c r="D70" s="113">
        <v>3.1238779174147218</v>
      </c>
      <c r="E70" s="115">
        <v>87</v>
      </c>
      <c r="F70" s="114">
        <v>76</v>
      </c>
      <c r="G70" s="114">
        <v>257</v>
      </c>
      <c r="H70" s="114">
        <v>86</v>
      </c>
      <c r="I70" s="140">
        <v>89</v>
      </c>
      <c r="J70" s="115">
        <v>-2</v>
      </c>
      <c r="K70" s="116">
        <v>-2.2471910112359552</v>
      </c>
    </row>
    <row r="71" spans="1:11" ht="14.1" customHeight="1" x14ac:dyDescent="0.2">
      <c r="A71" s="306"/>
      <c r="B71" s="307" t="s">
        <v>307</v>
      </c>
      <c r="C71" s="308"/>
      <c r="D71" s="113">
        <v>1.6876122082585279</v>
      </c>
      <c r="E71" s="115">
        <v>47</v>
      </c>
      <c r="F71" s="114">
        <v>41</v>
      </c>
      <c r="G71" s="114">
        <v>188</v>
      </c>
      <c r="H71" s="114">
        <v>53</v>
      </c>
      <c r="I71" s="140">
        <v>59</v>
      </c>
      <c r="J71" s="115">
        <v>-12</v>
      </c>
      <c r="K71" s="116">
        <v>-20.338983050847457</v>
      </c>
    </row>
    <row r="72" spans="1:11" ht="14.1" customHeight="1" x14ac:dyDescent="0.2">
      <c r="A72" s="306">
        <v>84</v>
      </c>
      <c r="B72" s="307" t="s">
        <v>308</v>
      </c>
      <c r="C72" s="308"/>
      <c r="D72" s="113">
        <v>0.68222621184919208</v>
      </c>
      <c r="E72" s="115">
        <v>19</v>
      </c>
      <c r="F72" s="114">
        <v>16</v>
      </c>
      <c r="G72" s="114">
        <v>41</v>
      </c>
      <c r="H72" s="114">
        <v>22</v>
      </c>
      <c r="I72" s="140">
        <v>17</v>
      </c>
      <c r="J72" s="115">
        <v>2</v>
      </c>
      <c r="K72" s="116">
        <v>11.764705882352942</v>
      </c>
    </row>
    <row r="73" spans="1:11" ht="14.1" customHeight="1" x14ac:dyDescent="0.2">
      <c r="A73" s="306" t="s">
        <v>309</v>
      </c>
      <c r="B73" s="307" t="s">
        <v>310</v>
      </c>
      <c r="C73" s="308"/>
      <c r="D73" s="113">
        <v>0.14362657091561939</v>
      </c>
      <c r="E73" s="115">
        <v>4</v>
      </c>
      <c r="F73" s="114">
        <v>4</v>
      </c>
      <c r="G73" s="114">
        <v>12</v>
      </c>
      <c r="H73" s="114">
        <v>3</v>
      </c>
      <c r="I73" s="140">
        <v>8</v>
      </c>
      <c r="J73" s="115">
        <v>-4</v>
      </c>
      <c r="K73" s="116">
        <v>-50</v>
      </c>
    </row>
    <row r="74" spans="1:11" ht="14.1" customHeight="1" x14ac:dyDescent="0.2">
      <c r="A74" s="306" t="s">
        <v>311</v>
      </c>
      <c r="B74" s="307" t="s">
        <v>312</v>
      </c>
      <c r="C74" s="308"/>
      <c r="D74" s="113">
        <v>0.21543985637342908</v>
      </c>
      <c r="E74" s="115">
        <v>6</v>
      </c>
      <c r="F74" s="114">
        <v>5</v>
      </c>
      <c r="G74" s="114">
        <v>10</v>
      </c>
      <c r="H74" s="114" t="s">
        <v>513</v>
      </c>
      <c r="I74" s="140">
        <v>0</v>
      </c>
      <c r="J74" s="115">
        <v>6</v>
      </c>
      <c r="K74" s="116" t="s">
        <v>514</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t="s">
        <v>513</v>
      </c>
      <c r="E76" s="115" t="s">
        <v>513</v>
      </c>
      <c r="F76" s="114" t="s">
        <v>513</v>
      </c>
      <c r="G76" s="114">
        <v>12</v>
      </c>
      <c r="H76" s="114">
        <v>12</v>
      </c>
      <c r="I76" s="140">
        <v>10</v>
      </c>
      <c r="J76" s="115" t="s">
        <v>513</v>
      </c>
      <c r="K76" s="116" t="s">
        <v>513</v>
      </c>
    </row>
    <row r="77" spans="1:11" ht="14.1" customHeight="1" x14ac:dyDescent="0.2">
      <c r="A77" s="306">
        <v>92</v>
      </c>
      <c r="B77" s="307" t="s">
        <v>316</v>
      </c>
      <c r="C77" s="308"/>
      <c r="D77" s="113">
        <v>0.25134649910233392</v>
      </c>
      <c r="E77" s="115">
        <v>7</v>
      </c>
      <c r="F77" s="114">
        <v>5</v>
      </c>
      <c r="G77" s="114">
        <v>7</v>
      </c>
      <c r="H77" s="114">
        <v>4</v>
      </c>
      <c r="I77" s="140">
        <v>20</v>
      </c>
      <c r="J77" s="115">
        <v>-13</v>
      </c>
      <c r="K77" s="116">
        <v>-65</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0.21543985637342908</v>
      </c>
      <c r="E79" s="115">
        <v>6</v>
      </c>
      <c r="F79" s="114">
        <v>6</v>
      </c>
      <c r="G79" s="114">
        <v>7</v>
      </c>
      <c r="H79" s="114">
        <v>6</v>
      </c>
      <c r="I79" s="140">
        <v>6</v>
      </c>
      <c r="J79" s="115">
        <v>0</v>
      </c>
      <c r="K79" s="116">
        <v>0</v>
      </c>
    </row>
    <row r="80" spans="1:11" ht="14.1" customHeight="1" x14ac:dyDescent="0.2">
      <c r="A80" s="306" t="s">
        <v>319</v>
      </c>
      <c r="B80" s="307" t="s">
        <v>320</v>
      </c>
      <c r="C80" s="308"/>
      <c r="D80" s="113" t="s">
        <v>513</v>
      </c>
      <c r="E80" s="115" t="s">
        <v>513</v>
      </c>
      <c r="F80" s="114">
        <v>0</v>
      </c>
      <c r="G80" s="114" t="s">
        <v>513</v>
      </c>
      <c r="H80" s="114" t="s">
        <v>513</v>
      </c>
      <c r="I80" s="140">
        <v>0</v>
      </c>
      <c r="J80" s="115" t="s">
        <v>513</v>
      </c>
      <c r="K80" s="116" t="s">
        <v>513</v>
      </c>
    </row>
    <row r="81" spans="1:11" ht="14.1" customHeight="1" x14ac:dyDescent="0.2">
      <c r="A81" s="310" t="s">
        <v>321</v>
      </c>
      <c r="B81" s="311" t="s">
        <v>333</v>
      </c>
      <c r="C81" s="312"/>
      <c r="D81" s="125">
        <v>0.35906642728904847</v>
      </c>
      <c r="E81" s="143">
        <v>10</v>
      </c>
      <c r="F81" s="144">
        <v>15</v>
      </c>
      <c r="G81" s="144">
        <v>18</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2776</v>
      </c>
      <c r="E11" s="114">
        <v>2077</v>
      </c>
      <c r="F11" s="114">
        <v>2693</v>
      </c>
      <c r="G11" s="114">
        <v>1999</v>
      </c>
      <c r="H11" s="140">
        <v>2668</v>
      </c>
      <c r="I11" s="115">
        <v>108</v>
      </c>
      <c r="J11" s="116">
        <v>4.0479760119940034</v>
      </c>
    </row>
    <row r="12" spans="1:15" s="110" customFormat="1" ht="24.95" customHeight="1" x14ac:dyDescent="0.2">
      <c r="A12" s="193" t="s">
        <v>132</v>
      </c>
      <c r="B12" s="194" t="s">
        <v>133</v>
      </c>
      <c r="C12" s="113">
        <v>1.1527377521613833</v>
      </c>
      <c r="D12" s="115">
        <v>32</v>
      </c>
      <c r="E12" s="114">
        <v>59</v>
      </c>
      <c r="F12" s="114">
        <v>62</v>
      </c>
      <c r="G12" s="114">
        <v>33</v>
      </c>
      <c r="H12" s="140">
        <v>43</v>
      </c>
      <c r="I12" s="115">
        <v>-11</v>
      </c>
      <c r="J12" s="116">
        <v>-25.581395348837209</v>
      </c>
    </row>
    <row r="13" spans="1:15" s="110" customFormat="1" ht="24.95" customHeight="1" x14ac:dyDescent="0.2">
      <c r="A13" s="193" t="s">
        <v>134</v>
      </c>
      <c r="B13" s="199" t="s">
        <v>214</v>
      </c>
      <c r="C13" s="113">
        <v>1.9092219020172911</v>
      </c>
      <c r="D13" s="115">
        <v>53</v>
      </c>
      <c r="E13" s="114">
        <v>70</v>
      </c>
      <c r="F13" s="114">
        <v>54</v>
      </c>
      <c r="G13" s="114">
        <v>65</v>
      </c>
      <c r="H13" s="140">
        <v>228</v>
      </c>
      <c r="I13" s="115">
        <v>-175</v>
      </c>
      <c r="J13" s="116">
        <v>-76.754385964912274</v>
      </c>
    </row>
    <row r="14" spans="1:15" s="287" customFormat="1" ht="24.95" customHeight="1" x14ac:dyDescent="0.2">
      <c r="A14" s="193" t="s">
        <v>215</v>
      </c>
      <c r="B14" s="199" t="s">
        <v>137</v>
      </c>
      <c r="C14" s="113">
        <v>37.211815561959654</v>
      </c>
      <c r="D14" s="115">
        <v>1033</v>
      </c>
      <c r="E14" s="114">
        <v>357</v>
      </c>
      <c r="F14" s="114">
        <v>515</v>
      </c>
      <c r="G14" s="114">
        <v>435</v>
      </c>
      <c r="H14" s="140">
        <v>590</v>
      </c>
      <c r="I14" s="115">
        <v>443</v>
      </c>
      <c r="J14" s="116">
        <v>75.084745762711862</v>
      </c>
      <c r="K14" s="110"/>
      <c r="L14" s="110"/>
      <c r="M14" s="110"/>
      <c r="N14" s="110"/>
      <c r="O14" s="110"/>
    </row>
    <row r="15" spans="1:15" s="110" customFormat="1" ht="24.95" customHeight="1" x14ac:dyDescent="0.2">
      <c r="A15" s="193" t="s">
        <v>216</v>
      </c>
      <c r="B15" s="199" t="s">
        <v>217</v>
      </c>
      <c r="C15" s="113">
        <v>2.9178674351585014</v>
      </c>
      <c r="D15" s="115">
        <v>81</v>
      </c>
      <c r="E15" s="114">
        <v>74</v>
      </c>
      <c r="F15" s="114">
        <v>145</v>
      </c>
      <c r="G15" s="114">
        <v>124</v>
      </c>
      <c r="H15" s="140">
        <v>177</v>
      </c>
      <c r="I15" s="115">
        <v>-96</v>
      </c>
      <c r="J15" s="116">
        <v>-54.237288135593218</v>
      </c>
    </row>
    <row r="16" spans="1:15" s="287" customFormat="1" ht="24.95" customHeight="1" x14ac:dyDescent="0.2">
      <c r="A16" s="193" t="s">
        <v>218</v>
      </c>
      <c r="B16" s="199" t="s">
        <v>141</v>
      </c>
      <c r="C16" s="113">
        <v>30.619596541786745</v>
      </c>
      <c r="D16" s="115">
        <v>850</v>
      </c>
      <c r="E16" s="114">
        <v>181</v>
      </c>
      <c r="F16" s="114">
        <v>256</v>
      </c>
      <c r="G16" s="114">
        <v>225</v>
      </c>
      <c r="H16" s="140">
        <v>304</v>
      </c>
      <c r="I16" s="115">
        <v>546</v>
      </c>
      <c r="J16" s="116">
        <v>179.60526315789474</v>
      </c>
      <c r="K16" s="110"/>
      <c r="L16" s="110"/>
      <c r="M16" s="110"/>
      <c r="N16" s="110"/>
      <c r="O16" s="110"/>
    </row>
    <row r="17" spans="1:15" s="110" customFormat="1" ht="24.95" customHeight="1" x14ac:dyDescent="0.2">
      <c r="A17" s="193" t="s">
        <v>142</v>
      </c>
      <c r="B17" s="199" t="s">
        <v>220</v>
      </c>
      <c r="C17" s="113">
        <v>3.6743515850144091</v>
      </c>
      <c r="D17" s="115">
        <v>102</v>
      </c>
      <c r="E17" s="114">
        <v>102</v>
      </c>
      <c r="F17" s="114">
        <v>114</v>
      </c>
      <c r="G17" s="114">
        <v>86</v>
      </c>
      <c r="H17" s="140">
        <v>109</v>
      </c>
      <c r="I17" s="115">
        <v>-7</v>
      </c>
      <c r="J17" s="116">
        <v>-6.4220183486238529</v>
      </c>
    </row>
    <row r="18" spans="1:15" s="287" customFormat="1" ht="24.95" customHeight="1" x14ac:dyDescent="0.2">
      <c r="A18" s="201" t="s">
        <v>144</v>
      </c>
      <c r="B18" s="202" t="s">
        <v>145</v>
      </c>
      <c r="C18" s="113">
        <v>6.9164265129682994</v>
      </c>
      <c r="D18" s="115">
        <v>192</v>
      </c>
      <c r="E18" s="114">
        <v>201</v>
      </c>
      <c r="F18" s="114">
        <v>163</v>
      </c>
      <c r="G18" s="114">
        <v>144</v>
      </c>
      <c r="H18" s="140">
        <v>242</v>
      </c>
      <c r="I18" s="115">
        <v>-50</v>
      </c>
      <c r="J18" s="116">
        <v>-20.66115702479339</v>
      </c>
      <c r="K18" s="110"/>
      <c r="L18" s="110"/>
      <c r="M18" s="110"/>
      <c r="N18" s="110"/>
      <c r="O18" s="110"/>
    </row>
    <row r="19" spans="1:15" s="110" customFormat="1" ht="24.95" customHeight="1" x14ac:dyDescent="0.2">
      <c r="A19" s="193" t="s">
        <v>146</v>
      </c>
      <c r="B19" s="199" t="s">
        <v>147</v>
      </c>
      <c r="C19" s="113">
        <v>11.131123919308358</v>
      </c>
      <c r="D19" s="115">
        <v>309</v>
      </c>
      <c r="E19" s="114">
        <v>207</v>
      </c>
      <c r="F19" s="114">
        <v>337</v>
      </c>
      <c r="G19" s="114">
        <v>270</v>
      </c>
      <c r="H19" s="140">
        <v>307</v>
      </c>
      <c r="I19" s="115">
        <v>2</v>
      </c>
      <c r="J19" s="116">
        <v>0.65146579804560256</v>
      </c>
    </row>
    <row r="20" spans="1:15" s="287" customFormat="1" ht="24.95" customHeight="1" x14ac:dyDescent="0.2">
      <c r="A20" s="193" t="s">
        <v>148</v>
      </c>
      <c r="B20" s="199" t="s">
        <v>149</v>
      </c>
      <c r="C20" s="113">
        <v>4.250720461095101</v>
      </c>
      <c r="D20" s="115">
        <v>118</v>
      </c>
      <c r="E20" s="114">
        <v>84</v>
      </c>
      <c r="F20" s="114">
        <v>100</v>
      </c>
      <c r="G20" s="114">
        <v>109</v>
      </c>
      <c r="H20" s="140">
        <v>116</v>
      </c>
      <c r="I20" s="115">
        <v>2</v>
      </c>
      <c r="J20" s="116">
        <v>1.7241379310344827</v>
      </c>
      <c r="K20" s="110"/>
      <c r="L20" s="110"/>
      <c r="M20" s="110"/>
      <c r="N20" s="110"/>
      <c r="O20" s="110"/>
    </row>
    <row r="21" spans="1:15" s="110" customFormat="1" ht="24.95" customHeight="1" x14ac:dyDescent="0.2">
      <c r="A21" s="201" t="s">
        <v>150</v>
      </c>
      <c r="B21" s="202" t="s">
        <v>151</v>
      </c>
      <c r="C21" s="113">
        <v>5.1152737752161386</v>
      </c>
      <c r="D21" s="115">
        <v>142</v>
      </c>
      <c r="E21" s="114">
        <v>262</v>
      </c>
      <c r="F21" s="114">
        <v>237</v>
      </c>
      <c r="G21" s="114">
        <v>168</v>
      </c>
      <c r="H21" s="140">
        <v>126</v>
      </c>
      <c r="I21" s="115">
        <v>16</v>
      </c>
      <c r="J21" s="116">
        <v>12.698412698412698</v>
      </c>
    </row>
    <row r="22" spans="1:15" s="110" customFormat="1" ht="24.95" customHeight="1" x14ac:dyDescent="0.2">
      <c r="A22" s="201" t="s">
        <v>152</v>
      </c>
      <c r="B22" s="199" t="s">
        <v>153</v>
      </c>
      <c r="C22" s="113">
        <v>0.57636887608069165</v>
      </c>
      <c r="D22" s="115">
        <v>16</v>
      </c>
      <c r="E22" s="114">
        <v>6</v>
      </c>
      <c r="F22" s="114">
        <v>15</v>
      </c>
      <c r="G22" s="114">
        <v>8</v>
      </c>
      <c r="H22" s="140">
        <v>9</v>
      </c>
      <c r="I22" s="115">
        <v>7</v>
      </c>
      <c r="J22" s="116">
        <v>77.777777777777771</v>
      </c>
    </row>
    <row r="23" spans="1:15" s="110" customFormat="1" ht="24.95" customHeight="1" x14ac:dyDescent="0.2">
      <c r="A23" s="193" t="s">
        <v>154</v>
      </c>
      <c r="B23" s="199" t="s">
        <v>155</v>
      </c>
      <c r="C23" s="113">
        <v>0.90057636887608072</v>
      </c>
      <c r="D23" s="115">
        <v>25</v>
      </c>
      <c r="E23" s="114">
        <v>18</v>
      </c>
      <c r="F23" s="114">
        <v>15</v>
      </c>
      <c r="G23" s="114">
        <v>25</v>
      </c>
      <c r="H23" s="140">
        <v>30</v>
      </c>
      <c r="I23" s="115">
        <v>-5</v>
      </c>
      <c r="J23" s="116">
        <v>-16.666666666666668</v>
      </c>
    </row>
    <row r="24" spans="1:15" s="110" customFormat="1" ht="24.95" customHeight="1" x14ac:dyDescent="0.2">
      <c r="A24" s="193" t="s">
        <v>156</v>
      </c>
      <c r="B24" s="199" t="s">
        <v>221</v>
      </c>
      <c r="C24" s="113">
        <v>4.1426512968299711</v>
      </c>
      <c r="D24" s="115">
        <v>115</v>
      </c>
      <c r="E24" s="114">
        <v>79</v>
      </c>
      <c r="F24" s="114">
        <v>87</v>
      </c>
      <c r="G24" s="114">
        <v>47</v>
      </c>
      <c r="H24" s="140">
        <v>63</v>
      </c>
      <c r="I24" s="115">
        <v>52</v>
      </c>
      <c r="J24" s="116">
        <v>82.539682539682545</v>
      </c>
    </row>
    <row r="25" spans="1:15" s="110" customFormat="1" ht="24.95" customHeight="1" x14ac:dyDescent="0.2">
      <c r="A25" s="193" t="s">
        <v>222</v>
      </c>
      <c r="B25" s="204" t="s">
        <v>159</v>
      </c>
      <c r="C25" s="113">
        <v>1.7291066282420748</v>
      </c>
      <c r="D25" s="115">
        <v>48</v>
      </c>
      <c r="E25" s="114">
        <v>83</v>
      </c>
      <c r="F25" s="114">
        <v>43</v>
      </c>
      <c r="G25" s="114">
        <v>46</v>
      </c>
      <c r="H25" s="140">
        <v>56</v>
      </c>
      <c r="I25" s="115">
        <v>-8</v>
      </c>
      <c r="J25" s="116">
        <v>-14.285714285714286</v>
      </c>
    </row>
    <row r="26" spans="1:15" s="110" customFormat="1" ht="24.95" customHeight="1" x14ac:dyDescent="0.2">
      <c r="A26" s="201">
        <v>782.78300000000002</v>
      </c>
      <c r="B26" s="203" t="s">
        <v>160</v>
      </c>
      <c r="C26" s="113">
        <v>8.4654178674351588</v>
      </c>
      <c r="D26" s="115">
        <v>235</v>
      </c>
      <c r="E26" s="114">
        <v>254</v>
      </c>
      <c r="F26" s="114">
        <v>294</v>
      </c>
      <c r="G26" s="114">
        <v>230</v>
      </c>
      <c r="H26" s="140">
        <v>261</v>
      </c>
      <c r="I26" s="115">
        <v>-26</v>
      </c>
      <c r="J26" s="116">
        <v>-9.9616858237547898</v>
      </c>
    </row>
    <row r="27" spans="1:15" s="110" customFormat="1" ht="24.95" customHeight="1" x14ac:dyDescent="0.2">
      <c r="A27" s="193" t="s">
        <v>161</v>
      </c>
      <c r="B27" s="199" t="s">
        <v>162</v>
      </c>
      <c r="C27" s="113">
        <v>2.0172910662824206</v>
      </c>
      <c r="D27" s="115">
        <v>56</v>
      </c>
      <c r="E27" s="114">
        <v>50</v>
      </c>
      <c r="F27" s="114">
        <v>63</v>
      </c>
      <c r="G27" s="114">
        <v>118</v>
      </c>
      <c r="H27" s="140">
        <v>74</v>
      </c>
      <c r="I27" s="115">
        <v>-18</v>
      </c>
      <c r="J27" s="116">
        <v>-24.324324324324323</v>
      </c>
    </row>
    <row r="28" spans="1:15" s="110" customFormat="1" ht="24.95" customHeight="1" x14ac:dyDescent="0.2">
      <c r="A28" s="193" t="s">
        <v>163</v>
      </c>
      <c r="B28" s="199" t="s">
        <v>164</v>
      </c>
      <c r="C28" s="113">
        <v>1.9452449567723342</v>
      </c>
      <c r="D28" s="115">
        <v>54</v>
      </c>
      <c r="E28" s="114">
        <v>37</v>
      </c>
      <c r="F28" s="114">
        <v>192</v>
      </c>
      <c r="G28" s="114">
        <v>42</v>
      </c>
      <c r="H28" s="140">
        <v>59</v>
      </c>
      <c r="I28" s="115">
        <v>-5</v>
      </c>
      <c r="J28" s="116">
        <v>-8.4745762711864412</v>
      </c>
    </row>
    <row r="29" spans="1:15" s="110" customFormat="1" ht="24.95" customHeight="1" x14ac:dyDescent="0.2">
      <c r="A29" s="193">
        <v>86</v>
      </c>
      <c r="B29" s="199" t="s">
        <v>165</v>
      </c>
      <c r="C29" s="113">
        <v>4.46685878962536</v>
      </c>
      <c r="D29" s="115">
        <v>124</v>
      </c>
      <c r="E29" s="114">
        <v>110</v>
      </c>
      <c r="F29" s="114">
        <v>150</v>
      </c>
      <c r="G29" s="114">
        <v>65</v>
      </c>
      <c r="H29" s="140">
        <v>242</v>
      </c>
      <c r="I29" s="115">
        <v>-118</v>
      </c>
      <c r="J29" s="116">
        <v>-48.760330578512395</v>
      </c>
    </row>
    <row r="30" spans="1:15" s="110" customFormat="1" ht="24.95" customHeight="1" x14ac:dyDescent="0.2">
      <c r="A30" s="193">
        <v>87.88</v>
      </c>
      <c r="B30" s="204" t="s">
        <v>166</v>
      </c>
      <c r="C30" s="113">
        <v>6.2680115273775217</v>
      </c>
      <c r="D30" s="115">
        <v>174</v>
      </c>
      <c r="E30" s="114">
        <v>153</v>
      </c>
      <c r="F30" s="114">
        <v>273</v>
      </c>
      <c r="G30" s="114">
        <v>129</v>
      </c>
      <c r="H30" s="140">
        <v>162</v>
      </c>
      <c r="I30" s="115">
        <v>12</v>
      </c>
      <c r="J30" s="116">
        <v>7.4074074074074074</v>
      </c>
    </row>
    <row r="31" spans="1:15" s="110" customFormat="1" ht="24.95" customHeight="1" x14ac:dyDescent="0.2">
      <c r="A31" s="193" t="s">
        <v>167</v>
      </c>
      <c r="B31" s="199" t="s">
        <v>168</v>
      </c>
      <c r="C31" s="113">
        <v>1.8011527377521614</v>
      </c>
      <c r="D31" s="115">
        <v>50</v>
      </c>
      <c r="E31" s="114">
        <v>47</v>
      </c>
      <c r="F31" s="114">
        <v>93</v>
      </c>
      <c r="G31" s="114">
        <v>65</v>
      </c>
      <c r="H31" s="140">
        <v>60</v>
      </c>
      <c r="I31" s="115">
        <v>-10</v>
      </c>
      <c r="J31" s="116">
        <v>-16.666666666666668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1.1527377521613833</v>
      </c>
      <c r="D34" s="115">
        <v>32</v>
      </c>
      <c r="E34" s="114">
        <v>59</v>
      </c>
      <c r="F34" s="114">
        <v>62</v>
      </c>
      <c r="G34" s="114">
        <v>33</v>
      </c>
      <c r="H34" s="140">
        <v>43</v>
      </c>
      <c r="I34" s="115">
        <v>-11</v>
      </c>
      <c r="J34" s="116">
        <v>-25.581395348837209</v>
      </c>
    </row>
    <row r="35" spans="1:10" s="110" customFormat="1" ht="24.95" customHeight="1" x14ac:dyDescent="0.2">
      <c r="A35" s="292" t="s">
        <v>171</v>
      </c>
      <c r="B35" s="293" t="s">
        <v>172</v>
      </c>
      <c r="C35" s="113">
        <v>46.037463976945247</v>
      </c>
      <c r="D35" s="115">
        <v>1278</v>
      </c>
      <c r="E35" s="114">
        <v>628</v>
      </c>
      <c r="F35" s="114">
        <v>732</v>
      </c>
      <c r="G35" s="114">
        <v>644</v>
      </c>
      <c r="H35" s="140">
        <v>1060</v>
      </c>
      <c r="I35" s="115">
        <v>218</v>
      </c>
      <c r="J35" s="116">
        <v>20.566037735849058</v>
      </c>
    </row>
    <row r="36" spans="1:10" s="110" customFormat="1" ht="24.95" customHeight="1" x14ac:dyDescent="0.2">
      <c r="A36" s="294" t="s">
        <v>173</v>
      </c>
      <c r="B36" s="295" t="s">
        <v>174</v>
      </c>
      <c r="C36" s="125">
        <v>52.809798270893374</v>
      </c>
      <c r="D36" s="143">
        <v>1466</v>
      </c>
      <c r="E36" s="144">
        <v>1390</v>
      </c>
      <c r="F36" s="144">
        <v>1899</v>
      </c>
      <c r="G36" s="144">
        <v>1322</v>
      </c>
      <c r="H36" s="145">
        <v>1565</v>
      </c>
      <c r="I36" s="143">
        <v>-99</v>
      </c>
      <c r="J36" s="146">
        <v>-6.3258785942492013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2776</v>
      </c>
      <c r="F11" s="264">
        <v>2077</v>
      </c>
      <c r="G11" s="264">
        <v>2693</v>
      </c>
      <c r="H11" s="264">
        <v>1999</v>
      </c>
      <c r="I11" s="265">
        <v>2668</v>
      </c>
      <c r="J11" s="263">
        <v>108</v>
      </c>
      <c r="K11" s="266">
        <v>4.0479760119940034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23.739193083573486</v>
      </c>
      <c r="E13" s="115">
        <v>659</v>
      </c>
      <c r="F13" s="114">
        <v>718</v>
      </c>
      <c r="G13" s="114">
        <v>779</v>
      </c>
      <c r="H13" s="114">
        <v>630</v>
      </c>
      <c r="I13" s="140">
        <v>725</v>
      </c>
      <c r="J13" s="115">
        <v>-66</v>
      </c>
      <c r="K13" s="116">
        <v>-9.1034482758620694</v>
      </c>
    </row>
    <row r="14" spans="1:17" ht="15.95" customHeight="1" x14ac:dyDescent="0.2">
      <c r="A14" s="306" t="s">
        <v>230</v>
      </c>
      <c r="B14" s="307"/>
      <c r="C14" s="308"/>
      <c r="D14" s="113">
        <v>63.292507204610949</v>
      </c>
      <c r="E14" s="115">
        <v>1757</v>
      </c>
      <c r="F14" s="114">
        <v>1132</v>
      </c>
      <c r="G14" s="114">
        <v>1598</v>
      </c>
      <c r="H14" s="114">
        <v>1154</v>
      </c>
      <c r="I14" s="140">
        <v>1659</v>
      </c>
      <c r="J14" s="115">
        <v>98</v>
      </c>
      <c r="K14" s="116">
        <v>5.9071729957805905</v>
      </c>
    </row>
    <row r="15" spans="1:17" ht="15.95" customHeight="1" x14ac:dyDescent="0.2">
      <c r="A15" s="306" t="s">
        <v>231</v>
      </c>
      <c r="B15" s="307"/>
      <c r="C15" s="308"/>
      <c r="D15" s="113">
        <v>6.8083573487031703</v>
      </c>
      <c r="E15" s="115">
        <v>189</v>
      </c>
      <c r="F15" s="114">
        <v>117</v>
      </c>
      <c r="G15" s="114">
        <v>139</v>
      </c>
      <c r="H15" s="114">
        <v>118</v>
      </c>
      <c r="I15" s="140">
        <v>136</v>
      </c>
      <c r="J15" s="115">
        <v>53</v>
      </c>
      <c r="K15" s="116">
        <v>38.970588235294116</v>
      </c>
    </row>
    <row r="16" spans="1:17" ht="15.95" customHeight="1" x14ac:dyDescent="0.2">
      <c r="A16" s="306" t="s">
        <v>232</v>
      </c>
      <c r="B16" s="307"/>
      <c r="C16" s="308"/>
      <c r="D16" s="113">
        <v>6.0878962536023051</v>
      </c>
      <c r="E16" s="115">
        <v>169</v>
      </c>
      <c r="F16" s="114">
        <v>100</v>
      </c>
      <c r="G16" s="114">
        <v>153</v>
      </c>
      <c r="H16" s="114">
        <v>90</v>
      </c>
      <c r="I16" s="140">
        <v>142</v>
      </c>
      <c r="J16" s="115">
        <v>27</v>
      </c>
      <c r="K16" s="116">
        <v>19.014084507042252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1.7651296829971181</v>
      </c>
      <c r="E18" s="115">
        <v>49</v>
      </c>
      <c r="F18" s="114">
        <v>54</v>
      </c>
      <c r="G18" s="114">
        <v>68</v>
      </c>
      <c r="H18" s="114">
        <v>45</v>
      </c>
      <c r="I18" s="140">
        <v>56</v>
      </c>
      <c r="J18" s="115">
        <v>-7</v>
      </c>
      <c r="K18" s="116">
        <v>-12.5</v>
      </c>
    </row>
    <row r="19" spans="1:11" ht="14.1" customHeight="1" x14ac:dyDescent="0.2">
      <c r="A19" s="306" t="s">
        <v>235</v>
      </c>
      <c r="B19" s="307" t="s">
        <v>236</v>
      </c>
      <c r="C19" s="308"/>
      <c r="D19" s="113">
        <v>1.0086455331412103</v>
      </c>
      <c r="E19" s="115">
        <v>28</v>
      </c>
      <c r="F19" s="114">
        <v>36</v>
      </c>
      <c r="G19" s="114">
        <v>54</v>
      </c>
      <c r="H19" s="114">
        <v>26</v>
      </c>
      <c r="I19" s="140">
        <v>33</v>
      </c>
      <c r="J19" s="115">
        <v>-5</v>
      </c>
      <c r="K19" s="116">
        <v>-15.151515151515152</v>
      </c>
    </row>
    <row r="20" spans="1:11" ht="14.1" customHeight="1" x14ac:dyDescent="0.2">
      <c r="A20" s="306">
        <v>12</v>
      </c>
      <c r="B20" s="307" t="s">
        <v>237</v>
      </c>
      <c r="C20" s="308"/>
      <c r="D20" s="113">
        <v>0.75648414985590773</v>
      </c>
      <c r="E20" s="115">
        <v>21</v>
      </c>
      <c r="F20" s="114">
        <v>42</v>
      </c>
      <c r="G20" s="114">
        <v>12</v>
      </c>
      <c r="H20" s="114">
        <v>13</v>
      </c>
      <c r="I20" s="140">
        <v>20</v>
      </c>
      <c r="J20" s="115">
        <v>1</v>
      </c>
      <c r="K20" s="116">
        <v>5</v>
      </c>
    </row>
    <row r="21" spans="1:11" ht="14.1" customHeight="1" x14ac:dyDescent="0.2">
      <c r="A21" s="306">
        <v>21</v>
      </c>
      <c r="B21" s="307" t="s">
        <v>238</v>
      </c>
      <c r="C21" s="308"/>
      <c r="D21" s="113">
        <v>0.97262247838616711</v>
      </c>
      <c r="E21" s="115">
        <v>27</v>
      </c>
      <c r="F21" s="114">
        <v>57</v>
      </c>
      <c r="G21" s="114">
        <v>20</v>
      </c>
      <c r="H21" s="114">
        <v>33</v>
      </c>
      <c r="I21" s="140">
        <v>158</v>
      </c>
      <c r="J21" s="115">
        <v>-131</v>
      </c>
      <c r="K21" s="116">
        <v>-82.911392405063296</v>
      </c>
    </row>
    <row r="22" spans="1:11" ht="14.1" customHeight="1" x14ac:dyDescent="0.2">
      <c r="A22" s="306">
        <v>22</v>
      </c>
      <c r="B22" s="307" t="s">
        <v>239</v>
      </c>
      <c r="C22" s="308"/>
      <c r="D22" s="113">
        <v>3.494236311239193</v>
      </c>
      <c r="E22" s="115">
        <v>97</v>
      </c>
      <c r="F22" s="114">
        <v>96</v>
      </c>
      <c r="G22" s="114">
        <v>127</v>
      </c>
      <c r="H22" s="114">
        <v>100</v>
      </c>
      <c r="I22" s="140">
        <v>103</v>
      </c>
      <c r="J22" s="115">
        <v>-6</v>
      </c>
      <c r="K22" s="116">
        <v>-5.825242718446602</v>
      </c>
    </row>
    <row r="23" spans="1:11" ht="14.1" customHeight="1" x14ac:dyDescent="0.2">
      <c r="A23" s="306">
        <v>23</v>
      </c>
      <c r="B23" s="307" t="s">
        <v>240</v>
      </c>
      <c r="C23" s="308"/>
      <c r="D23" s="113">
        <v>0.32420749279538907</v>
      </c>
      <c r="E23" s="115">
        <v>9</v>
      </c>
      <c r="F23" s="114">
        <v>15</v>
      </c>
      <c r="G23" s="114">
        <v>22</v>
      </c>
      <c r="H23" s="114">
        <v>27</v>
      </c>
      <c r="I23" s="140">
        <v>39</v>
      </c>
      <c r="J23" s="115">
        <v>-30</v>
      </c>
      <c r="K23" s="116">
        <v>-76.92307692307692</v>
      </c>
    </row>
    <row r="24" spans="1:11" ht="14.1" customHeight="1" x14ac:dyDescent="0.2">
      <c r="A24" s="306">
        <v>24</v>
      </c>
      <c r="B24" s="307" t="s">
        <v>241</v>
      </c>
      <c r="C24" s="308"/>
      <c r="D24" s="113">
        <v>9.4380403458213262</v>
      </c>
      <c r="E24" s="115">
        <v>262</v>
      </c>
      <c r="F24" s="114">
        <v>93</v>
      </c>
      <c r="G24" s="114">
        <v>117</v>
      </c>
      <c r="H24" s="114">
        <v>102</v>
      </c>
      <c r="I24" s="140">
        <v>127</v>
      </c>
      <c r="J24" s="115">
        <v>135</v>
      </c>
      <c r="K24" s="116">
        <v>106.2992125984252</v>
      </c>
    </row>
    <row r="25" spans="1:11" ht="14.1" customHeight="1" x14ac:dyDescent="0.2">
      <c r="A25" s="306">
        <v>25</v>
      </c>
      <c r="B25" s="307" t="s">
        <v>242</v>
      </c>
      <c r="C25" s="308"/>
      <c r="D25" s="113">
        <v>13.904899135446685</v>
      </c>
      <c r="E25" s="115">
        <v>386</v>
      </c>
      <c r="F25" s="114">
        <v>107</v>
      </c>
      <c r="G25" s="114">
        <v>147</v>
      </c>
      <c r="H25" s="114">
        <v>101</v>
      </c>
      <c r="I25" s="140">
        <v>180</v>
      </c>
      <c r="J25" s="115">
        <v>206</v>
      </c>
      <c r="K25" s="116">
        <v>114.44444444444444</v>
      </c>
    </row>
    <row r="26" spans="1:11" ht="14.1" customHeight="1" x14ac:dyDescent="0.2">
      <c r="A26" s="306">
        <v>26</v>
      </c>
      <c r="B26" s="307" t="s">
        <v>243</v>
      </c>
      <c r="C26" s="308"/>
      <c r="D26" s="113">
        <v>3.0259365994236309</v>
      </c>
      <c r="E26" s="115">
        <v>84</v>
      </c>
      <c r="F26" s="114">
        <v>39</v>
      </c>
      <c r="G26" s="114">
        <v>49</v>
      </c>
      <c r="H26" s="114">
        <v>44</v>
      </c>
      <c r="I26" s="140">
        <v>64</v>
      </c>
      <c r="J26" s="115">
        <v>20</v>
      </c>
      <c r="K26" s="116">
        <v>31.25</v>
      </c>
    </row>
    <row r="27" spans="1:11" ht="14.1" customHeight="1" x14ac:dyDescent="0.2">
      <c r="A27" s="306">
        <v>27</v>
      </c>
      <c r="B27" s="307" t="s">
        <v>244</v>
      </c>
      <c r="C27" s="308"/>
      <c r="D27" s="113">
        <v>3.6023054755043229</v>
      </c>
      <c r="E27" s="115">
        <v>100</v>
      </c>
      <c r="F27" s="114">
        <v>27</v>
      </c>
      <c r="G27" s="114">
        <v>39</v>
      </c>
      <c r="H27" s="114">
        <v>29</v>
      </c>
      <c r="I27" s="140">
        <v>51</v>
      </c>
      <c r="J27" s="115">
        <v>49</v>
      </c>
      <c r="K27" s="116">
        <v>96.078431372549019</v>
      </c>
    </row>
    <row r="28" spans="1:11" ht="14.1" customHeight="1" x14ac:dyDescent="0.2">
      <c r="A28" s="306">
        <v>28</v>
      </c>
      <c r="B28" s="307" t="s">
        <v>245</v>
      </c>
      <c r="C28" s="308"/>
      <c r="D28" s="113">
        <v>0.28818443804034583</v>
      </c>
      <c r="E28" s="115">
        <v>8</v>
      </c>
      <c r="F28" s="114">
        <v>12</v>
      </c>
      <c r="G28" s="114">
        <v>31</v>
      </c>
      <c r="H28" s="114">
        <v>29</v>
      </c>
      <c r="I28" s="140">
        <v>32</v>
      </c>
      <c r="J28" s="115">
        <v>-24</v>
      </c>
      <c r="K28" s="116">
        <v>-75</v>
      </c>
    </row>
    <row r="29" spans="1:11" ht="14.1" customHeight="1" x14ac:dyDescent="0.2">
      <c r="A29" s="306">
        <v>29</v>
      </c>
      <c r="B29" s="307" t="s">
        <v>246</v>
      </c>
      <c r="C29" s="308"/>
      <c r="D29" s="113">
        <v>3.2780979827089336</v>
      </c>
      <c r="E29" s="115">
        <v>91</v>
      </c>
      <c r="F29" s="114">
        <v>128</v>
      </c>
      <c r="G29" s="114">
        <v>147</v>
      </c>
      <c r="H29" s="114">
        <v>85</v>
      </c>
      <c r="I29" s="140">
        <v>88</v>
      </c>
      <c r="J29" s="115">
        <v>3</v>
      </c>
      <c r="K29" s="116">
        <v>3.4090909090909092</v>
      </c>
    </row>
    <row r="30" spans="1:11" ht="14.1" customHeight="1" x14ac:dyDescent="0.2">
      <c r="A30" s="306" t="s">
        <v>247</v>
      </c>
      <c r="B30" s="307" t="s">
        <v>248</v>
      </c>
      <c r="C30" s="308"/>
      <c r="D30" s="113">
        <v>0.90057636887608072</v>
      </c>
      <c r="E30" s="115">
        <v>25</v>
      </c>
      <c r="F30" s="114">
        <v>32</v>
      </c>
      <c r="G30" s="114">
        <v>43</v>
      </c>
      <c r="H30" s="114">
        <v>16</v>
      </c>
      <c r="I30" s="140">
        <v>21</v>
      </c>
      <c r="J30" s="115">
        <v>4</v>
      </c>
      <c r="K30" s="116">
        <v>19.047619047619047</v>
      </c>
    </row>
    <row r="31" spans="1:11" ht="14.1" customHeight="1" x14ac:dyDescent="0.2">
      <c r="A31" s="306" t="s">
        <v>249</v>
      </c>
      <c r="B31" s="307" t="s">
        <v>250</v>
      </c>
      <c r="C31" s="308"/>
      <c r="D31" s="113">
        <v>1.5489913544668588</v>
      </c>
      <c r="E31" s="115">
        <v>43</v>
      </c>
      <c r="F31" s="114">
        <v>81</v>
      </c>
      <c r="G31" s="114">
        <v>87</v>
      </c>
      <c r="H31" s="114">
        <v>61</v>
      </c>
      <c r="I31" s="140">
        <v>59</v>
      </c>
      <c r="J31" s="115">
        <v>-16</v>
      </c>
      <c r="K31" s="116">
        <v>-27.118644067796609</v>
      </c>
    </row>
    <row r="32" spans="1:11" ht="14.1" customHeight="1" x14ac:dyDescent="0.2">
      <c r="A32" s="306">
        <v>31</v>
      </c>
      <c r="B32" s="307" t="s">
        <v>251</v>
      </c>
      <c r="C32" s="308"/>
      <c r="D32" s="113">
        <v>0.61239193083573484</v>
      </c>
      <c r="E32" s="115">
        <v>17</v>
      </c>
      <c r="F32" s="114">
        <v>17</v>
      </c>
      <c r="G32" s="114">
        <v>19</v>
      </c>
      <c r="H32" s="114">
        <v>7</v>
      </c>
      <c r="I32" s="140">
        <v>7</v>
      </c>
      <c r="J32" s="115">
        <v>10</v>
      </c>
      <c r="K32" s="116">
        <v>142.85714285714286</v>
      </c>
    </row>
    <row r="33" spans="1:11" ht="14.1" customHeight="1" x14ac:dyDescent="0.2">
      <c r="A33" s="306">
        <v>32</v>
      </c>
      <c r="B33" s="307" t="s">
        <v>252</v>
      </c>
      <c r="C33" s="308"/>
      <c r="D33" s="113">
        <v>2.5576368876080693</v>
      </c>
      <c r="E33" s="115">
        <v>71</v>
      </c>
      <c r="F33" s="114">
        <v>89</v>
      </c>
      <c r="G33" s="114">
        <v>71</v>
      </c>
      <c r="H33" s="114">
        <v>60</v>
      </c>
      <c r="I33" s="140">
        <v>92</v>
      </c>
      <c r="J33" s="115">
        <v>-21</v>
      </c>
      <c r="K33" s="116">
        <v>-22.826086956521738</v>
      </c>
    </row>
    <row r="34" spans="1:11" ht="14.1" customHeight="1" x14ac:dyDescent="0.2">
      <c r="A34" s="306">
        <v>33</v>
      </c>
      <c r="B34" s="307" t="s">
        <v>253</v>
      </c>
      <c r="C34" s="308"/>
      <c r="D34" s="113">
        <v>2.23342939481268</v>
      </c>
      <c r="E34" s="115">
        <v>62</v>
      </c>
      <c r="F34" s="114">
        <v>61</v>
      </c>
      <c r="G34" s="114">
        <v>56</v>
      </c>
      <c r="H34" s="114">
        <v>36</v>
      </c>
      <c r="I34" s="140">
        <v>92</v>
      </c>
      <c r="J34" s="115">
        <v>-30</v>
      </c>
      <c r="K34" s="116">
        <v>-32.608695652173914</v>
      </c>
    </row>
    <row r="35" spans="1:11" ht="14.1" customHeight="1" x14ac:dyDescent="0.2">
      <c r="A35" s="306">
        <v>34</v>
      </c>
      <c r="B35" s="307" t="s">
        <v>254</v>
      </c>
      <c r="C35" s="308"/>
      <c r="D35" s="113">
        <v>1.9452449567723342</v>
      </c>
      <c r="E35" s="115">
        <v>54</v>
      </c>
      <c r="F35" s="114">
        <v>48</v>
      </c>
      <c r="G35" s="114">
        <v>41</v>
      </c>
      <c r="H35" s="114">
        <v>35</v>
      </c>
      <c r="I35" s="140">
        <v>68</v>
      </c>
      <c r="J35" s="115">
        <v>-14</v>
      </c>
      <c r="K35" s="116">
        <v>-20.588235294117649</v>
      </c>
    </row>
    <row r="36" spans="1:11" ht="14.1" customHeight="1" x14ac:dyDescent="0.2">
      <c r="A36" s="306">
        <v>41</v>
      </c>
      <c r="B36" s="307" t="s">
        <v>255</v>
      </c>
      <c r="C36" s="308"/>
      <c r="D36" s="113">
        <v>0.21613832853025935</v>
      </c>
      <c r="E36" s="115">
        <v>6</v>
      </c>
      <c r="F36" s="114" t="s">
        <v>513</v>
      </c>
      <c r="G36" s="114">
        <v>8</v>
      </c>
      <c r="H36" s="114">
        <v>7</v>
      </c>
      <c r="I36" s="140" t="s">
        <v>513</v>
      </c>
      <c r="J36" s="115" t="s">
        <v>513</v>
      </c>
      <c r="K36" s="116" t="s">
        <v>513</v>
      </c>
    </row>
    <row r="37" spans="1:11" ht="14.1" customHeight="1" x14ac:dyDescent="0.2">
      <c r="A37" s="306">
        <v>42</v>
      </c>
      <c r="B37" s="307" t="s">
        <v>256</v>
      </c>
      <c r="C37" s="308"/>
      <c r="D37" s="113">
        <v>0.25216138328530258</v>
      </c>
      <c r="E37" s="115">
        <v>7</v>
      </c>
      <c r="F37" s="114">
        <v>3</v>
      </c>
      <c r="G37" s="114" t="s">
        <v>513</v>
      </c>
      <c r="H37" s="114" t="s">
        <v>513</v>
      </c>
      <c r="I37" s="140">
        <v>5</v>
      </c>
      <c r="J37" s="115">
        <v>2</v>
      </c>
      <c r="K37" s="116">
        <v>40</v>
      </c>
    </row>
    <row r="38" spans="1:11" ht="14.1" customHeight="1" x14ac:dyDescent="0.2">
      <c r="A38" s="306">
        <v>43</v>
      </c>
      <c r="B38" s="307" t="s">
        <v>257</v>
      </c>
      <c r="C38" s="308"/>
      <c r="D38" s="113">
        <v>0.54034582132564846</v>
      </c>
      <c r="E38" s="115">
        <v>15</v>
      </c>
      <c r="F38" s="114">
        <v>6</v>
      </c>
      <c r="G38" s="114">
        <v>10</v>
      </c>
      <c r="H38" s="114">
        <v>4</v>
      </c>
      <c r="I38" s="140">
        <v>6</v>
      </c>
      <c r="J38" s="115">
        <v>9</v>
      </c>
      <c r="K38" s="116">
        <v>150</v>
      </c>
    </row>
    <row r="39" spans="1:11" ht="14.1" customHeight="1" x14ac:dyDescent="0.2">
      <c r="A39" s="306">
        <v>51</v>
      </c>
      <c r="B39" s="307" t="s">
        <v>258</v>
      </c>
      <c r="C39" s="308"/>
      <c r="D39" s="113">
        <v>7.3487031700288181</v>
      </c>
      <c r="E39" s="115">
        <v>204</v>
      </c>
      <c r="F39" s="114">
        <v>159</v>
      </c>
      <c r="G39" s="114">
        <v>214</v>
      </c>
      <c r="H39" s="114">
        <v>171</v>
      </c>
      <c r="I39" s="140">
        <v>202</v>
      </c>
      <c r="J39" s="115">
        <v>2</v>
      </c>
      <c r="K39" s="116">
        <v>0.99009900990099009</v>
      </c>
    </row>
    <row r="40" spans="1:11" ht="14.1" customHeight="1" x14ac:dyDescent="0.2">
      <c r="A40" s="306" t="s">
        <v>259</v>
      </c>
      <c r="B40" s="307" t="s">
        <v>260</v>
      </c>
      <c r="C40" s="308"/>
      <c r="D40" s="113">
        <v>6.988472622478386</v>
      </c>
      <c r="E40" s="115">
        <v>194</v>
      </c>
      <c r="F40" s="114">
        <v>141</v>
      </c>
      <c r="G40" s="114">
        <v>202</v>
      </c>
      <c r="H40" s="114">
        <v>163</v>
      </c>
      <c r="I40" s="140">
        <v>196</v>
      </c>
      <c r="J40" s="115">
        <v>-2</v>
      </c>
      <c r="K40" s="116">
        <v>-1.0204081632653061</v>
      </c>
    </row>
    <row r="41" spans="1:11" ht="14.1" customHeight="1" x14ac:dyDescent="0.2">
      <c r="A41" s="306"/>
      <c r="B41" s="307" t="s">
        <v>261</v>
      </c>
      <c r="C41" s="308"/>
      <c r="D41" s="113">
        <v>6.4481268011527382</v>
      </c>
      <c r="E41" s="115">
        <v>179</v>
      </c>
      <c r="F41" s="114">
        <v>123</v>
      </c>
      <c r="G41" s="114">
        <v>183</v>
      </c>
      <c r="H41" s="114">
        <v>145</v>
      </c>
      <c r="I41" s="140">
        <v>176</v>
      </c>
      <c r="J41" s="115">
        <v>3</v>
      </c>
      <c r="K41" s="116">
        <v>1.7045454545454546</v>
      </c>
    </row>
    <row r="42" spans="1:11" ht="14.1" customHeight="1" x14ac:dyDescent="0.2">
      <c r="A42" s="306">
        <v>52</v>
      </c>
      <c r="B42" s="307" t="s">
        <v>262</v>
      </c>
      <c r="C42" s="308"/>
      <c r="D42" s="113">
        <v>6.4121037463976949</v>
      </c>
      <c r="E42" s="115">
        <v>178</v>
      </c>
      <c r="F42" s="114">
        <v>115</v>
      </c>
      <c r="G42" s="114">
        <v>113</v>
      </c>
      <c r="H42" s="114">
        <v>144</v>
      </c>
      <c r="I42" s="140">
        <v>170</v>
      </c>
      <c r="J42" s="115">
        <v>8</v>
      </c>
      <c r="K42" s="116">
        <v>4.7058823529411766</v>
      </c>
    </row>
    <row r="43" spans="1:11" ht="14.1" customHeight="1" x14ac:dyDescent="0.2">
      <c r="A43" s="306" t="s">
        <v>263</v>
      </c>
      <c r="B43" s="307" t="s">
        <v>264</v>
      </c>
      <c r="C43" s="308"/>
      <c r="D43" s="113">
        <v>4.8270893371757921</v>
      </c>
      <c r="E43" s="115">
        <v>134</v>
      </c>
      <c r="F43" s="114">
        <v>79</v>
      </c>
      <c r="G43" s="114">
        <v>83</v>
      </c>
      <c r="H43" s="114">
        <v>109</v>
      </c>
      <c r="I43" s="140">
        <v>129</v>
      </c>
      <c r="J43" s="115">
        <v>5</v>
      </c>
      <c r="K43" s="116">
        <v>3.8759689922480618</v>
      </c>
    </row>
    <row r="44" spans="1:11" ht="14.1" customHeight="1" x14ac:dyDescent="0.2">
      <c r="A44" s="306">
        <v>53</v>
      </c>
      <c r="B44" s="307" t="s">
        <v>265</v>
      </c>
      <c r="C44" s="308"/>
      <c r="D44" s="113">
        <v>0.32420749279538907</v>
      </c>
      <c r="E44" s="115">
        <v>9</v>
      </c>
      <c r="F44" s="114">
        <v>31</v>
      </c>
      <c r="G44" s="114">
        <v>36</v>
      </c>
      <c r="H44" s="114">
        <v>14</v>
      </c>
      <c r="I44" s="140">
        <v>18</v>
      </c>
      <c r="J44" s="115">
        <v>-9</v>
      </c>
      <c r="K44" s="116">
        <v>-50</v>
      </c>
    </row>
    <row r="45" spans="1:11" ht="14.1" customHeight="1" x14ac:dyDescent="0.2">
      <c r="A45" s="306" t="s">
        <v>266</v>
      </c>
      <c r="B45" s="307" t="s">
        <v>267</v>
      </c>
      <c r="C45" s="308"/>
      <c r="D45" s="113">
        <v>0.28818443804034583</v>
      </c>
      <c r="E45" s="115">
        <v>8</v>
      </c>
      <c r="F45" s="114">
        <v>31</v>
      </c>
      <c r="G45" s="114">
        <v>36</v>
      </c>
      <c r="H45" s="114">
        <v>14</v>
      </c>
      <c r="I45" s="140">
        <v>16</v>
      </c>
      <c r="J45" s="115">
        <v>-8</v>
      </c>
      <c r="K45" s="116">
        <v>-50</v>
      </c>
    </row>
    <row r="46" spans="1:11" ht="14.1" customHeight="1" x14ac:dyDescent="0.2">
      <c r="A46" s="306">
        <v>54</v>
      </c>
      <c r="B46" s="307" t="s">
        <v>268</v>
      </c>
      <c r="C46" s="308"/>
      <c r="D46" s="113">
        <v>2.1253602305475505</v>
      </c>
      <c r="E46" s="115">
        <v>59</v>
      </c>
      <c r="F46" s="114">
        <v>58</v>
      </c>
      <c r="G46" s="114">
        <v>46</v>
      </c>
      <c r="H46" s="114">
        <v>51</v>
      </c>
      <c r="I46" s="140">
        <v>68</v>
      </c>
      <c r="J46" s="115">
        <v>-9</v>
      </c>
      <c r="K46" s="116">
        <v>-13.235294117647058</v>
      </c>
    </row>
    <row r="47" spans="1:11" ht="14.1" customHeight="1" x14ac:dyDescent="0.2">
      <c r="A47" s="306">
        <v>61</v>
      </c>
      <c r="B47" s="307" t="s">
        <v>269</v>
      </c>
      <c r="C47" s="308"/>
      <c r="D47" s="113">
        <v>1.8731988472622478</v>
      </c>
      <c r="E47" s="115">
        <v>52</v>
      </c>
      <c r="F47" s="114">
        <v>38</v>
      </c>
      <c r="G47" s="114">
        <v>38</v>
      </c>
      <c r="H47" s="114">
        <v>38</v>
      </c>
      <c r="I47" s="140">
        <v>53</v>
      </c>
      <c r="J47" s="115">
        <v>-1</v>
      </c>
      <c r="K47" s="116">
        <v>-1.8867924528301887</v>
      </c>
    </row>
    <row r="48" spans="1:11" ht="14.1" customHeight="1" x14ac:dyDescent="0.2">
      <c r="A48" s="306">
        <v>62</v>
      </c>
      <c r="B48" s="307" t="s">
        <v>270</v>
      </c>
      <c r="C48" s="308"/>
      <c r="D48" s="113">
        <v>5.4394812680115274</v>
      </c>
      <c r="E48" s="115">
        <v>151</v>
      </c>
      <c r="F48" s="114">
        <v>125</v>
      </c>
      <c r="G48" s="114">
        <v>230</v>
      </c>
      <c r="H48" s="114">
        <v>191</v>
      </c>
      <c r="I48" s="140">
        <v>162</v>
      </c>
      <c r="J48" s="115">
        <v>-11</v>
      </c>
      <c r="K48" s="116">
        <v>-6.7901234567901234</v>
      </c>
    </row>
    <row r="49" spans="1:11" ht="14.1" customHeight="1" x14ac:dyDescent="0.2">
      <c r="A49" s="306">
        <v>63</v>
      </c>
      <c r="B49" s="307" t="s">
        <v>271</v>
      </c>
      <c r="C49" s="308"/>
      <c r="D49" s="113">
        <v>3.4221902017291068</v>
      </c>
      <c r="E49" s="115">
        <v>95</v>
      </c>
      <c r="F49" s="114">
        <v>161</v>
      </c>
      <c r="G49" s="114">
        <v>140</v>
      </c>
      <c r="H49" s="114">
        <v>94</v>
      </c>
      <c r="I49" s="140">
        <v>75</v>
      </c>
      <c r="J49" s="115">
        <v>20</v>
      </c>
      <c r="K49" s="116">
        <v>26.666666666666668</v>
      </c>
    </row>
    <row r="50" spans="1:11" ht="14.1" customHeight="1" x14ac:dyDescent="0.2">
      <c r="A50" s="306" t="s">
        <v>272</v>
      </c>
      <c r="B50" s="307" t="s">
        <v>273</v>
      </c>
      <c r="C50" s="308"/>
      <c r="D50" s="113">
        <v>0.82853025936599423</v>
      </c>
      <c r="E50" s="115">
        <v>23</v>
      </c>
      <c r="F50" s="114">
        <v>34</v>
      </c>
      <c r="G50" s="114">
        <v>31</v>
      </c>
      <c r="H50" s="114">
        <v>12</v>
      </c>
      <c r="I50" s="140">
        <v>18</v>
      </c>
      <c r="J50" s="115">
        <v>5</v>
      </c>
      <c r="K50" s="116">
        <v>27.777777777777779</v>
      </c>
    </row>
    <row r="51" spans="1:11" ht="14.1" customHeight="1" x14ac:dyDescent="0.2">
      <c r="A51" s="306" t="s">
        <v>274</v>
      </c>
      <c r="B51" s="307" t="s">
        <v>275</v>
      </c>
      <c r="C51" s="308"/>
      <c r="D51" s="113">
        <v>2.4135446685878961</v>
      </c>
      <c r="E51" s="115">
        <v>67</v>
      </c>
      <c r="F51" s="114">
        <v>117</v>
      </c>
      <c r="G51" s="114">
        <v>99</v>
      </c>
      <c r="H51" s="114">
        <v>73</v>
      </c>
      <c r="I51" s="140">
        <v>49</v>
      </c>
      <c r="J51" s="115">
        <v>18</v>
      </c>
      <c r="K51" s="116">
        <v>36.734693877551024</v>
      </c>
    </row>
    <row r="52" spans="1:11" ht="14.1" customHeight="1" x14ac:dyDescent="0.2">
      <c r="A52" s="306">
        <v>71</v>
      </c>
      <c r="B52" s="307" t="s">
        <v>276</v>
      </c>
      <c r="C52" s="308"/>
      <c r="D52" s="113">
        <v>8.0691642651296824</v>
      </c>
      <c r="E52" s="115">
        <v>224</v>
      </c>
      <c r="F52" s="114">
        <v>124</v>
      </c>
      <c r="G52" s="114">
        <v>160</v>
      </c>
      <c r="H52" s="114">
        <v>138</v>
      </c>
      <c r="I52" s="140">
        <v>176</v>
      </c>
      <c r="J52" s="115">
        <v>48</v>
      </c>
      <c r="K52" s="116">
        <v>27.272727272727273</v>
      </c>
    </row>
    <row r="53" spans="1:11" ht="14.1" customHeight="1" x14ac:dyDescent="0.2">
      <c r="A53" s="306" t="s">
        <v>277</v>
      </c>
      <c r="B53" s="307" t="s">
        <v>278</v>
      </c>
      <c r="C53" s="308"/>
      <c r="D53" s="113">
        <v>3.0259365994236309</v>
      </c>
      <c r="E53" s="115">
        <v>84</v>
      </c>
      <c r="F53" s="114">
        <v>40</v>
      </c>
      <c r="G53" s="114">
        <v>53</v>
      </c>
      <c r="H53" s="114">
        <v>49</v>
      </c>
      <c r="I53" s="140">
        <v>69</v>
      </c>
      <c r="J53" s="115">
        <v>15</v>
      </c>
      <c r="K53" s="116">
        <v>21.739130434782609</v>
      </c>
    </row>
    <row r="54" spans="1:11" ht="14.1" customHeight="1" x14ac:dyDescent="0.2">
      <c r="A54" s="306" t="s">
        <v>279</v>
      </c>
      <c r="B54" s="307" t="s">
        <v>280</v>
      </c>
      <c r="C54" s="308"/>
      <c r="D54" s="113">
        <v>4.1786743515850144</v>
      </c>
      <c r="E54" s="115">
        <v>116</v>
      </c>
      <c r="F54" s="114">
        <v>73</v>
      </c>
      <c r="G54" s="114">
        <v>99</v>
      </c>
      <c r="H54" s="114">
        <v>77</v>
      </c>
      <c r="I54" s="140">
        <v>93</v>
      </c>
      <c r="J54" s="115">
        <v>23</v>
      </c>
      <c r="K54" s="116">
        <v>24.731182795698924</v>
      </c>
    </row>
    <row r="55" spans="1:11" ht="14.1" customHeight="1" x14ac:dyDescent="0.2">
      <c r="A55" s="306">
        <v>72</v>
      </c>
      <c r="B55" s="307" t="s">
        <v>281</v>
      </c>
      <c r="C55" s="308"/>
      <c r="D55" s="113">
        <v>1.9092219020172911</v>
      </c>
      <c r="E55" s="115">
        <v>53</v>
      </c>
      <c r="F55" s="114">
        <v>38</v>
      </c>
      <c r="G55" s="114">
        <v>47</v>
      </c>
      <c r="H55" s="114">
        <v>37</v>
      </c>
      <c r="I55" s="140">
        <v>46</v>
      </c>
      <c r="J55" s="115">
        <v>7</v>
      </c>
      <c r="K55" s="116">
        <v>15.217391304347826</v>
      </c>
    </row>
    <row r="56" spans="1:11" ht="14.1" customHeight="1" x14ac:dyDescent="0.2">
      <c r="A56" s="306" t="s">
        <v>282</v>
      </c>
      <c r="B56" s="307" t="s">
        <v>283</v>
      </c>
      <c r="C56" s="308"/>
      <c r="D56" s="113">
        <v>0.61239193083573484</v>
      </c>
      <c r="E56" s="115">
        <v>17</v>
      </c>
      <c r="F56" s="114">
        <v>15</v>
      </c>
      <c r="G56" s="114">
        <v>12</v>
      </c>
      <c r="H56" s="114">
        <v>17</v>
      </c>
      <c r="I56" s="140">
        <v>23</v>
      </c>
      <c r="J56" s="115">
        <v>-6</v>
      </c>
      <c r="K56" s="116">
        <v>-26.086956521739129</v>
      </c>
    </row>
    <row r="57" spans="1:11" ht="14.1" customHeight="1" x14ac:dyDescent="0.2">
      <c r="A57" s="306" t="s">
        <v>284</v>
      </c>
      <c r="B57" s="307" t="s">
        <v>285</v>
      </c>
      <c r="C57" s="308"/>
      <c r="D57" s="113">
        <v>0.79250720461095103</v>
      </c>
      <c r="E57" s="115">
        <v>22</v>
      </c>
      <c r="F57" s="114">
        <v>17</v>
      </c>
      <c r="G57" s="114">
        <v>29</v>
      </c>
      <c r="H57" s="114">
        <v>16</v>
      </c>
      <c r="I57" s="140">
        <v>16</v>
      </c>
      <c r="J57" s="115">
        <v>6</v>
      </c>
      <c r="K57" s="116">
        <v>37.5</v>
      </c>
    </row>
    <row r="58" spans="1:11" ht="14.1" customHeight="1" x14ac:dyDescent="0.2">
      <c r="A58" s="306">
        <v>73</v>
      </c>
      <c r="B58" s="307" t="s">
        <v>286</v>
      </c>
      <c r="C58" s="308"/>
      <c r="D58" s="113">
        <v>0.93659942363112392</v>
      </c>
      <c r="E58" s="115">
        <v>26</v>
      </c>
      <c r="F58" s="114">
        <v>33</v>
      </c>
      <c r="G58" s="114">
        <v>50</v>
      </c>
      <c r="H58" s="114">
        <v>22</v>
      </c>
      <c r="I58" s="140">
        <v>45</v>
      </c>
      <c r="J58" s="115">
        <v>-19</v>
      </c>
      <c r="K58" s="116">
        <v>-42.222222222222221</v>
      </c>
    </row>
    <row r="59" spans="1:11" ht="14.1" customHeight="1" x14ac:dyDescent="0.2">
      <c r="A59" s="306" t="s">
        <v>287</v>
      </c>
      <c r="B59" s="307" t="s">
        <v>288</v>
      </c>
      <c r="C59" s="308"/>
      <c r="D59" s="113">
        <v>0.64841498559077815</v>
      </c>
      <c r="E59" s="115">
        <v>18</v>
      </c>
      <c r="F59" s="114">
        <v>24</v>
      </c>
      <c r="G59" s="114">
        <v>32</v>
      </c>
      <c r="H59" s="114">
        <v>16</v>
      </c>
      <c r="I59" s="140">
        <v>36</v>
      </c>
      <c r="J59" s="115">
        <v>-18</v>
      </c>
      <c r="K59" s="116">
        <v>-50</v>
      </c>
    </row>
    <row r="60" spans="1:11" ht="14.1" customHeight="1" x14ac:dyDescent="0.2">
      <c r="A60" s="306">
        <v>81</v>
      </c>
      <c r="B60" s="307" t="s">
        <v>289</v>
      </c>
      <c r="C60" s="308"/>
      <c r="D60" s="113">
        <v>5.7997118155619596</v>
      </c>
      <c r="E60" s="115">
        <v>161</v>
      </c>
      <c r="F60" s="114">
        <v>122</v>
      </c>
      <c r="G60" s="114">
        <v>144</v>
      </c>
      <c r="H60" s="114">
        <v>117</v>
      </c>
      <c r="I60" s="140">
        <v>208</v>
      </c>
      <c r="J60" s="115">
        <v>-47</v>
      </c>
      <c r="K60" s="116">
        <v>-22.596153846153847</v>
      </c>
    </row>
    <row r="61" spans="1:11" ht="14.1" customHeight="1" x14ac:dyDescent="0.2">
      <c r="A61" s="306" t="s">
        <v>290</v>
      </c>
      <c r="B61" s="307" t="s">
        <v>291</v>
      </c>
      <c r="C61" s="308"/>
      <c r="D61" s="113">
        <v>2.3414985590778099</v>
      </c>
      <c r="E61" s="115">
        <v>65</v>
      </c>
      <c r="F61" s="114">
        <v>45</v>
      </c>
      <c r="G61" s="114">
        <v>74</v>
      </c>
      <c r="H61" s="114">
        <v>35</v>
      </c>
      <c r="I61" s="140">
        <v>82</v>
      </c>
      <c r="J61" s="115">
        <v>-17</v>
      </c>
      <c r="K61" s="116">
        <v>-20.73170731707317</v>
      </c>
    </row>
    <row r="62" spans="1:11" ht="14.1" customHeight="1" x14ac:dyDescent="0.2">
      <c r="A62" s="306" t="s">
        <v>292</v>
      </c>
      <c r="B62" s="307" t="s">
        <v>293</v>
      </c>
      <c r="C62" s="308"/>
      <c r="D62" s="113">
        <v>1.404899135446686</v>
      </c>
      <c r="E62" s="115">
        <v>39</v>
      </c>
      <c r="F62" s="114">
        <v>53</v>
      </c>
      <c r="G62" s="114">
        <v>41</v>
      </c>
      <c r="H62" s="114">
        <v>50</v>
      </c>
      <c r="I62" s="140">
        <v>75</v>
      </c>
      <c r="J62" s="115">
        <v>-36</v>
      </c>
      <c r="K62" s="116">
        <v>-48</v>
      </c>
    </row>
    <row r="63" spans="1:11" ht="14.1" customHeight="1" x14ac:dyDescent="0.2">
      <c r="A63" s="306"/>
      <c r="B63" s="307" t="s">
        <v>294</v>
      </c>
      <c r="C63" s="308"/>
      <c r="D63" s="113">
        <v>1.1887608069164266</v>
      </c>
      <c r="E63" s="115">
        <v>33</v>
      </c>
      <c r="F63" s="114">
        <v>48</v>
      </c>
      <c r="G63" s="114">
        <v>41</v>
      </c>
      <c r="H63" s="114">
        <v>45</v>
      </c>
      <c r="I63" s="140">
        <v>74</v>
      </c>
      <c r="J63" s="115">
        <v>-41</v>
      </c>
      <c r="K63" s="116">
        <v>-55.405405405405403</v>
      </c>
    </row>
    <row r="64" spans="1:11" ht="14.1" customHeight="1" x14ac:dyDescent="0.2">
      <c r="A64" s="306" t="s">
        <v>295</v>
      </c>
      <c r="B64" s="307" t="s">
        <v>296</v>
      </c>
      <c r="C64" s="308"/>
      <c r="D64" s="113">
        <v>0.36023054755043227</v>
      </c>
      <c r="E64" s="115">
        <v>10</v>
      </c>
      <c r="F64" s="114">
        <v>6</v>
      </c>
      <c r="G64" s="114">
        <v>12</v>
      </c>
      <c r="H64" s="114">
        <v>8</v>
      </c>
      <c r="I64" s="140">
        <v>17</v>
      </c>
      <c r="J64" s="115">
        <v>-7</v>
      </c>
      <c r="K64" s="116">
        <v>-41.176470588235297</v>
      </c>
    </row>
    <row r="65" spans="1:11" ht="14.1" customHeight="1" x14ac:dyDescent="0.2">
      <c r="A65" s="306" t="s">
        <v>297</v>
      </c>
      <c r="B65" s="307" t="s">
        <v>298</v>
      </c>
      <c r="C65" s="308"/>
      <c r="D65" s="113">
        <v>0.54034582132564846</v>
      </c>
      <c r="E65" s="115">
        <v>15</v>
      </c>
      <c r="F65" s="114">
        <v>11</v>
      </c>
      <c r="G65" s="114">
        <v>7</v>
      </c>
      <c r="H65" s="114">
        <v>5</v>
      </c>
      <c r="I65" s="140">
        <v>23</v>
      </c>
      <c r="J65" s="115">
        <v>-8</v>
      </c>
      <c r="K65" s="116">
        <v>-34.782608695652172</v>
      </c>
    </row>
    <row r="66" spans="1:11" ht="14.1" customHeight="1" x14ac:dyDescent="0.2">
      <c r="A66" s="306">
        <v>82</v>
      </c>
      <c r="B66" s="307" t="s">
        <v>299</v>
      </c>
      <c r="C66" s="308"/>
      <c r="D66" s="113">
        <v>2.9178674351585014</v>
      </c>
      <c r="E66" s="115">
        <v>81</v>
      </c>
      <c r="F66" s="114">
        <v>53</v>
      </c>
      <c r="G66" s="114">
        <v>80</v>
      </c>
      <c r="H66" s="114">
        <v>94</v>
      </c>
      <c r="I66" s="140">
        <v>73</v>
      </c>
      <c r="J66" s="115">
        <v>8</v>
      </c>
      <c r="K66" s="116">
        <v>10.95890410958904</v>
      </c>
    </row>
    <row r="67" spans="1:11" ht="14.1" customHeight="1" x14ac:dyDescent="0.2">
      <c r="A67" s="306" t="s">
        <v>300</v>
      </c>
      <c r="B67" s="307" t="s">
        <v>301</v>
      </c>
      <c r="C67" s="308"/>
      <c r="D67" s="113">
        <v>2.3054755043227666</v>
      </c>
      <c r="E67" s="115">
        <v>64</v>
      </c>
      <c r="F67" s="114">
        <v>36</v>
      </c>
      <c r="G67" s="114">
        <v>62</v>
      </c>
      <c r="H67" s="114">
        <v>75</v>
      </c>
      <c r="I67" s="140">
        <v>47</v>
      </c>
      <c r="J67" s="115">
        <v>17</v>
      </c>
      <c r="K67" s="116">
        <v>36.170212765957444</v>
      </c>
    </row>
    <row r="68" spans="1:11" ht="14.1" customHeight="1" x14ac:dyDescent="0.2">
      <c r="A68" s="306" t="s">
        <v>302</v>
      </c>
      <c r="B68" s="307" t="s">
        <v>303</v>
      </c>
      <c r="C68" s="308"/>
      <c r="D68" s="113">
        <v>0.36023054755043227</v>
      </c>
      <c r="E68" s="115">
        <v>10</v>
      </c>
      <c r="F68" s="114">
        <v>6</v>
      </c>
      <c r="G68" s="114">
        <v>14</v>
      </c>
      <c r="H68" s="114">
        <v>16</v>
      </c>
      <c r="I68" s="140">
        <v>19</v>
      </c>
      <c r="J68" s="115">
        <v>-9</v>
      </c>
      <c r="K68" s="116">
        <v>-47.368421052631582</v>
      </c>
    </row>
    <row r="69" spans="1:11" ht="14.1" customHeight="1" x14ac:dyDescent="0.2">
      <c r="A69" s="306">
        <v>83</v>
      </c>
      <c r="B69" s="307" t="s">
        <v>304</v>
      </c>
      <c r="C69" s="308"/>
      <c r="D69" s="113">
        <v>3.0259365994236309</v>
      </c>
      <c r="E69" s="115">
        <v>84</v>
      </c>
      <c r="F69" s="114">
        <v>81</v>
      </c>
      <c r="G69" s="114">
        <v>277</v>
      </c>
      <c r="H69" s="114">
        <v>93</v>
      </c>
      <c r="I69" s="140">
        <v>136</v>
      </c>
      <c r="J69" s="115">
        <v>-52</v>
      </c>
      <c r="K69" s="116">
        <v>-38.235294117647058</v>
      </c>
    </row>
    <row r="70" spans="1:11" ht="14.1" customHeight="1" x14ac:dyDescent="0.2">
      <c r="A70" s="306" t="s">
        <v>305</v>
      </c>
      <c r="B70" s="307" t="s">
        <v>306</v>
      </c>
      <c r="C70" s="308"/>
      <c r="D70" s="113">
        <v>2.23342939481268</v>
      </c>
      <c r="E70" s="115">
        <v>62</v>
      </c>
      <c r="F70" s="114">
        <v>59</v>
      </c>
      <c r="G70" s="114">
        <v>239</v>
      </c>
      <c r="H70" s="114">
        <v>66</v>
      </c>
      <c r="I70" s="140">
        <v>95</v>
      </c>
      <c r="J70" s="115">
        <v>-33</v>
      </c>
      <c r="K70" s="116">
        <v>-34.736842105263158</v>
      </c>
    </row>
    <row r="71" spans="1:11" ht="14.1" customHeight="1" x14ac:dyDescent="0.2">
      <c r="A71" s="306"/>
      <c r="B71" s="307" t="s">
        <v>307</v>
      </c>
      <c r="C71" s="308"/>
      <c r="D71" s="113">
        <v>1.260806916426513</v>
      </c>
      <c r="E71" s="115">
        <v>35</v>
      </c>
      <c r="F71" s="114">
        <v>31</v>
      </c>
      <c r="G71" s="114">
        <v>167</v>
      </c>
      <c r="H71" s="114">
        <v>36</v>
      </c>
      <c r="I71" s="140">
        <v>54</v>
      </c>
      <c r="J71" s="115">
        <v>-19</v>
      </c>
      <c r="K71" s="116">
        <v>-35.185185185185183</v>
      </c>
    </row>
    <row r="72" spans="1:11" ht="14.1" customHeight="1" x14ac:dyDescent="0.2">
      <c r="A72" s="306">
        <v>84</v>
      </c>
      <c r="B72" s="307" t="s">
        <v>308</v>
      </c>
      <c r="C72" s="308"/>
      <c r="D72" s="113">
        <v>0.43227665706051871</v>
      </c>
      <c r="E72" s="115">
        <v>12</v>
      </c>
      <c r="F72" s="114">
        <v>13</v>
      </c>
      <c r="G72" s="114">
        <v>65</v>
      </c>
      <c r="H72" s="114">
        <v>13</v>
      </c>
      <c r="I72" s="140">
        <v>10</v>
      </c>
      <c r="J72" s="115">
        <v>2</v>
      </c>
      <c r="K72" s="116">
        <v>20</v>
      </c>
    </row>
    <row r="73" spans="1:11" ht="14.1" customHeight="1" x14ac:dyDescent="0.2">
      <c r="A73" s="306" t="s">
        <v>309</v>
      </c>
      <c r="B73" s="307" t="s">
        <v>310</v>
      </c>
      <c r="C73" s="308"/>
      <c r="D73" s="113">
        <v>0.18011527377521613</v>
      </c>
      <c r="E73" s="115">
        <v>5</v>
      </c>
      <c r="F73" s="114">
        <v>4</v>
      </c>
      <c r="G73" s="114">
        <v>32</v>
      </c>
      <c r="H73" s="114" t="s">
        <v>513</v>
      </c>
      <c r="I73" s="140">
        <v>3</v>
      </c>
      <c r="J73" s="115">
        <v>2</v>
      </c>
      <c r="K73" s="116">
        <v>66.666666666666671</v>
      </c>
    </row>
    <row r="74" spans="1:11" ht="14.1" customHeight="1" x14ac:dyDescent="0.2">
      <c r="A74" s="306" t="s">
        <v>311</v>
      </c>
      <c r="B74" s="307" t="s">
        <v>312</v>
      </c>
      <c r="C74" s="308"/>
      <c r="D74" s="113" t="s">
        <v>513</v>
      </c>
      <c r="E74" s="115" t="s">
        <v>513</v>
      </c>
      <c r="F74" s="114">
        <v>3</v>
      </c>
      <c r="G74" s="114">
        <v>14</v>
      </c>
      <c r="H74" s="114" t="s">
        <v>513</v>
      </c>
      <c r="I74" s="140">
        <v>0</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0.14409221902017291</v>
      </c>
      <c r="E76" s="115">
        <v>4</v>
      </c>
      <c r="F76" s="114">
        <v>7</v>
      </c>
      <c r="G76" s="114">
        <v>16</v>
      </c>
      <c r="H76" s="114">
        <v>9</v>
      </c>
      <c r="I76" s="140">
        <v>6</v>
      </c>
      <c r="J76" s="115">
        <v>-2</v>
      </c>
      <c r="K76" s="116">
        <v>-33.333333333333336</v>
      </c>
    </row>
    <row r="77" spans="1:11" ht="14.1" customHeight="1" x14ac:dyDescent="0.2">
      <c r="A77" s="306">
        <v>92</v>
      </c>
      <c r="B77" s="307" t="s">
        <v>316</v>
      </c>
      <c r="C77" s="308"/>
      <c r="D77" s="113">
        <v>0.21613832853025935</v>
      </c>
      <c r="E77" s="115">
        <v>6</v>
      </c>
      <c r="F77" s="114">
        <v>6</v>
      </c>
      <c r="G77" s="114">
        <v>10</v>
      </c>
      <c r="H77" s="114">
        <v>4</v>
      </c>
      <c r="I77" s="140">
        <v>15</v>
      </c>
      <c r="J77" s="115">
        <v>-9</v>
      </c>
      <c r="K77" s="116">
        <v>-60</v>
      </c>
    </row>
    <row r="78" spans="1:11" ht="14.1" customHeight="1" x14ac:dyDescent="0.2">
      <c r="A78" s="306">
        <v>93</v>
      </c>
      <c r="B78" s="307" t="s">
        <v>317</v>
      </c>
      <c r="C78" s="308"/>
      <c r="D78" s="113">
        <v>0.10806916426512968</v>
      </c>
      <c r="E78" s="115">
        <v>3</v>
      </c>
      <c r="F78" s="114" t="s">
        <v>513</v>
      </c>
      <c r="G78" s="114" t="s">
        <v>513</v>
      </c>
      <c r="H78" s="114">
        <v>0</v>
      </c>
      <c r="I78" s="140" t="s">
        <v>513</v>
      </c>
      <c r="J78" s="115" t="s">
        <v>513</v>
      </c>
      <c r="K78" s="116" t="s">
        <v>513</v>
      </c>
    </row>
    <row r="79" spans="1:11" ht="14.1" customHeight="1" x14ac:dyDescent="0.2">
      <c r="A79" s="306">
        <v>94</v>
      </c>
      <c r="B79" s="307" t="s">
        <v>318</v>
      </c>
      <c r="C79" s="308"/>
      <c r="D79" s="113">
        <v>0.21613832853025935</v>
      </c>
      <c r="E79" s="115">
        <v>6</v>
      </c>
      <c r="F79" s="114">
        <v>5</v>
      </c>
      <c r="G79" s="114">
        <v>10</v>
      </c>
      <c r="H79" s="114" t="s">
        <v>513</v>
      </c>
      <c r="I79" s="140">
        <v>5</v>
      </c>
      <c r="J79" s="115">
        <v>1</v>
      </c>
      <c r="K79" s="116">
        <v>20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10</v>
      </c>
      <c r="G81" s="144">
        <v>24</v>
      </c>
      <c r="H81" s="144">
        <v>7</v>
      </c>
      <c r="I81" s="145">
        <v>6</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27308</v>
      </c>
      <c r="C10" s="114">
        <v>14688</v>
      </c>
      <c r="D10" s="114">
        <v>12620</v>
      </c>
      <c r="E10" s="114">
        <v>20110</v>
      </c>
      <c r="F10" s="114">
        <v>6453</v>
      </c>
      <c r="G10" s="114">
        <v>4256</v>
      </c>
      <c r="H10" s="114">
        <v>7044</v>
      </c>
      <c r="I10" s="115">
        <v>7523</v>
      </c>
      <c r="J10" s="114">
        <v>5213</v>
      </c>
      <c r="K10" s="114">
        <v>2310</v>
      </c>
      <c r="L10" s="423">
        <v>1755</v>
      </c>
      <c r="M10" s="424">
        <v>1728</v>
      </c>
    </row>
    <row r="11" spans="1:13" ht="11.1" customHeight="1" x14ac:dyDescent="0.2">
      <c r="A11" s="422" t="s">
        <v>387</v>
      </c>
      <c r="B11" s="115">
        <v>28047</v>
      </c>
      <c r="C11" s="114">
        <v>15245</v>
      </c>
      <c r="D11" s="114">
        <v>12802</v>
      </c>
      <c r="E11" s="114">
        <v>20740</v>
      </c>
      <c r="F11" s="114">
        <v>6570</v>
      </c>
      <c r="G11" s="114">
        <v>4322</v>
      </c>
      <c r="H11" s="114">
        <v>7316</v>
      </c>
      <c r="I11" s="115">
        <v>7849</v>
      </c>
      <c r="J11" s="114">
        <v>5344</v>
      </c>
      <c r="K11" s="114">
        <v>2505</v>
      </c>
      <c r="L11" s="423">
        <v>2946</v>
      </c>
      <c r="M11" s="424">
        <v>2262</v>
      </c>
    </row>
    <row r="12" spans="1:13" ht="11.1" customHeight="1" x14ac:dyDescent="0.2">
      <c r="A12" s="422" t="s">
        <v>388</v>
      </c>
      <c r="B12" s="115">
        <v>28590</v>
      </c>
      <c r="C12" s="114">
        <v>15600</v>
      </c>
      <c r="D12" s="114">
        <v>12990</v>
      </c>
      <c r="E12" s="114">
        <v>21151</v>
      </c>
      <c r="F12" s="114">
        <v>6681</v>
      </c>
      <c r="G12" s="114">
        <v>4596</v>
      </c>
      <c r="H12" s="114">
        <v>7481</v>
      </c>
      <c r="I12" s="115">
        <v>7776</v>
      </c>
      <c r="J12" s="114">
        <v>5221</v>
      </c>
      <c r="K12" s="114">
        <v>2555</v>
      </c>
      <c r="L12" s="423">
        <v>2700</v>
      </c>
      <c r="M12" s="424">
        <v>2263</v>
      </c>
    </row>
    <row r="13" spans="1:13" s="110" customFormat="1" ht="11.1" customHeight="1" x14ac:dyDescent="0.2">
      <c r="A13" s="422" t="s">
        <v>389</v>
      </c>
      <c r="B13" s="115">
        <v>28092</v>
      </c>
      <c r="C13" s="114">
        <v>15149</v>
      </c>
      <c r="D13" s="114">
        <v>12943</v>
      </c>
      <c r="E13" s="114">
        <v>20659</v>
      </c>
      <c r="F13" s="114">
        <v>6678</v>
      </c>
      <c r="G13" s="114">
        <v>4416</v>
      </c>
      <c r="H13" s="114">
        <v>7486</v>
      </c>
      <c r="I13" s="115">
        <v>7754</v>
      </c>
      <c r="J13" s="114">
        <v>5219</v>
      </c>
      <c r="K13" s="114">
        <v>2535</v>
      </c>
      <c r="L13" s="423">
        <v>1268</v>
      </c>
      <c r="M13" s="424">
        <v>1777</v>
      </c>
    </row>
    <row r="14" spans="1:13" ht="15" customHeight="1" x14ac:dyDescent="0.2">
      <c r="A14" s="422" t="s">
        <v>390</v>
      </c>
      <c r="B14" s="115">
        <v>28255</v>
      </c>
      <c r="C14" s="114">
        <v>15229</v>
      </c>
      <c r="D14" s="114">
        <v>13026</v>
      </c>
      <c r="E14" s="114">
        <v>20262</v>
      </c>
      <c r="F14" s="114">
        <v>7334</v>
      </c>
      <c r="G14" s="114">
        <v>4304</v>
      </c>
      <c r="H14" s="114">
        <v>7624</v>
      </c>
      <c r="I14" s="115">
        <v>7740</v>
      </c>
      <c r="J14" s="114">
        <v>5201</v>
      </c>
      <c r="K14" s="114">
        <v>2539</v>
      </c>
      <c r="L14" s="423">
        <v>2063</v>
      </c>
      <c r="M14" s="424">
        <v>1902</v>
      </c>
    </row>
    <row r="15" spans="1:13" ht="11.1" customHeight="1" x14ac:dyDescent="0.2">
      <c r="A15" s="422" t="s">
        <v>387</v>
      </c>
      <c r="B15" s="115">
        <v>28807</v>
      </c>
      <c r="C15" s="114">
        <v>15564</v>
      </c>
      <c r="D15" s="114">
        <v>13243</v>
      </c>
      <c r="E15" s="114">
        <v>20546</v>
      </c>
      <c r="F15" s="114">
        <v>7620</v>
      </c>
      <c r="G15" s="114">
        <v>4265</v>
      </c>
      <c r="H15" s="114">
        <v>7891</v>
      </c>
      <c r="I15" s="115">
        <v>7945</v>
      </c>
      <c r="J15" s="114">
        <v>5245</v>
      </c>
      <c r="K15" s="114">
        <v>2700</v>
      </c>
      <c r="L15" s="423">
        <v>1921</v>
      </c>
      <c r="M15" s="424">
        <v>1386</v>
      </c>
    </row>
    <row r="16" spans="1:13" ht="11.1" customHeight="1" x14ac:dyDescent="0.2">
      <c r="A16" s="422" t="s">
        <v>388</v>
      </c>
      <c r="B16" s="115">
        <v>29317</v>
      </c>
      <c r="C16" s="114">
        <v>15915</v>
      </c>
      <c r="D16" s="114">
        <v>13402</v>
      </c>
      <c r="E16" s="114">
        <v>21196</v>
      </c>
      <c r="F16" s="114">
        <v>7660</v>
      </c>
      <c r="G16" s="114">
        <v>4594</v>
      </c>
      <c r="H16" s="114">
        <v>7999</v>
      </c>
      <c r="I16" s="115">
        <v>7987</v>
      </c>
      <c r="J16" s="114">
        <v>5194</v>
      </c>
      <c r="K16" s="114">
        <v>2793</v>
      </c>
      <c r="L16" s="423">
        <v>2792</v>
      </c>
      <c r="M16" s="424">
        <v>2349</v>
      </c>
    </row>
    <row r="17" spans="1:13" s="110" customFormat="1" ht="11.1" customHeight="1" x14ac:dyDescent="0.2">
      <c r="A17" s="422" t="s">
        <v>389</v>
      </c>
      <c r="B17" s="115">
        <v>29012</v>
      </c>
      <c r="C17" s="114">
        <v>15678</v>
      </c>
      <c r="D17" s="114">
        <v>13334</v>
      </c>
      <c r="E17" s="114">
        <v>21338</v>
      </c>
      <c r="F17" s="114">
        <v>7646</v>
      </c>
      <c r="G17" s="114">
        <v>4439</v>
      </c>
      <c r="H17" s="114">
        <v>8042</v>
      </c>
      <c r="I17" s="115">
        <v>7914</v>
      </c>
      <c r="J17" s="114">
        <v>5203</v>
      </c>
      <c r="K17" s="114">
        <v>2711</v>
      </c>
      <c r="L17" s="423">
        <v>1420</v>
      </c>
      <c r="M17" s="424">
        <v>1765</v>
      </c>
    </row>
    <row r="18" spans="1:13" ht="15" customHeight="1" x14ac:dyDescent="0.2">
      <c r="A18" s="422" t="s">
        <v>391</v>
      </c>
      <c r="B18" s="115">
        <v>29240</v>
      </c>
      <c r="C18" s="114">
        <v>15826</v>
      </c>
      <c r="D18" s="114">
        <v>13414</v>
      </c>
      <c r="E18" s="114">
        <v>21249</v>
      </c>
      <c r="F18" s="114">
        <v>7941</v>
      </c>
      <c r="G18" s="114">
        <v>4367</v>
      </c>
      <c r="H18" s="114">
        <v>8231</v>
      </c>
      <c r="I18" s="115">
        <v>7933</v>
      </c>
      <c r="J18" s="114">
        <v>5220</v>
      </c>
      <c r="K18" s="114">
        <v>2713</v>
      </c>
      <c r="L18" s="423">
        <v>2307</v>
      </c>
      <c r="M18" s="424">
        <v>2168</v>
      </c>
    </row>
    <row r="19" spans="1:13" ht="11.1" customHeight="1" x14ac:dyDescent="0.2">
      <c r="A19" s="422" t="s">
        <v>387</v>
      </c>
      <c r="B19" s="115">
        <v>29783</v>
      </c>
      <c r="C19" s="114">
        <v>16188</v>
      </c>
      <c r="D19" s="114">
        <v>13595</v>
      </c>
      <c r="E19" s="114">
        <v>21539</v>
      </c>
      <c r="F19" s="114">
        <v>8190</v>
      </c>
      <c r="G19" s="114">
        <v>4379</v>
      </c>
      <c r="H19" s="114">
        <v>8485</v>
      </c>
      <c r="I19" s="115">
        <v>8334</v>
      </c>
      <c r="J19" s="114">
        <v>5422</v>
      </c>
      <c r="K19" s="114">
        <v>2912</v>
      </c>
      <c r="L19" s="423">
        <v>1926</v>
      </c>
      <c r="M19" s="424">
        <v>1420</v>
      </c>
    </row>
    <row r="20" spans="1:13" ht="11.1" customHeight="1" x14ac:dyDescent="0.2">
      <c r="A20" s="422" t="s">
        <v>388</v>
      </c>
      <c r="B20" s="115">
        <v>30235</v>
      </c>
      <c r="C20" s="114">
        <v>16449</v>
      </c>
      <c r="D20" s="114">
        <v>13786</v>
      </c>
      <c r="E20" s="114">
        <v>21962</v>
      </c>
      <c r="F20" s="114">
        <v>8201</v>
      </c>
      <c r="G20" s="114">
        <v>4641</v>
      </c>
      <c r="H20" s="114">
        <v>8625</v>
      </c>
      <c r="I20" s="115">
        <v>8205</v>
      </c>
      <c r="J20" s="114">
        <v>5239</v>
      </c>
      <c r="K20" s="114">
        <v>2966</v>
      </c>
      <c r="L20" s="423">
        <v>2796</v>
      </c>
      <c r="M20" s="424">
        <v>2419</v>
      </c>
    </row>
    <row r="21" spans="1:13" s="110" customFormat="1" ht="11.1" customHeight="1" x14ac:dyDescent="0.2">
      <c r="A21" s="422" t="s">
        <v>389</v>
      </c>
      <c r="B21" s="115">
        <v>29757</v>
      </c>
      <c r="C21" s="114">
        <v>16011</v>
      </c>
      <c r="D21" s="114">
        <v>13746</v>
      </c>
      <c r="E21" s="114">
        <v>21652</v>
      </c>
      <c r="F21" s="114">
        <v>8065</v>
      </c>
      <c r="G21" s="114">
        <v>4452</v>
      </c>
      <c r="H21" s="114">
        <v>8620</v>
      </c>
      <c r="I21" s="115">
        <v>8116</v>
      </c>
      <c r="J21" s="114">
        <v>5232</v>
      </c>
      <c r="K21" s="114">
        <v>2884</v>
      </c>
      <c r="L21" s="423">
        <v>1297</v>
      </c>
      <c r="M21" s="424">
        <v>1891</v>
      </c>
    </row>
    <row r="22" spans="1:13" ht="15" customHeight="1" x14ac:dyDescent="0.2">
      <c r="A22" s="422" t="s">
        <v>392</v>
      </c>
      <c r="B22" s="115">
        <v>29710</v>
      </c>
      <c r="C22" s="114">
        <v>15998</v>
      </c>
      <c r="D22" s="114">
        <v>13712</v>
      </c>
      <c r="E22" s="114">
        <v>21577</v>
      </c>
      <c r="F22" s="114">
        <v>8040</v>
      </c>
      <c r="G22" s="114">
        <v>4309</v>
      </c>
      <c r="H22" s="114">
        <v>8733</v>
      </c>
      <c r="I22" s="115">
        <v>7977</v>
      </c>
      <c r="J22" s="114">
        <v>5129</v>
      </c>
      <c r="K22" s="114">
        <v>2848</v>
      </c>
      <c r="L22" s="423">
        <v>2001</v>
      </c>
      <c r="M22" s="424">
        <v>2092</v>
      </c>
    </row>
    <row r="23" spans="1:13" ht="11.1" customHeight="1" x14ac:dyDescent="0.2">
      <c r="A23" s="422" t="s">
        <v>387</v>
      </c>
      <c r="B23" s="115">
        <v>30169</v>
      </c>
      <c r="C23" s="114">
        <v>16328</v>
      </c>
      <c r="D23" s="114">
        <v>13841</v>
      </c>
      <c r="E23" s="114">
        <v>21855</v>
      </c>
      <c r="F23" s="114">
        <v>8215</v>
      </c>
      <c r="G23" s="114">
        <v>4262</v>
      </c>
      <c r="H23" s="114">
        <v>8983</v>
      </c>
      <c r="I23" s="115">
        <v>8301</v>
      </c>
      <c r="J23" s="114">
        <v>5226</v>
      </c>
      <c r="K23" s="114">
        <v>3075</v>
      </c>
      <c r="L23" s="423">
        <v>1818</v>
      </c>
      <c r="M23" s="424">
        <v>1370</v>
      </c>
    </row>
    <row r="24" spans="1:13" ht="11.1" customHeight="1" x14ac:dyDescent="0.2">
      <c r="A24" s="422" t="s">
        <v>388</v>
      </c>
      <c r="B24" s="115">
        <v>30542</v>
      </c>
      <c r="C24" s="114">
        <v>16564</v>
      </c>
      <c r="D24" s="114">
        <v>13978</v>
      </c>
      <c r="E24" s="114">
        <v>21570</v>
      </c>
      <c r="F24" s="114">
        <v>8251</v>
      </c>
      <c r="G24" s="114">
        <v>4479</v>
      </c>
      <c r="H24" s="114">
        <v>9134</v>
      </c>
      <c r="I24" s="115">
        <v>8397</v>
      </c>
      <c r="J24" s="114">
        <v>5244</v>
      </c>
      <c r="K24" s="114">
        <v>3153</v>
      </c>
      <c r="L24" s="423">
        <v>2668</v>
      </c>
      <c r="M24" s="424">
        <v>2352</v>
      </c>
    </row>
    <row r="25" spans="1:13" s="110" customFormat="1" ht="11.1" customHeight="1" x14ac:dyDescent="0.2">
      <c r="A25" s="422" t="s">
        <v>389</v>
      </c>
      <c r="B25" s="115">
        <v>30042</v>
      </c>
      <c r="C25" s="114">
        <v>16143</v>
      </c>
      <c r="D25" s="114">
        <v>13899</v>
      </c>
      <c r="E25" s="114">
        <v>21139</v>
      </c>
      <c r="F25" s="114">
        <v>8176</v>
      </c>
      <c r="G25" s="114">
        <v>4300</v>
      </c>
      <c r="H25" s="114">
        <v>9097</v>
      </c>
      <c r="I25" s="115">
        <v>8183</v>
      </c>
      <c r="J25" s="114">
        <v>5238</v>
      </c>
      <c r="K25" s="114">
        <v>2945</v>
      </c>
      <c r="L25" s="423">
        <v>1369</v>
      </c>
      <c r="M25" s="424">
        <v>1836</v>
      </c>
    </row>
    <row r="26" spans="1:13" ht="15" customHeight="1" x14ac:dyDescent="0.2">
      <c r="A26" s="422" t="s">
        <v>393</v>
      </c>
      <c r="B26" s="115">
        <v>30327</v>
      </c>
      <c r="C26" s="114">
        <v>16359</v>
      </c>
      <c r="D26" s="114">
        <v>13968</v>
      </c>
      <c r="E26" s="114">
        <v>21332</v>
      </c>
      <c r="F26" s="114">
        <v>8270</v>
      </c>
      <c r="G26" s="114">
        <v>4206</v>
      </c>
      <c r="H26" s="114">
        <v>9309</v>
      </c>
      <c r="I26" s="115">
        <v>8102</v>
      </c>
      <c r="J26" s="114">
        <v>5141</v>
      </c>
      <c r="K26" s="114">
        <v>2961</v>
      </c>
      <c r="L26" s="423">
        <v>2336</v>
      </c>
      <c r="M26" s="424">
        <v>2151</v>
      </c>
    </row>
    <row r="27" spans="1:13" ht="11.1" customHeight="1" x14ac:dyDescent="0.2">
      <c r="A27" s="422" t="s">
        <v>387</v>
      </c>
      <c r="B27" s="115">
        <v>30809</v>
      </c>
      <c r="C27" s="114">
        <v>16654</v>
      </c>
      <c r="D27" s="114">
        <v>14155</v>
      </c>
      <c r="E27" s="114">
        <v>21613</v>
      </c>
      <c r="F27" s="114">
        <v>8476</v>
      </c>
      <c r="G27" s="114">
        <v>4176</v>
      </c>
      <c r="H27" s="114">
        <v>9605</v>
      </c>
      <c r="I27" s="115">
        <v>8559</v>
      </c>
      <c r="J27" s="114">
        <v>5313</v>
      </c>
      <c r="K27" s="114">
        <v>3246</v>
      </c>
      <c r="L27" s="423">
        <v>1956</v>
      </c>
      <c r="M27" s="424">
        <v>1506</v>
      </c>
    </row>
    <row r="28" spans="1:13" ht="11.1" customHeight="1" x14ac:dyDescent="0.2">
      <c r="A28" s="422" t="s">
        <v>388</v>
      </c>
      <c r="B28" s="115">
        <v>31082</v>
      </c>
      <c r="C28" s="114">
        <v>16709</v>
      </c>
      <c r="D28" s="114">
        <v>14373</v>
      </c>
      <c r="E28" s="114">
        <v>22261</v>
      </c>
      <c r="F28" s="114">
        <v>8606</v>
      </c>
      <c r="G28" s="114">
        <v>4442</v>
      </c>
      <c r="H28" s="114">
        <v>9696</v>
      </c>
      <c r="I28" s="115">
        <v>8618</v>
      </c>
      <c r="J28" s="114">
        <v>5325</v>
      </c>
      <c r="K28" s="114">
        <v>3293</v>
      </c>
      <c r="L28" s="423">
        <v>2779</v>
      </c>
      <c r="M28" s="424">
        <v>2659</v>
      </c>
    </row>
    <row r="29" spans="1:13" s="110" customFormat="1" ht="11.1" customHeight="1" x14ac:dyDescent="0.2">
      <c r="A29" s="422" t="s">
        <v>389</v>
      </c>
      <c r="B29" s="115">
        <v>30546</v>
      </c>
      <c r="C29" s="114">
        <v>16302</v>
      </c>
      <c r="D29" s="114">
        <v>14244</v>
      </c>
      <c r="E29" s="114">
        <v>21992</v>
      </c>
      <c r="F29" s="114">
        <v>8547</v>
      </c>
      <c r="G29" s="114">
        <v>4285</v>
      </c>
      <c r="H29" s="114">
        <v>9647</v>
      </c>
      <c r="I29" s="115">
        <v>8446</v>
      </c>
      <c r="J29" s="114">
        <v>5227</v>
      </c>
      <c r="K29" s="114">
        <v>3219</v>
      </c>
      <c r="L29" s="423">
        <v>1392</v>
      </c>
      <c r="M29" s="424">
        <v>1921</v>
      </c>
    </row>
    <row r="30" spans="1:13" ht="15" customHeight="1" x14ac:dyDescent="0.2">
      <c r="A30" s="422" t="s">
        <v>394</v>
      </c>
      <c r="B30" s="115">
        <v>30727</v>
      </c>
      <c r="C30" s="114">
        <v>16417</v>
      </c>
      <c r="D30" s="114">
        <v>14310</v>
      </c>
      <c r="E30" s="114">
        <v>22033</v>
      </c>
      <c r="F30" s="114">
        <v>8688</v>
      </c>
      <c r="G30" s="114">
        <v>4175</v>
      </c>
      <c r="H30" s="114">
        <v>9835</v>
      </c>
      <c r="I30" s="115">
        <v>8318</v>
      </c>
      <c r="J30" s="114">
        <v>5140</v>
      </c>
      <c r="K30" s="114">
        <v>3178</v>
      </c>
      <c r="L30" s="423">
        <v>2602</v>
      </c>
      <c r="M30" s="424">
        <v>2419</v>
      </c>
    </row>
    <row r="31" spans="1:13" ht="11.1" customHeight="1" x14ac:dyDescent="0.2">
      <c r="A31" s="422" t="s">
        <v>387</v>
      </c>
      <c r="B31" s="115">
        <v>31149</v>
      </c>
      <c r="C31" s="114">
        <v>16666</v>
      </c>
      <c r="D31" s="114">
        <v>14483</v>
      </c>
      <c r="E31" s="114">
        <v>22267</v>
      </c>
      <c r="F31" s="114">
        <v>8877</v>
      </c>
      <c r="G31" s="114">
        <v>4147</v>
      </c>
      <c r="H31" s="114">
        <v>10038</v>
      </c>
      <c r="I31" s="115">
        <v>8697</v>
      </c>
      <c r="J31" s="114">
        <v>5302</v>
      </c>
      <c r="K31" s="114">
        <v>3395</v>
      </c>
      <c r="L31" s="423">
        <v>2017</v>
      </c>
      <c r="M31" s="424">
        <v>1625</v>
      </c>
    </row>
    <row r="32" spans="1:13" ht="11.1" customHeight="1" x14ac:dyDescent="0.2">
      <c r="A32" s="422" t="s">
        <v>388</v>
      </c>
      <c r="B32" s="115">
        <v>31619</v>
      </c>
      <c r="C32" s="114">
        <v>16948</v>
      </c>
      <c r="D32" s="114">
        <v>14671</v>
      </c>
      <c r="E32" s="114">
        <v>22692</v>
      </c>
      <c r="F32" s="114">
        <v>8926</v>
      </c>
      <c r="G32" s="114">
        <v>4422</v>
      </c>
      <c r="H32" s="114">
        <v>10172</v>
      </c>
      <c r="I32" s="115">
        <v>8766</v>
      </c>
      <c r="J32" s="114">
        <v>5310</v>
      </c>
      <c r="K32" s="114">
        <v>3456</v>
      </c>
      <c r="L32" s="423">
        <v>2789</v>
      </c>
      <c r="M32" s="424">
        <v>2367</v>
      </c>
    </row>
    <row r="33" spans="1:13" s="110" customFormat="1" ht="11.1" customHeight="1" x14ac:dyDescent="0.2">
      <c r="A33" s="422" t="s">
        <v>389</v>
      </c>
      <c r="B33" s="115">
        <v>31262</v>
      </c>
      <c r="C33" s="114">
        <v>16624</v>
      </c>
      <c r="D33" s="114">
        <v>14638</v>
      </c>
      <c r="E33" s="114">
        <v>22411</v>
      </c>
      <c r="F33" s="114">
        <v>8850</v>
      </c>
      <c r="G33" s="114">
        <v>4258</v>
      </c>
      <c r="H33" s="114">
        <v>10145</v>
      </c>
      <c r="I33" s="115">
        <v>8601</v>
      </c>
      <c r="J33" s="114">
        <v>5253</v>
      </c>
      <c r="K33" s="114">
        <v>3348</v>
      </c>
      <c r="L33" s="423">
        <v>1564</v>
      </c>
      <c r="M33" s="424">
        <v>1966</v>
      </c>
    </row>
    <row r="34" spans="1:13" ht="15" customHeight="1" x14ac:dyDescent="0.2">
      <c r="A34" s="422" t="s">
        <v>395</v>
      </c>
      <c r="B34" s="115">
        <v>31493</v>
      </c>
      <c r="C34" s="114">
        <v>16703</v>
      </c>
      <c r="D34" s="114">
        <v>14790</v>
      </c>
      <c r="E34" s="114">
        <v>22504</v>
      </c>
      <c r="F34" s="114">
        <v>8988</v>
      </c>
      <c r="G34" s="114">
        <v>4175</v>
      </c>
      <c r="H34" s="114">
        <v>10314</v>
      </c>
      <c r="I34" s="115">
        <v>8494</v>
      </c>
      <c r="J34" s="114">
        <v>5133</v>
      </c>
      <c r="K34" s="114">
        <v>3361</v>
      </c>
      <c r="L34" s="423">
        <v>2421</v>
      </c>
      <c r="M34" s="424">
        <v>2172</v>
      </c>
    </row>
    <row r="35" spans="1:13" ht="11.1" customHeight="1" x14ac:dyDescent="0.2">
      <c r="A35" s="422" t="s">
        <v>387</v>
      </c>
      <c r="B35" s="115">
        <v>31972</v>
      </c>
      <c r="C35" s="114">
        <v>16991</v>
      </c>
      <c r="D35" s="114">
        <v>14981</v>
      </c>
      <c r="E35" s="114">
        <v>22836</v>
      </c>
      <c r="F35" s="114">
        <v>9135</v>
      </c>
      <c r="G35" s="114">
        <v>4132</v>
      </c>
      <c r="H35" s="114">
        <v>10550</v>
      </c>
      <c r="I35" s="115">
        <v>8857</v>
      </c>
      <c r="J35" s="114">
        <v>5250</v>
      </c>
      <c r="K35" s="114">
        <v>3607</v>
      </c>
      <c r="L35" s="423">
        <v>2084</v>
      </c>
      <c r="M35" s="424">
        <v>1672</v>
      </c>
    </row>
    <row r="36" spans="1:13" ht="11.1" customHeight="1" x14ac:dyDescent="0.2">
      <c r="A36" s="422" t="s">
        <v>388</v>
      </c>
      <c r="B36" s="115">
        <v>32333</v>
      </c>
      <c r="C36" s="114">
        <v>17203</v>
      </c>
      <c r="D36" s="114">
        <v>15130</v>
      </c>
      <c r="E36" s="114">
        <v>23142</v>
      </c>
      <c r="F36" s="114">
        <v>9190</v>
      </c>
      <c r="G36" s="114">
        <v>4441</v>
      </c>
      <c r="H36" s="114">
        <v>10621</v>
      </c>
      <c r="I36" s="115">
        <v>8908</v>
      </c>
      <c r="J36" s="114">
        <v>5194</v>
      </c>
      <c r="K36" s="114">
        <v>3714</v>
      </c>
      <c r="L36" s="423">
        <v>3037</v>
      </c>
      <c r="M36" s="424">
        <v>2619</v>
      </c>
    </row>
    <row r="37" spans="1:13" s="110" customFormat="1" ht="11.1" customHeight="1" x14ac:dyDescent="0.2">
      <c r="A37" s="422" t="s">
        <v>389</v>
      </c>
      <c r="B37" s="115">
        <v>31913</v>
      </c>
      <c r="C37" s="114">
        <v>16856</v>
      </c>
      <c r="D37" s="114">
        <v>15057</v>
      </c>
      <c r="E37" s="114">
        <v>22755</v>
      </c>
      <c r="F37" s="114">
        <v>9158</v>
      </c>
      <c r="G37" s="114">
        <v>4278</v>
      </c>
      <c r="H37" s="114">
        <v>10615</v>
      </c>
      <c r="I37" s="115">
        <v>8758</v>
      </c>
      <c r="J37" s="114">
        <v>5159</v>
      </c>
      <c r="K37" s="114">
        <v>3599</v>
      </c>
      <c r="L37" s="423">
        <v>1600</v>
      </c>
      <c r="M37" s="424">
        <v>2023</v>
      </c>
    </row>
    <row r="38" spans="1:13" ht="15" customHeight="1" x14ac:dyDescent="0.2">
      <c r="A38" s="425" t="s">
        <v>396</v>
      </c>
      <c r="B38" s="115">
        <v>32232</v>
      </c>
      <c r="C38" s="114">
        <v>17150</v>
      </c>
      <c r="D38" s="114">
        <v>15082</v>
      </c>
      <c r="E38" s="114">
        <v>22990</v>
      </c>
      <c r="F38" s="114">
        <v>9242</v>
      </c>
      <c r="G38" s="114">
        <v>4205</v>
      </c>
      <c r="H38" s="114">
        <v>10759</v>
      </c>
      <c r="I38" s="115">
        <v>8700</v>
      </c>
      <c r="J38" s="114">
        <v>5086</v>
      </c>
      <c r="K38" s="114">
        <v>3614</v>
      </c>
      <c r="L38" s="423">
        <v>2450</v>
      </c>
      <c r="M38" s="424">
        <v>2230</v>
      </c>
    </row>
    <row r="39" spans="1:13" ht="11.1" customHeight="1" x14ac:dyDescent="0.2">
      <c r="A39" s="422" t="s">
        <v>387</v>
      </c>
      <c r="B39" s="115">
        <v>32664</v>
      </c>
      <c r="C39" s="114">
        <v>17430</v>
      </c>
      <c r="D39" s="114">
        <v>15234</v>
      </c>
      <c r="E39" s="114">
        <v>23244</v>
      </c>
      <c r="F39" s="114">
        <v>9420</v>
      </c>
      <c r="G39" s="114">
        <v>4176</v>
      </c>
      <c r="H39" s="114">
        <v>10995</v>
      </c>
      <c r="I39" s="115">
        <v>9168</v>
      </c>
      <c r="J39" s="114">
        <v>5276</v>
      </c>
      <c r="K39" s="114">
        <v>3892</v>
      </c>
      <c r="L39" s="423">
        <v>2388</v>
      </c>
      <c r="M39" s="424">
        <v>1984</v>
      </c>
    </row>
    <row r="40" spans="1:13" ht="11.1" customHeight="1" x14ac:dyDescent="0.2">
      <c r="A40" s="425" t="s">
        <v>388</v>
      </c>
      <c r="B40" s="115">
        <v>33098</v>
      </c>
      <c r="C40" s="114">
        <v>17639</v>
      </c>
      <c r="D40" s="114">
        <v>15459</v>
      </c>
      <c r="E40" s="114">
        <v>23645</v>
      </c>
      <c r="F40" s="114">
        <v>9453</v>
      </c>
      <c r="G40" s="114">
        <v>4474</v>
      </c>
      <c r="H40" s="114">
        <v>11095</v>
      </c>
      <c r="I40" s="115">
        <v>9138</v>
      </c>
      <c r="J40" s="114">
        <v>5233</v>
      </c>
      <c r="K40" s="114">
        <v>3905</v>
      </c>
      <c r="L40" s="423">
        <v>3159</v>
      </c>
      <c r="M40" s="424">
        <v>2779</v>
      </c>
    </row>
    <row r="41" spans="1:13" s="110" customFormat="1" ht="11.1" customHeight="1" x14ac:dyDescent="0.2">
      <c r="A41" s="422" t="s">
        <v>389</v>
      </c>
      <c r="B41" s="115">
        <v>32738</v>
      </c>
      <c r="C41" s="114">
        <v>17348</v>
      </c>
      <c r="D41" s="114">
        <v>15390</v>
      </c>
      <c r="E41" s="114">
        <v>23338</v>
      </c>
      <c r="F41" s="114">
        <v>9400</v>
      </c>
      <c r="G41" s="114">
        <v>4345</v>
      </c>
      <c r="H41" s="114">
        <v>11046</v>
      </c>
      <c r="I41" s="115">
        <v>8986</v>
      </c>
      <c r="J41" s="114">
        <v>5182</v>
      </c>
      <c r="K41" s="114">
        <v>3804</v>
      </c>
      <c r="L41" s="423">
        <v>1657</v>
      </c>
      <c r="M41" s="424">
        <v>2067</v>
      </c>
    </row>
    <row r="42" spans="1:13" ht="15" customHeight="1" x14ac:dyDescent="0.2">
      <c r="A42" s="422" t="s">
        <v>397</v>
      </c>
      <c r="B42" s="115">
        <v>32790</v>
      </c>
      <c r="C42" s="114">
        <v>17379</v>
      </c>
      <c r="D42" s="114">
        <v>15411</v>
      </c>
      <c r="E42" s="114">
        <v>23283</v>
      </c>
      <c r="F42" s="114">
        <v>9507</v>
      </c>
      <c r="G42" s="114">
        <v>4210</v>
      </c>
      <c r="H42" s="114">
        <v>11161</v>
      </c>
      <c r="I42" s="115">
        <v>8986</v>
      </c>
      <c r="J42" s="114">
        <v>5121</v>
      </c>
      <c r="K42" s="114">
        <v>3865</v>
      </c>
      <c r="L42" s="423">
        <v>2619</v>
      </c>
      <c r="M42" s="424">
        <v>2585</v>
      </c>
    </row>
    <row r="43" spans="1:13" ht="11.1" customHeight="1" x14ac:dyDescent="0.2">
      <c r="A43" s="422" t="s">
        <v>387</v>
      </c>
      <c r="B43" s="115">
        <v>33184</v>
      </c>
      <c r="C43" s="114">
        <v>17655</v>
      </c>
      <c r="D43" s="114">
        <v>15529</v>
      </c>
      <c r="E43" s="114">
        <v>23483</v>
      </c>
      <c r="F43" s="114">
        <v>9701</v>
      </c>
      <c r="G43" s="114">
        <v>4200</v>
      </c>
      <c r="H43" s="114">
        <v>11373</v>
      </c>
      <c r="I43" s="115">
        <v>9322</v>
      </c>
      <c r="J43" s="114">
        <v>5224</v>
      </c>
      <c r="K43" s="114">
        <v>4098</v>
      </c>
      <c r="L43" s="423">
        <v>2232</v>
      </c>
      <c r="M43" s="424">
        <v>1915</v>
      </c>
    </row>
    <row r="44" spans="1:13" ht="11.1" customHeight="1" x14ac:dyDescent="0.2">
      <c r="A44" s="422" t="s">
        <v>388</v>
      </c>
      <c r="B44" s="115">
        <v>33578</v>
      </c>
      <c r="C44" s="114">
        <v>17864</v>
      </c>
      <c r="D44" s="114">
        <v>15714</v>
      </c>
      <c r="E44" s="114">
        <v>23818</v>
      </c>
      <c r="F44" s="114">
        <v>9760</v>
      </c>
      <c r="G44" s="114">
        <v>4521</v>
      </c>
      <c r="H44" s="114">
        <v>11447</v>
      </c>
      <c r="I44" s="115">
        <v>9156</v>
      </c>
      <c r="J44" s="114">
        <v>5078</v>
      </c>
      <c r="K44" s="114">
        <v>4078</v>
      </c>
      <c r="L44" s="423">
        <v>3083</v>
      </c>
      <c r="M44" s="424">
        <v>2781</v>
      </c>
    </row>
    <row r="45" spans="1:13" s="110" customFormat="1" ht="11.1" customHeight="1" x14ac:dyDescent="0.2">
      <c r="A45" s="422" t="s">
        <v>389</v>
      </c>
      <c r="B45" s="115">
        <v>33088</v>
      </c>
      <c r="C45" s="114">
        <v>17516</v>
      </c>
      <c r="D45" s="114">
        <v>15572</v>
      </c>
      <c r="E45" s="114">
        <v>23350</v>
      </c>
      <c r="F45" s="114">
        <v>9738</v>
      </c>
      <c r="G45" s="114">
        <v>4307</v>
      </c>
      <c r="H45" s="114">
        <v>11423</v>
      </c>
      <c r="I45" s="115">
        <v>8905</v>
      </c>
      <c r="J45" s="114">
        <v>4994</v>
      </c>
      <c r="K45" s="114">
        <v>3911</v>
      </c>
      <c r="L45" s="423">
        <v>1583</v>
      </c>
      <c r="M45" s="424">
        <v>2101</v>
      </c>
    </row>
    <row r="46" spans="1:13" ht="15" customHeight="1" x14ac:dyDescent="0.2">
      <c r="A46" s="422" t="s">
        <v>398</v>
      </c>
      <c r="B46" s="115">
        <v>32986</v>
      </c>
      <c r="C46" s="114">
        <v>17483</v>
      </c>
      <c r="D46" s="114">
        <v>15503</v>
      </c>
      <c r="E46" s="114">
        <v>23221</v>
      </c>
      <c r="F46" s="114">
        <v>9765</v>
      </c>
      <c r="G46" s="114">
        <v>4145</v>
      </c>
      <c r="H46" s="114">
        <v>11469</v>
      </c>
      <c r="I46" s="115">
        <v>8875</v>
      </c>
      <c r="J46" s="114">
        <v>4956</v>
      </c>
      <c r="K46" s="114">
        <v>3919</v>
      </c>
      <c r="L46" s="423">
        <v>2554</v>
      </c>
      <c r="M46" s="424">
        <v>2668</v>
      </c>
    </row>
    <row r="47" spans="1:13" ht="11.1" customHeight="1" x14ac:dyDescent="0.2">
      <c r="A47" s="422" t="s">
        <v>387</v>
      </c>
      <c r="B47" s="115">
        <v>33128</v>
      </c>
      <c r="C47" s="114">
        <v>17590</v>
      </c>
      <c r="D47" s="114">
        <v>15538</v>
      </c>
      <c r="E47" s="114">
        <v>23214</v>
      </c>
      <c r="F47" s="114">
        <v>9914</v>
      </c>
      <c r="G47" s="114">
        <v>4071</v>
      </c>
      <c r="H47" s="114">
        <v>11613</v>
      </c>
      <c r="I47" s="115">
        <v>9239</v>
      </c>
      <c r="J47" s="114">
        <v>5084</v>
      </c>
      <c r="K47" s="114">
        <v>4155</v>
      </c>
      <c r="L47" s="423">
        <v>2123</v>
      </c>
      <c r="M47" s="424">
        <v>1999</v>
      </c>
    </row>
    <row r="48" spans="1:13" ht="11.1" customHeight="1" x14ac:dyDescent="0.2">
      <c r="A48" s="422" t="s">
        <v>388</v>
      </c>
      <c r="B48" s="115">
        <v>33384</v>
      </c>
      <c r="C48" s="114">
        <v>17705</v>
      </c>
      <c r="D48" s="114">
        <v>15679</v>
      </c>
      <c r="E48" s="114">
        <v>23420</v>
      </c>
      <c r="F48" s="114">
        <v>9964</v>
      </c>
      <c r="G48" s="114">
        <v>4325</v>
      </c>
      <c r="H48" s="114">
        <v>11648</v>
      </c>
      <c r="I48" s="115">
        <v>9234</v>
      </c>
      <c r="J48" s="114">
        <v>5015</v>
      </c>
      <c r="K48" s="114">
        <v>4219</v>
      </c>
      <c r="L48" s="423">
        <v>2869</v>
      </c>
      <c r="M48" s="424">
        <v>2693</v>
      </c>
    </row>
    <row r="49" spans="1:17" s="110" customFormat="1" ht="11.1" customHeight="1" x14ac:dyDescent="0.2">
      <c r="A49" s="422" t="s">
        <v>389</v>
      </c>
      <c r="B49" s="115">
        <v>32816</v>
      </c>
      <c r="C49" s="114">
        <v>17278</v>
      </c>
      <c r="D49" s="114">
        <v>15538</v>
      </c>
      <c r="E49" s="114">
        <v>22917</v>
      </c>
      <c r="F49" s="114">
        <v>9899</v>
      </c>
      <c r="G49" s="114">
        <v>4179</v>
      </c>
      <c r="H49" s="114">
        <v>11555</v>
      </c>
      <c r="I49" s="115">
        <v>9070</v>
      </c>
      <c r="J49" s="114">
        <v>4982</v>
      </c>
      <c r="K49" s="114">
        <v>4088</v>
      </c>
      <c r="L49" s="423">
        <v>1458</v>
      </c>
      <c r="M49" s="424">
        <v>2077</v>
      </c>
    </row>
    <row r="50" spans="1:17" ht="15" customHeight="1" x14ac:dyDescent="0.2">
      <c r="A50" s="422" t="s">
        <v>399</v>
      </c>
      <c r="B50" s="143">
        <v>32829</v>
      </c>
      <c r="C50" s="144">
        <v>17226</v>
      </c>
      <c r="D50" s="144">
        <v>15603</v>
      </c>
      <c r="E50" s="144">
        <v>22836</v>
      </c>
      <c r="F50" s="144">
        <v>9993</v>
      </c>
      <c r="G50" s="144">
        <v>4053</v>
      </c>
      <c r="H50" s="144">
        <v>11634</v>
      </c>
      <c r="I50" s="143">
        <v>8784</v>
      </c>
      <c r="J50" s="144">
        <v>4818</v>
      </c>
      <c r="K50" s="144">
        <v>3966</v>
      </c>
      <c r="L50" s="426">
        <v>2785</v>
      </c>
      <c r="M50" s="427">
        <v>2776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-0.47595949796883524</v>
      </c>
      <c r="C6" s="480">
        <f>'Tabelle 3.3'!J11</f>
        <v>-1.0253521126760563</v>
      </c>
      <c r="D6" s="481">
        <f t="shared" ref="D6:E9" si="0">IF(OR(AND(B6&gt;=-50,B6&lt;=50),ISNUMBER(B6)=FALSE),B6,"")</f>
        <v>-0.47595949796883524</v>
      </c>
      <c r="E6" s="481">
        <f t="shared" si="0"/>
        <v>-1.0253521126760563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-0.47595949796883524</v>
      </c>
      <c r="C14" s="480">
        <f>'Tabelle 3.3'!J11</f>
        <v>-1.0253521126760563</v>
      </c>
      <c r="D14" s="481">
        <f>IF(OR(AND(B14&gt;=-50,B14&lt;=50),ISNUMBER(B14)=FALSE),B14,"")</f>
        <v>-0.47595949796883524</v>
      </c>
      <c r="E14" s="481">
        <f>IF(OR(AND(C14&gt;=-50,C14&lt;=50),ISNUMBER(C14)=FALSE),C14,"")</f>
        <v>-1.0253521126760563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9.2827004219409286</v>
      </c>
      <c r="C15" s="480">
        <f>'Tabelle 3.3'!J12</f>
        <v>15.706806282722512</v>
      </c>
      <c r="D15" s="481">
        <f t="shared" ref="D15:E45" si="3">IF(OR(AND(B15&gt;=-50,B15&lt;=50),ISNUMBER(B15)=FALSE),B15,"")</f>
        <v>9.2827004219409286</v>
      </c>
      <c r="E15" s="481">
        <f t="shared" si="3"/>
        <v>15.706806282722512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-2.6459854014598538</v>
      </c>
      <c r="C16" s="480">
        <f>'Tabelle 3.3'!J13</f>
        <v>-4.2857142857142856</v>
      </c>
      <c r="D16" s="481">
        <f t="shared" si="3"/>
        <v>-2.6459854014598538</v>
      </c>
      <c r="E16" s="481">
        <f t="shared" si="3"/>
        <v>-4.2857142857142856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-2.869757174392936</v>
      </c>
      <c r="C17" s="480">
        <f>'Tabelle 3.3'!J14</f>
        <v>-0.20811654526534859</v>
      </c>
      <c r="D17" s="481">
        <f t="shared" si="3"/>
        <v>-2.869757174392936</v>
      </c>
      <c r="E17" s="481">
        <f t="shared" si="3"/>
        <v>-0.20811654526534859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-2.3413897280966767</v>
      </c>
      <c r="C18" s="480">
        <f>'Tabelle 3.3'!J15</f>
        <v>0.66815144766146994</v>
      </c>
      <c r="D18" s="481">
        <f t="shared" si="3"/>
        <v>-2.3413897280966767</v>
      </c>
      <c r="E18" s="481">
        <f t="shared" si="3"/>
        <v>0.66815144766146994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-3.1215005599104142</v>
      </c>
      <c r="C19" s="480">
        <f>'Tabelle 3.3'!J16</f>
        <v>0</v>
      </c>
      <c r="D19" s="481">
        <f t="shared" si="3"/>
        <v>-3.1215005599104142</v>
      </c>
      <c r="E19" s="481">
        <f t="shared" si="3"/>
        <v>0</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-2.4126455906821964</v>
      </c>
      <c r="C20" s="480">
        <f>'Tabelle 3.3'!J17</f>
        <v>-2.9940119760479043</v>
      </c>
      <c r="D20" s="481">
        <f t="shared" si="3"/>
        <v>-2.4126455906821964</v>
      </c>
      <c r="E20" s="481">
        <f t="shared" si="3"/>
        <v>-2.9940119760479043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2.4154589371980677</v>
      </c>
      <c r="C21" s="480">
        <f>'Tabelle 3.3'!J18</f>
        <v>4.1095890410958908</v>
      </c>
      <c r="D21" s="481">
        <f t="shared" si="3"/>
        <v>2.4154589371980677</v>
      </c>
      <c r="E21" s="481">
        <f t="shared" si="3"/>
        <v>4.1095890410958908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9.6711798839458407E-2</v>
      </c>
      <c r="C22" s="480">
        <f>'Tabelle 3.3'!J19</f>
        <v>1.3303769401330376</v>
      </c>
      <c r="D22" s="481">
        <f t="shared" si="3"/>
        <v>9.6711798839458407E-2</v>
      </c>
      <c r="E22" s="481">
        <f t="shared" si="3"/>
        <v>1.3303769401330376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-3.9964476021314388</v>
      </c>
      <c r="C23" s="480">
        <f>'Tabelle 3.3'!J20</f>
        <v>-9.9206349206349209</v>
      </c>
      <c r="D23" s="481">
        <f t="shared" si="3"/>
        <v>-3.9964476021314388</v>
      </c>
      <c r="E23" s="481">
        <f t="shared" si="3"/>
        <v>-9.9206349206349209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3.3142857142857145</v>
      </c>
      <c r="C24" s="480">
        <f>'Tabelle 3.3'!J21</f>
        <v>-2.3510971786833856</v>
      </c>
      <c r="D24" s="481">
        <f t="shared" si="3"/>
        <v>3.3142857142857145</v>
      </c>
      <c r="E24" s="481">
        <f t="shared" si="3"/>
        <v>-2.3510971786833856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2.4896265560165975</v>
      </c>
      <c r="C25" s="480">
        <f>'Tabelle 3.3'!J22</f>
        <v>4</v>
      </c>
      <c r="D25" s="481">
        <f t="shared" si="3"/>
        <v>2.4896265560165975</v>
      </c>
      <c r="E25" s="481">
        <f t="shared" si="3"/>
        <v>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-6.8656716417910451</v>
      </c>
      <c r="C26" s="480">
        <f>'Tabelle 3.3'!J23</f>
        <v>4.7619047619047619</v>
      </c>
      <c r="D26" s="481">
        <f t="shared" si="3"/>
        <v>-6.8656716417910451</v>
      </c>
      <c r="E26" s="481">
        <f t="shared" si="3"/>
        <v>4.7619047619047619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-0.96575943810359965</v>
      </c>
      <c r="C27" s="480">
        <f>'Tabelle 3.3'!J24</f>
        <v>-5.2249637155297535</v>
      </c>
      <c r="D27" s="481">
        <f t="shared" si="3"/>
        <v>-0.96575943810359965</v>
      </c>
      <c r="E27" s="481">
        <f t="shared" si="3"/>
        <v>-5.2249637155297535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5.6234718826405867</v>
      </c>
      <c r="C28" s="480">
        <f>'Tabelle 3.3'!J25</f>
        <v>-1.9867549668874172</v>
      </c>
      <c r="D28" s="481">
        <f t="shared" si="3"/>
        <v>5.6234718826405867</v>
      </c>
      <c r="E28" s="481">
        <f t="shared" si="3"/>
        <v>-1.9867549668874172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-15.37190082644628</v>
      </c>
      <c r="C29" s="480">
        <f>'Tabelle 3.3'!J26</f>
        <v>9.67741935483871</v>
      </c>
      <c r="D29" s="481">
        <f t="shared" si="3"/>
        <v>-15.37190082644628</v>
      </c>
      <c r="E29" s="481">
        <f t="shared" si="3"/>
        <v>9.67741935483871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-1.3249211356466877</v>
      </c>
      <c r="C30" s="480">
        <f>'Tabelle 3.3'!J27</f>
        <v>1.4336917562724014</v>
      </c>
      <c r="D30" s="481">
        <f t="shared" si="3"/>
        <v>-1.3249211356466877</v>
      </c>
      <c r="E30" s="481">
        <f t="shared" si="3"/>
        <v>1.4336917562724014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3.5833333333333335</v>
      </c>
      <c r="C31" s="480">
        <f>'Tabelle 3.3'!J28</f>
        <v>-2.459016393442623</v>
      </c>
      <c r="D31" s="481">
        <f t="shared" si="3"/>
        <v>3.5833333333333335</v>
      </c>
      <c r="E31" s="481">
        <f t="shared" si="3"/>
        <v>-2.459016393442623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4.5562411010915991</v>
      </c>
      <c r="C32" s="480">
        <f>'Tabelle 3.3'!J29</f>
        <v>3.4</v>
      </c>
      <c r="D32" s="481">
        <f t="shared" si="3"/>
        <v>4.5562411010915991</v>
      </c>
      <c r="E32" s="481">
        <f t="shared" si="3"/>
        <v>3.4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3.5100638193421698</v>
      </c>
      <c r="C33" s="480">
        <f>'Tabelle 3.3'!J30</f>
        <v>-2.4930747922437675</v>
      </c>
      <c r="D33" s="481">
        <f t="shared" si="3"/>
        <v>3.5100638193421698</v>
      </c>
      <c r="E33" s="481">
        <f t="shared" si="3"/>
        <v>-2.4930747922437675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-1.4647137150466045</v>
      </c>
      <c r="C34" s="480">
        <f>'Tabelle 3.3'!J31</f>
        <v>-3.6706349206349205</v>
      </c>
      <c r="D34" s="481">
        <f t="shared" si="3"/>
        <v>-1.4647137150466045</v>
      </c>
      <c r="E34" s="481">
        <f t="shared" si="3"/>
        <v>-3.6706349206349205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9.2827004219409286</v>
      </c>
      <c r="C37" s="480">
        <f>'Tabelle 3.3'!J34</f>
        <v>15.706806282722512</v>
      </c>
      <c r="D37" s="481">
        <f t="shared" si="3"/>
        <v>9.2827004219409286</v>
      </c>
      <c r="E37" s="481">
        <f t="shared" si="3"/>
        <v>15.706806282722512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-2.1401200202443786</v>
      </c>
      <c r="C38" s="480">
        <f>'Tabelle 3.3'!J35</f>
        <v>0.43505282784338101</v>
      </c>
      <c r="D38" s="481">
        <f t="shared" si="3"/>
        <v>-2.1401200202443786</v>
      </c>
      <c r="E38" s="481">
        <f t="shared" si="3"/>
        <v>0.43505282784338101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0.61845861084681253</v>
      </c>
      <c r="C39" s="480">
        <f>'Tabelle 3.3'!J36</f>
        <v>-1.8091872791519434</v>
      </c>
      <c r="D39" s="481">
        <f t="shared" si="3"/>
        <v>0.61845861084681253</v>
      </c>
      <c r="E39" s="481">
        <f t="shared" si="3"/>
        <v>-1.8091872791519434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0.61845861084681253</v>
      </c>
      <c r="C45" s="480">
        <f>'Tabelle 3.3'!J36</f>
        <v>-1.8091872791519434</v>
      </c>
      <c r="D45" s="481">
        <f t="shared" si="3"/>
        <v>0.61845861084681253</v>
      </c>
      <c r="E45" s="481">
        <f t="shared" si="3"/>
        <v>-1.8091872791519434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30327</v>
      </c>
      <c r="C51" s="487">
        <v>5141</v>
      </c>
      <c r="D51" s="487">
        <v>2961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30809</v>
      </c>
      <c r="C52" s="487">
        <v>5313</v>
      </c>
      <c r="D52" s="487">
        <v>3246</v>
      </c>
      <c r="E52" s="488">
        <f t="shared" ref="E52:G70" si="11">IF($A$51=37802,IF(COUNTBLANK(B$51:B$70)&gt;0,#N/A,B52/B$51*100),IF(COUNTBLANK(B$51:B$75)&gt;0,#N/A,B52/B$51*100))</f>
        <v>101.58934282982162</v>
      </c>
      <c r="F52" s="488">
        <f t="shared" si="11"/>
        <v>103.34565259677106</v>
      </c>
      <c r="G52" s="488">
        <f t="shared" si="11"/>
        <v>109.62512664640325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31082</v>
      </c>
      <c r="C53" s="487">
        <v>5325</v>
      </c>
      <c r="D53" s="487">
        <v>3293</v>
      </c>
      <c r="E53" s="488">
        <f t="shared" si="11"/>
        <v>102.4895307811521</v>
      </c>
      <c r="F53" s="488">
        <f t="shared" si="11"/>
        <v>103.57907021980159</v>
      </c>
      <c r="G53" s="488">
        <f t="shared" si="11"/>
        <v>111.21242823370483</v>
      </c>
      <c r="H53" s="489">
        <f>IF(ISERROR(L53)=TRUE,IF(MONTH(A53)=MONTH(MAX(A$51:A$75)),A53,""),"")</f>
        <v>41883</v>
      </c>
      <c r="I53" s="488">
        <f t="shared" si="12"/>
        <v>102.4895307811521</v>
      </c>
      <c r="J53" s="488">
        <f t="shared" si="10"/>
        <v>103.57907021980159</v>
      </c>
      <c r="K53" s="488">
        <f t="shared" si="10"/>
        <v>111.21242823370483</v>
      </c>
      <c r="L53" s="488" t="e">
        <f t="shared" si="13"/>
        <v>#N/A</v>
      </c>
    </row>
    <row r="54" spans="1:14" ht="15" customHeight="1" x14ac:dyDescent="0.2">
      <c r="A54" s="490" t="s">
        <v>462</v>
      </c>
      <c r="B54" s="487">
        <v>30546</v>
      </c>
      <c r="C54" s="487">
        <v>5227</v>
      </c>
      <c r="D54" s="487">
        <v>3219</v>
      </c>
      <c r="E54" s="488">
        <f t="shared" si="11"/>
        <v>100.72212879612226</v>
      </c>
      <c r="F54" s="488">
        <f t="shared" si="11"/>
        <v>101.67282629838552</v>
      </c>
      <c r="G54" s="488">
        <f t="shared" si="11"/>
        <v>108.71327254305979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30727</v>
      </c>
      <c r="C55" s="487">
        <v>5140</v>
      </c>
      <c r="D55" s="487">
        <v>3178</v>
      </c>
      <c r="E55" s="488">
        <f t="shared" si="11"/>
        <v>101.31895670524615</v>
      </c>
      <c r="F55" s="488">
        <f t="shared" si="11"/>
        <v>99.980548531414129</v>
      </c>
      <c r="G55" s="488">
        <f t="shared" si="11"/>
        <v>107.32860520094563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31149</v>
      </c>
      <c r="C56" s="487">
        <v>5302</v>
      </c>
      <c r="D56" s="487">
        <v>3395</v>
      </c>
      <c r="E56" s="488">
        <f t="shared" si="11"/>
        <v>102.71045602928083</v>
      </c>
      <c r="F56" s="488">
        <f t="shared" si="11"/>
        <v>103.1316864423264</v>
      </c>
      <c r="G56" s="488">
        <f t="shared" si="11"/>
        <v>114.65721040189125</v>
      </c>
      <c r="H56" s="489" t="str">
        <f t="shared" si="14"/>
        <v/>
      </c>
      <c r="I56" s="488" t="str">
        <f t="shared" si="12"/>
        <v/>
      </c>
      <c r="J56" s="488" t="str">
        <f t="shared" si="10"/>
        <v/>
      </c>
      <c r="K56" s="488" t="str">
        <f t="shared" si="10"/>
        <v/>
      </c>
      <c r="L56" s="488" t="e">
        <f t="shared" si="13"/>
        <v>#N/A</v>
      </c>
    </row>
    <row r="57" spans="1:14" ht="15" customHeight="1" x14ac:dyDescent="0.2">
      <c r="A57" s="490">
        <v>42248</v>
      </c>
      <c r="B57" s="487">
        <v>31619</v>
      </c>
      <c r="C57" s="487">
        <v>5310</v>
      </c>
      <c r="D57" s="487">
        <v>3456</v>
      </c>
      <c r="E57" s="488">
        <f t="shared" si="11"/>
        <v>104.26023015794506</v>
      </c>
      <c r="F57" s="488">
        <f t="shared" si="11"/>
        <v>103.28729819101343</v>
      </c>
      <c r="G57" s="488">
        <f t="shared" si="11"/>
        <v>116.71732522796351</v>
      </c>
      <c r="H57" s="489">
        <f t="shared" si="14"/>
        <v>42248</v>
      </c>
      <c r="I57" s="488">
        <f t="shared" si="12"/>
        <v>104.26023015794506</v>
      </c>
      <c r="J57" s="488">
        <f t="shared" si="10"/>
        <v>103.28729819101343</v>
      </c>
      <c r="K57" s="488">
        <f t="shared" si="10"/>
        <v>116.71732522796351</v>
      </c>
      <c r="L57" s="488" t="e">
        <f t="shared" si="13"/>
        <v>#N/A</v>
      </c>
    </row>
    <row r="58" spans="1:14" ht="15" customHeight="1" x14ac:dyDescent="0.2">
      <c r="A58" s="490" t="s">
        <v>465</v>
      </c>
      <c r="B58" s="487">
        <v>31262</v>
      </c>
      <c r="C58" s="487">
        <v>5253</v>
      </c>
      <c r="D58" s="487">
        <v>3348</v>
      </c>
      <c r="E58" s="488">
        <f t="shared" si="11"/>
        <v>103.08306129851287</v>
      </c>
      <c r="F58" s="488">
        <f t="shared" si="11"/>
        <v>102.17856448161837</v>
      </c>
      <c r="G58" s="488">
        <f t="shared" si="11"/>
        <v>113.06990881458967</v>
      </c>
      <c r="H58" s="489" t="str">
        <f t="shared" si="14"/>
        <v/>
      </c>
      <c r="I58" s="488" t="str">
        <f t="shared" si="12"/>
        <v/>
      </c>
      <c r="J58" s="488" t="str">
        <f t="shared" si="10"/>
        <v/>
      </c>
      <c r="K58" s="488" t="str">
        <f t="shared" si="10"/>
        <v/>
      </c>
      <c r="L58" s="488" t="e">
        <f t="shared" si="13"/>
        <v>#N/A</v>
      </c>
    </row>
    <row r="59" spans="1:14" ht="15" customHeight="1" x14ac:dyDescent="0.2">
      <c r="A59" s="490" t="s">
        <v>466</v>
      </c>
      <c r="B59" s="487">
        <v>31493</v>
      </c>
      <c r="C59" s="487">
        <v>5133</v>
      </c>
      <c r="D59" s="487">
        <v>3361</v>
      </c>
      <c r="E59" s="488">
        <f t="shared" si="11"/>
        <v>103.84475879579253</v>
      </c>
      <c r="F59" s="488">
        <f t="shared" si="11"/>
        <v>99.844388251312978</v>
      </c>
      <c r="G59" s="488">
        <f t="shared" si="11"/>
        <v>113.50894967916246</v>
      </c>
      <c r="H59" s="489" t="str">
        <f t="shared" si="14"/>
        <v/>
      </c>
      <c r="I59" s="488" t="str">
        <f t="shared" si="12"/>
        <v/>
      </c>
      <c r="J59" s="488" t="str">
        <f t="shared" si="10"/>
        <v/>
      </c>
      <c r="K59" s="488" t="str">
        <f t="shared" si="10"/>
        <v/>
      </c>
      <c r="L59" s="488" t="e">
        <f t="shared" si="13"/>
        <v>#N/A</v>
      </c>
    </row>
    <row r="60" spans="1:14" ht="15" customHeight="1" x14ac:dyDescent="0.2">
      <c r="A60" s="490" t="s">
        <v>467</v>
      </c>
      <c r="B60" s="487">
        <v>31972</v>
      </c>
      <c r="C60" s="487">
        <v>5250</v>
      </c>
      <c r="D60" s="487">
        <v>3607</v>
      </c>
      <c r="E60" s="488">
        <f t="shared" si="11"/>
        <v>105.4242094503248</v>
      </c>
      <c r="F60" s="488">
        <f t="shared" si="11"/>
        <v>102.12021007586071</v>
      </c>
      <c r="G60" s="488">
        <f t="shared" si="11"/>
        <v>121.81695373184735</v>
      </c>
      <c r="H60" s="489" t="str">
        <f t="shared" si="14"/>
        <v/>
      </c>
      <c r="I60" s="488" t="str">
        <f t="shared" si="12"/>
        <v/>
      </c>
      <c r="J60" s="488" t="str">
        <f t="shared" si="10"/>
        <v/>
      </c>
      <c r="K60" s="488" t="str">
        <f t="shared" si="10"/>
        <v/>
      </c>
      <c r="L60" s="488" t="e">
        <f t="shared" si="13"/>
        <v>#N/A</v>
      </c>
    </row>
    <row r="61" spans="1:14" ht="15" customHeight="1" x14ac:dyDescent="0.2">
      <c r="A61" s="490">
        <v>42614</v>
      </c>
      <c r="B61" s="487">
        <v>32333</v>
      </c>
      <c r="C61" s="487">
        <v>5194</v>
      </c>
      <c r="D61" s="487">
        <v>3714</v>
      </c>
      <c r="E61" s="488">
        <f t="shared" si="11"/>
        <v>106.61456787680945</v>
      </c>
      <c r="F61" s="488">
        <f t="shared" si="11"/>
        <v>101.03092783505154</v>
      </c>
      <c r="G61" s="488">
        <f t="shared" si="11"/>
        <v>125.4305977710233</v>
      </c>
      <c r="H61" s="489">
        <f t="shared" si="14"/>
        <v>42614</v>
      </c>
      <c r="I61" s="488">
        <f t="shared" si="12"/>
        <v>106.61456787680945</v>
      </c>
      <c r="J61" s="488">
        <f t="shared" si="10"/>
        <v>101.03092783505154</v>
      </c>
      <c r="K61" s="488">
        <f t="shared" si="10"/>
        <v>125.4305977710233</v>
      </c>
      <c r="L61" s="488" t="e">
        <f t="shared" si="13"/>
        <v>#N/A</v>
      </c>
    </row>
    <row r="62" spans="1:14" ht="15" customHeight="1" x14ac:dyDescent="0.2">
      <c r="A62" s="490" t="s">
        <v>468</v>
      </c>
      <c r="B62" s="487">
        <v>31913</v>
      </c>
      <c r="C62" s="487">
        <v>5159</v>
      </c>
      <c r="D62" s="487">
        <v>3599</v>
      </c>
      <c r="E62" s="488">
        <f t="shared" si="11"/>
        <v>105.22966333630099</v>
      </c>
      <c r="F62" s="488">
        <f t="shared" si="11"/>
        <v>100.35012643454581</v>
      </c>
      <c r="G62" s="488">
        <f t="shared" si="11"/>
        <v>121.54677473826409</v>
      </c>
      <c r="H62" s="489" t="str">
        <f t="shared" si="14"/>
        <v/>
      </c>
      <c r="I62" s="488" t="str">
        <f t="shared" si="12"/>
        <v/>
      </c>
      <c r="J62" s="488" t="str">
        <f t="shared" si="10"/>
        <v/>
      </c>
      <c r="K62" s="488" t="str">
        <f t="shared" si="10"/>
        <v/>
      </c>
      <c r="L62" s="488" t="e">
        <f t="shared" si="13"/>
        <v>#N/A</v>
      </c>
    </row>
    <row r="63" spans="1:14" ht="15" customHeight="1" x14ac:dyDescent="0.2">
      <c r="A63" s="490" t="s">
        <v>469</v>
      </c>
      <c r="B63" s="487">
        <v>32232</v>
      </c>
      <c r="C63" s="487">
        <v>5086</v>
      </c>
      <c r="D63" s="487">
        <v>3614</v>
      </c>
      <c r="E63" s="488">
        <f t="shared" si="11"/>
        <v>106.28153130873478</v>
      </c>
      <c r="F63" s="488">
        <f t="shared" si="11"/>
        <v>98.930169227776702</v>
      </c>
      <c r="G63" s="488">
        <f t="shared" si="11"/>
        <v>122.05336035123268</v>
      </c>
      <c r="H63" s="489" t="str">
        <f t="shared" si="14"/>
        <v/>
      </c>
      <c r="I63" s="488" t="str">
        <f t="shared" si="12"/>
        <v/>
      </c>
      <c r="J63" s="488" t="str">
        <f t="shared" si="10"/>
        <v/>
      </c>
      <c r="K63" s="488" t="str">
        <f t="shared" si="10"/>
        <v/>
      </c>
      <c r="L63" s="488" t="e">
        <f t="shared" si="13"/>
        <v>#N/A</v>
      </c>
    </row>
    <row r="64" spans="1:14" ht="15" customHeight="1" x14ac:dyDescent="0.2">
      <c r="A64" s="490" t="s">
        <v>470</v>
      </c>
      <c r="B64" s="487">
        <v>32664</v>
      </c>
      <c r="C64" s="487">
        <v>5276</v>
      </c>
      <c r="D64" s="487">
        <v>3892</v>
      </c>
      <c r="E64" s="488">
        <f t="shared" si="11"/>
        <v>107.70600455040062</v>
      </c>
      <c r="F64" s="488">
        <f t="shared" si="11"/>
        <v>102.62594825909358</v>
      </c>
      <c r="G64" s="488">
        <f t="shared" si="11"/>
        <v>131.44208037825058</v>
      </c>
      <c r="H64" s="489" t="str">
        <f t="shared" si="14"/>
        <v/>
      </c>
      <c r="I64" s="488" t="str">
        <f t="shared" si="12"/>
        <v/>
      </c>
      <c r="J64" s="488" t="str">
        <f t="shared" si="10"/>
        <v/>
      </c>
      <c r="K64" s="488" t="str">
        <f t="shared" si="10"/>
        <v/>
      </c>
      <c r="L64" s="488" t="e">
        <f t="shared" si="13"/>
        <v>#N/A</v>
      </c>
    </row>
    <row r="65" spans="1:12" ht="15" customHeight="1" x14ac:dyDescent="0.2">
      <c r="A65" s="490">
        <v>42979</v>
      </c>
      <c r="B65" s="487">
        <v>33098</v>
      </c>
      <c r="C65" s="487">
        <v>5233</v>
      </c>
      <c r="D65" s="487">
        <v>3905</v>
      </c>
      <c r="E65" s="488">
        <f t="shared" si="11"/>
        <v>109.13707257559271</v>
      </c>
      <c r="F65" s="488">
        <f t="shared" si="11"/>
        <v>101.78953510990081</v>
      </c>
      <c r="G65" s="488">
        <f t="shared" si="11"/>
        <v>131.88112124282335</v>
      </c>
      <c r="H65" s="489">
        <f t="shared" si="14"/>
        <v>42979</v>
      </c>
      <c r="I65" s="488">
        <f t="shared" si="12"/>
        <v>109.13707257559271</v>
      </c>
      <c r="J65" s="488">
        <f t="shared" si="10"/>
        <v>101.78953510990081</v>
      </c>
      <c r="K65" s="488">
        <f t="shared" si="10"/>
        <v>131.88112124282335</v>
      </c>
      <c r="L65" s="488" t="e">
        <f t="shared" si="13"/>
        <v>#N/A</v>
      </c>
    </row>
    <row r="66" spans="1:12" ht="15" customHeight="1" x14ac:dyDescent="0.2">
      <c r="A66" s="490" t="s">
        <v>471</v>
      </c>
      <c r="B66" s="487">
        <v>32738</v>
      </c>
      <c r="C66" s="487">
        <v>5182</v>
      </c>
      <c r="D66" s="487">
        <v>3804</v>
      </c>
      <c r="E66" s="488">
        <f t="shared" si="11"/>
        <v>107.95001154087116</v>
      </c>
      <c r="F66" s="488">
        <f t="shared" si="11"/>
        <v>100.79751021202101</v>
      </c>
      <c r="G66" s="488">
        <f t="shared" si="11"/>
        <v>128.47011144883484</v>
      </c>
      <c r="H66" s="489" t="str">
        <f t="shared" si="14"/>
        <v/>
      </c>
      <c r="I66" s="488" t="str">
        <f t="shared" si="12"/>
        <v/>
      </c>
      <c r="J66" s="488" t="str">
        <f t="shared" si="10"/>
        <v/>
      </c>
      <c r="K66" s="488" t="str">
        <f t="shared" si="10"/>
        <v/>
      </c>
      <c r="L66" s="488" t="e">
        <f t="shared" si="13"/>
        <v>#N/A</v>
      </c>
    </row>
    <row r="67" spans="1:12" ht="15" customHeight="1" x14ac:dyDescent="0.2">
      <c r="A67" s="490" t="s">
        <v>472</v>
      </c>
      <c r="B67" s="487">
        <v>32790</v>
      </c>
      <c r="C67" s="487">
        <v>5121</v>
      </c>
      <c r="D67" s="487">
        <v>3865</v>
      </c>
      <c r="E67" s="488">
        <f t="shared" si="11"/>
        <v>108.12147591255317</v>
      </c>
      <c r="F67" s="488">
        <f t="shared" si="11"/>
        <v>99.610970628282431</v>
      </c>
      <c r="G67" s="488">
        <f t="shared" si="11"/>
        <v>130.53022627490714</v>
      </c>
      <c r="H67" s="489" t="str">
        <f t="shared" si="14"/>
        <v/>
      </c>
      <c r="I67" s="488" t="str">
        <f t="shared" si="12"/>
        <v/>
      </c>
      <c r="J67" s="488" t="str">
        <f t="shared" si="12"/>
        <v/>
      </c>
      <c r="K67" s="488" t="str">
        <f t="shared" si="12"/>
        <v/>
      </c>
      <c r="L67" s="488" t="e">
        <f t="shared" si="13"/>
        <v>#N/A</v>
      </c>
    </row>
    <row r="68" spans="1:12" ht="15" customHeight="1" x14ac:dyDescent="0.2">
      <c r="A68" s="490" t="s">
        <v>473</v>
      </c>
      <c r="B68" s="487">
        <v>33184</v>
      </c>
      <c r="C68" s="487">
        <v>5224</v>
      </c>
      <c r="D68" s="487">
        <v>4098</v>
      </c>
      <c r="E68" s="488">
        <f t="shared" si="11"/>
        <v>109.42064826722063</v>
      </c>
      <c r="F68" s="488">
        <f t="shared" si="11"/>
        <v>101.61447189262789</v>
      </c>
      <c r="G68" s="488">
        <f t="shared" si="11"/>
        <v>138.39918946301927</v>
      </c>
      <c r="H68" s="489" t="str">
        <f t="shared" si="14"/>
        <v/>
      </c>
      <c r="I68" s="488" t="str">
        <f t="shared" si="12"/>
        <v/>
      </c>
      <c r="J68" s="488" t="str">
        <f t="shared" si="12"/>
        <v/>
      </c>
      <c r="K68" s="488" t="str">
        <f t="shared" si="12"/>
        <v/>
      </c>
      <c r="L68" s="488" t="e">
        <f t="shared" si="13"/>
        <v>#N/A</v>
      </c>
    </row>
    <row r="69" spans="1:12" ht="15" customHeight="1" x14ac:dyDescent="0.2">
      <c r="A69" s="490">
        <v>43344</v>
      </c>
      <c r="B69" s="487">
        <v>33578</v>
      </c>
      <c r="C69" s="487">
        <v>5078</v>
      </c>
      <c r="D69" s="487">
        <v>4078</v>
      </c>
      <c r="E69" s="488">
        <f t="shared" si="11"/>
        <v>110.71982062188808</v>
      </c>
      <c r="F69" s="488">
        <f t="shared" si="11"/>
        <v>98.77455747908968</v>
      </c>
      <c r="G69" s="488">
        <f t="shared" si="11"/>
        <v>137.72374197906112</v>
      </c>
      <c r="H69" s="489">
        <f t="shared" si="14"/>
        <v>43344</v>
      </c>
      <c r="I69" s="488">
        <f t="shared" si="12"/>
        <v>110.71982062188808</v>
      </c>
      <c r="J69" s="488">
        <f t="shared" si="12"/>
        <v>98.77455747908968</v>
      </c>
      <c r="K69" s="488">
        <f t="shared" si="12"/>
        <v>137.72374197906112</v>
      </c>
      <c r="L69" s="488" t="e">
        <f t="shared" si="13"/>
        <v>#N/A</v>
      </c>
    </row>
    <row r="70" spans="1:12" ht="15" customHeight="1" x14ac:dyDescent="0.2">
      <c r="A70" s="490" t="s">
        <v>474</v>
      </c>
      <c r="B70" s="487">
        <v>33088</v>
      </c>
      <c r="C70" s="487">
        <v>4994</v>
      </c>
      <c r="D70" s="487">
        <v>3911</v>
      </c>
      <c r="E70" s="488">
        <f t="shared" si="11"/>
        <v>109.10409865796156</v>
      </c>
      <c r="F70" s="488">
        <f t="shared" si="11"/>
        <v>97.140634117875905</v>
      </c>
      <c r="G70" s="488">
        <f t="shared" si="11"/>
        <v>132.08375548801081</v>
      </c>
      <c r="H70" s="489" t="str">
        <f t="shared" si="14"/>
        <v/>
      </c>
      <c r="I70" s="488" t="str">
        <f t="shared" si="12"/>
        <v/>
      </c>
      <c r="J70" s="488" t="str">
        <f t="shared" si="12"/>
        <v/>
      </c>
      <c r="K70" s="488" t="str">
        <f t="shared" si="12"/>
        <v/>
      </c>
      <c r="L70" s="488" t="e">
        <f t="shared" si="13"/>
        <v>#N/A</v>
      </c>
    </row>
    <row r="71" spans="1:12" ht="15" customHeight="1" x14ac:dyDescent="0.2">
      <c r="A71" s="490" t="s">
        <v>475</v>
      </c>
      <c r="B71" s="487">
        <v>32986</v>
      </c>
      <c r="C71" s="487">
        <v>4956</v>
      </c>
      <c r="D71" s="487">
        <v>3919</v>
      </c>
      <c r="E71" s="491">
        <f t="shared" ref="E71:G75" si="15">IF($A$51=37802,IF(COUNTBLANK(B$51:B$70)&gt;0,#N/A,IF(ISBLANK(B71)=FALSE,B71/B$51*100,#N/A)),IF(COUNTBLANK(B$51:B$75)&gt;0,#N/A,B71/B$51*100))</f>
        <v>108.7677646981238</v>
      </c>
      <c r="F71" s="491">
        <f t="shared" si="15"/>
        <v>96.401478311612536</v>
      </c>
      <c r="G71" s="491">
        <f t="shared" si="15"/>
        <v>132.35393448159405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33128</v>
      </c>
      <c r="C72" s="487">
        <v>5084</v>
      </c>
      <c r="D72" s="487">
        <v>4155</v>
      </c>
      <c r="E72" s="491">
        <f t="shared" si="15"/>
        <v>109.23599432848616</v>
      </c>
      <c r="F72" s="491">
        <f t="shared" si="15"/>
        <v>98.891266290604946</v>
      </c>
      <c r="G72" s="491">
        <f t="shared" si="15"/>
        <v>140.3242147922999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33384</v>
      </c>
      <c r="C73" s="487">
        <v>5015</v>
      </c>
      <c r="D73" s="487">
        <v>4219</v>
      </c>
      <c r="E73" s="491">
        <f t="shared" si="15"/>
        <v>110.0801266198437</v>
      </c>
      <c r="F73" s="491">
        <f t="shared" si="15"/>
        <v>97.549114958179345</v>
      </c>
      <c r="G73" s="491">
        <f t="shared" si="15"/>
        <v>142.48564674096588</v>
      </c>
      <c r="H73" s="492">
        <f>IF(A$51=37802,IF(ISERROR(L73)=TRUE,IF(ISBLANK(A73)=FALSE,IF(MONTH(A73)=MONTH(MAX(A$51:A$75)),A73,""),""),""),IF(ISERROR(L73)=TRUE,IF(MONTH(A73)=MONTH(MAX(A$51:A$75)),A73,""),""))</f>
        <v>43709</v>
      </c>
      <c r="I73" s="488">
        <f t="shared" si="12"/>
        <v>110.0801266198437</v>
      </c>
      <c r="J73" s="488">
        <f t="shared" si="12"/>
        <v>97.549114958179345</v>
      </c>
      <c r="K73" s="488">
        <f t="shared" si="12"/>
        <v>142.48564674096588</v>
      </c>
      <c r="L73" s="488" t="e">
        <f t="shared" si="13"/>
        <v>#N/A</v>
      </c>
    </row>
    <row r="74" spans="1:12" ht="15" customHeight="1" x14ac:dyDescent="0.2">
      <c r="A74" s="490" t="s">
        <v>477</v>
      </c>
      <c r="B74" s="487">
        <v>32816</v>
      </c>
      <c r="C74" s="487">
        <v>4982</v>
      </c>
      <c r="D74" s="487">
        <v>4088</v>
      </c>
      <c r="E74" s="491">
        <f t="shared" si="15"/>
        <v>108.20720809839418</v>
      </c>
      <c r="F74" s="491">
        <f t="shared" si="15"/>
        <v>96.907216494845358</v>
      </c>
      <c r="G74" s="491">
        <f t="shared" si="15"/>
        <v>138.06146572104018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32829</v>
      </c>
      <c r="C75" s="493">
        <v>4818</v>
      </c>
      <c r="D75" s="493">
        <v>3966</v>
      </c>
      <c r="E75" s="491">
        <f t="shared" si="15"/>
        <v>108.25007419131467</v>
      </c>
      <c r="F75" s="491">
        <f t="shared" si="15"/>
        <v>93.717175646761333</v>
      </c>
      <c r="G75" s="491">
        <f t="shared" si="15"/>
        <v>133.94123606889565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110.0801266198437</v>
      </c>
      <c r="J77" s="488">
        <f>IF(J75&lt;&gt;"",J75,IF(J74&lt;&gt;"",J74,IF(J73&lt;&gt;"",J73,IF(J72&lt;&gt;"",J72,IF(J71&lt;&gt;"",J71,IF(J70&lt;&gt;"",J70,""))))))</f>
        <v>97.549114958179345</v>
      </c>
      <c r="K77" s="488">
        <f>IF(K75&lt;&gt;"",K75,IF(K74&lt;&gt;"",K74,IF(K73&lt;&gt;"",K73,IF(K72&lt;&gt;"",K72,IF(K71&lt;&gt;"",K71,IF(K70&lt;&gt;"",K70,""))))))</f>
        <v>142.48564674096588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+10,1%</v>
      </c>
      <c r="J79" s="488" t="str">
        <f>"GeB - ausschließlich: "&amp;IF(J77&gt;100,"+","")&amp;TEXT(J77-100,"0,0")&amp;"%"</f>
        <v>GeB - ausschließlich: -2,5%</v>
      </c>
      <c r="K79" s="488" t="str">
        <f>"GeB - im Nebenjob: "&amp;IF(K77&gt;100,"+","")&amp;TEXT(K77-100,"0,0")&amp;"%"</f>
        <v>GeB - im Nebenjob: +42,5%</v>
      </c>
    </row>
    <row r="81" spans="9:9" ht="15" customHeight="1" x14ac:dyDescent="0.2">
      <c r="I81" s="488" t="str">
        <f>IF(ISERROR(HLOOKUP(1,I$78:K$79,2,FALSE)),"",HLOOKUP(1,I$78:K$79,2,FALSE))</f>
        <v>GeB - im Nebenjob: +42,5%</v>
      </c>
    </row>
    <row r="82" spans="9:9" ht="15" customHeight="1" x14ac:dyDescent="0.2">
      <c r="I82" s="488" t="str">
        <f>IF(ISERROR(HLOOKUP(2,I$78:K$79,2,FALSE)),"",HLOOKUP(2,I$78:K$79,2,FALSE))</f>
        <v>SvB: +10,1%</v>
      </c>
    </row>
    <row r="83" spans="9:9" ht="15" customHeight="1" x14ac:dyDescent="0.2">
      <c r="I83" s="488" t="str">
        <f>IF(ISERROR(HLOOKUP(3,I$78:K$79,2,FALSE)),"",HLOOKUP(3,I$78:K$79,2,FALSE))</f>
        <v>GeB - ausschließlich: -2,5%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32829</v>
      </c>
      <c r="E12" s="114">
        <v>32816</v>
      </c>
      <c r="F12" s="114">
        <v>33384</v>
      </c>
      <c r="G12" s="114">
        <v>33128</v>
      </c>
      <c r="H12" s="114">
        <v>32986</v>
      </c>
      <c r="I12" s="115">
        <v>-157</v>
      </c>
      <c r="J12" s="116">
        <v>-0.47595949796883524</v>
      </c>
      <c r="N12" s="117"/>
    </row>
    <row r="13" spans="1:15" s="110" customFormat="1" ht="13.5" customHeight="1" x14ac:dyDescent="0.2">
      <c r="A13" s="118" t="s">
        <v>105</v>
      </c>
      <c r="B13" s="119" t="s">
        <v>106</v>
      </c>
      <c r="C13" s="113">
        <v>52.471899844649549</v>
      </c>
      <c r="D13" s="114">
        <v>17226</v>
      </c>
      <c r="E13" s="114">
        <v>17278</v>
      </c>
      <c r="F13" s="114">
        <v>17705</v>
      </c>
      <c r="G13" s="114">
        <v>17590</v>
      </c>
      <c r="H13" s="114">
        <v>17483</v>
      </c>
      <c r="I13" s="115">
        <v>-257</v>
      </c>
      <c r="J13" s="116">
        <v>-1.4699994280157869</v>
      </c>
    </row>
    <row r="14" spans="1:15" s="110" customFormat="1" ht="13.5" customHeight="1" x14ac:dyDescent="0.2">
      <c r="A14" s="120"/>
      <c r="B14" s="119" t="s">
        <v>107</v>
      </c>
      <c r="C14" s="113">
        <v>47.528100155350451</v>
      </c>
      <c r="D14" s="114">
        <v>15603</v>
      </c>
      <c r="E14" s="114">
        <v>15538</v>
      </c>
      <c r="F14" s="114">
        <v>15679</v>
      </c>
      <c r="G14" s="114">
        <v>15538</v>
      </c>
      <c r="H14" s="114">
        <v>15503</v>
      </c>
      <c r="I14" s="115">
        <v>100</v>
      </c>
      <c r="J14" s="116">
        <v>0.64503644455911757</v>
      </c>
    </row>
    <row r="15" spans="1:15" s="110" customFormat="1" ht="13.5" customHeight="1" x14ac:dyDescent="0.2">
      <c r="A15" s="118" t="s">
        <v>105</v>
      </c>
      <c r="B15" s="121" t="s">
        <v>108</v>
      </c>
      <c r="C15" s="113">
        <v>12.345791830393859</v>
      </c>
      <c r="D15" s="114">
        <v>4053</v>
      </c>
      <c r="E15" s="114">
        <v>4179</v>
      </c>
      <c r="F15" s="114">
        <v>4325</v>
      </c>
      <c r="G15" s="114">
        <v>4071</v>
      </c>
      <c r="H15" s="114">
        <v>4145</v>
      </c>
      <c r="I15" s="115">
        <v>-92</v>
      </c>
      <c r="J15" s="116">
        <v>-2.2195416164053077</v>
      </c>
    </row>
    <row r="16" spans="1:15" s="110" customFormat="1" ht="13.5" customHeight="1" x14ac:dyDescent="0.2">
      <c r="A16" s="118"/>
      <c r="B16" s="121" t="s">
        <v>109</v>
      </c>
      <c r="C16" s="113">
        <v>64.902982119467538</v>
      </c>
      <c r="D16" s="114">
        <v>21307</v>
      </c>
      <c r="E16" s="114">
        <v>21297</v>
      </c>
      <c r="F16" s="114">
        <v>21709</v>
      </c>
      <c r="G16" s="114">
        <v>21783</v>
      </c>
      <c r="H16" s="114">
        <v>21742</v>
      </c>
      <c r="I16" s="115">
        <v>-435</v>
      </c>
      <c r="J16" s="116">
        <v>-2.0007359028608223</v>
      </c>
    </row>
    <row r="17" spans="1:10" s="110" customFormat="1" ht="13.5" customHeight="1" x14ac:dyDescent="0.2">
      <c r="A17" s="118"/>
      <c r="B17" s="121" t="s">
        <v>110</v>
      </c>
      <c r="C17" s="113">
        <v>21.788662463066192</v>
      </c>
      <c r="D17" s="114">
        <v>7153</v>
      </c>
      <c r="E17" s="114">
        <v>7031</v>
      </c>
      <c r="F17" s="114">
        <v>7029</v>
      </c>
      <c r="G17" s="114">
        <v>6953</v>
      </c>
      <c r="H17" s="114">
        <v>6788</v>
      </c>
      <c r="I17" s="115">
        <v>365</v>
      </c>
      <c r="J17" s="116">
        <v>5.3771361225692402</v>
      </c>
    </row>
    <row r="18" spans="1:10" s="110" customFormat="1" ht="13.5" customHeight="1" x14ac:dyDescent="0.2">
      <c r="A18" s="120"/>
      <c r="B18" s="121" t="s">
        <v>111</v>
      </c>
      <c r="C18" s="113">
        <v>0.96256358707240552</v>
      </c>
      <c r="D18" s="114">
        <v>316</v>
      </c>
      <c r="E18" s="114">
        <v>309</v>
      </c>
      <c r="F18" s="114">
        <v>321</v>
      </c>
      <c r="G18" s="114">
        <v>321</v>
      </c>
      <c r="H18" s="114">
        <v>311</v>
      </c>
      <c r="I18" s="115">
        <v>5</v>
      </c>
      <c r="J18" s="116">
        <v>1.607717041800643</v>
      </c>
    </row>
    <row r="19" spans="1:10" s="110" customFormat="1" ht="13.5" customHeight="1" x14ac:dyDescent="0.2">
      <c r="A19" s="120"/>
      <c r="B19" s="121" t="s">
        <v>112</v>
      </c>
      <c r="C19" s="113">
        <v>0.24368698406896341</v>
      </c>
      <c r="D19" s="114">
        <v>80</v>
      </c>
      <c r="E19" s="114">
        <v>71</v>
      </c>
      <c r="F19" s="114">
        <v>89</v>
      </c>
      <c r="G19" s="114">
        <v>86</v>
      </c>
      <c r="H19" s="114">
        <v>83</v>
      </c>
      <c r="I19" s="115">
        <v>-3</v>
      </c>
      <c r="J19" s="116">
        <v>-3.6144578313253013</v>
      </c>
    </row>
    <row r="20" spans="1:10" s="110" customFormat="1" ht="13.5" customHeight="1" x14ac:dyDescent="0.2">
      <c r="A20" s="118" t="s">
        <v>113</v>
      </c>
      <c r="B20" s="122" t="s">
        <v>114</v>
      </c>
      <c r="C20" s="113">
        <v>69.560449602485605</v>
      </c>
      <c r="D20" s="114">
        <v>22836</v>
      </c>
      <c r="E20" s="114">
        <v>22917</v>
      </c>
      <c r="F20" s="114">
        <v>23420</v>
      </c>
      <c r="G20" s="114">
        <v>23214</v>
      </c>
      <c r="H20" s="114">
        <v>23221</v>
      </c>
      <c r="I20" s="115">
        <v>-385</v>
      </c>
      <c r="J20" s="116">
        <v>-1.6579819990525817</v>
      </c>
    </row>
    <row r="21" spans="1:10" s="110" customFormat="1" ht="13.5" customHeight="1" x14ac:dyDescent="0.2">
      <c r="A21" s="120"/>
      <c r="B21" s="122" t="s">
        <v>115</v>
      </c>
      <c r="C21" s="113">
        <v>30.439550397514392</v>
      </c>
      <c r="D21" s="114">
        <v>9993</v>
      </c>
      <c r="E21" s="114">
        <v>9899</v>
      </c>
      <c r="F21" s="114">
        <v>9964</v>
      </c>
      <c r="G21" s="114">
        <v>9914</v>
      </c>
      <c r="H21" s="114">
        <v>9765</v>
      </c>
      <c r="I21" s="115">
        <v>228</v>
      </c>
      <c r="J21" s="116">
        <v>2.3348694316436251</v>
      </c>
    </row>
    <row r="22" spans="1:10" s="110" customFormat="1" ht="13.5" customHeight="1" x14ac:dyDescent="0.2">
      <c r="A22" s="118" t="s">
        <v>113</v>
      </c>
      <c r="B22" s="122" t="s">
        <v>116</v>
      </c>
      <c r="C22" s="113">
        <v>89.600657954856985</v>
      </c>
      <c r="D22" s="114">
        <v>29415</v>
      </c>
      <c r="E22" s="114">
        <v>29502</v>
      </c>
      <c r="F22" s="114">
        <v>29926</v>
      </c>
      <c r="G22" s="114">
        <v>29698</v>
      </c>
      <c r="H22" s="114">
        <v>29676</v>
      </c>
      <c r="I22" s="115">
        <v>-261</v>
      </c>
      <c r="J22" s="116">
        <v>-0.87949858471492115</v>
      </c>
    </row>
    <row r="23" spans="1:10" s="110" customFormat="1" ht="13.5" customHeight="1" x14ac:dyDescent="0.2">
      <c r="A23" s="123"/>
      <c r="B23" s="124" t="s">
        <v>117</v>
      </c>
      <c r="C23" s="125">
        <v>10.39324987054129</v>
      </c>
      <c r="D23" s="114">
        <v>3412</v>
      </c>
      <c r="E23" s="114">
        <v>3313</v>
      </c>
      <c r="F23" s="114">
        <v>3456</v>
      </c>
      <c r="G23" s="114">
        <v>3428</v>
      </c>
      <c r="H23" s="114">
        <v>3308</v>
      </c>
      <c r="I23" s="115">
        <v>104</v>
      </c>
      <c r="J23" s="116">
        <v>3.1438935912938333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8784</v>
      </c>
      <c r="E26" s="114">
        <v>9070</v>
      </c>
      <c r="F26" s="114">
        <v>9234</v>
      </c>
      <c r="G26" s="114">
        <v>9239</v>
      </c>
      <c r="H26" s="140">
        <v>8875</v>
      </c>
      <c r="I26" s="115">
        <v>-91</v>
      </c>
      <c r="J26" s="116">
        <v>-1.0253521126760563</v>
      </c>
    </row>
    <row r="27" spans="1:10" s="110" customFormat="1" ht="13.5" customHeight="1" x14ac:dyDescent="0.2">
      <c r="A27" s="118" t="s">
        <v>105</v>
      </c>
      <c r="B27" s="119" t="s">
        <v>106</v>
      </c>
      <c r="C27" s="113">
        <v>38.114754098360656</v>
      </c>
      <c r="D27" s="115">
        <v>3348</v>
      </c>
      <c r="E27" s="114">
        <v>3488</v>
      </c>
      <c r="F27" s="114">
        <v>3538</v>
      </c>
      <c r="G27" s="114">
        <v>3525</v>
      </c>
      <c r="H27" s="140">
        <v>3347</v>
      </c>
      <c r="I27" s="115">
        <v>1</v>
      </c>
      <c r="J27" s="116">
        <v>2.9877502240812669E-2</v>
      </c>
    </row>
    <row r="28" spans="1:10" s="110" customFormat="1" ht="13.5" customHeight="1" x14ac:dyDescent="0.2">
      <c r="A28" s="120"/>
      <c r="B28" s="119" t="s">
        <v>107</v>
      </c>
      <c r="C28" s="113">
        <v>61.885245901639344</v>
      </c>
      <c r="D28" s="115">
        <v>5436</v>
      </c>
      <c r="E28" s="114">
        <v>5582</v>
      </c>
      <c r="F28" s="114">
        <v>5696</v>
      </c>
      <c r="G28" s="114">
        <v>5714</v>
      </c>
      <c r="H28" s="140">
        <v>5528</v>
      </c>
      <c r="I28" s="115">
        <v>-92</v>
      </c>
      <c r="J28" s="116">
        <v>-1.6642547033285093</v>
      </c>
    </row>
    <row r="29" spans="1:10" s="110" customFormat="1" ht="13.5" customHeight="1" x14ac:dyDescent="0.2">
      <c r="A29" s="118" t="s">
        <v>105</v>
      </c>
      <c r="B29" s="121" t="s">
        <v>108</v>
      </c>
      <c r="C29" s="113">
        <v>13.13752276867031</v>
      </c>
      <c r="D29" s="115">
        <v>1154</v>
      </c>
      <c r="E29" s="114">
        <v>1188</v>
      </c>
      <c r="F29" s="114">
        <v>1247</v>
      </c>
      <c r="G29" s="114">
        <v>1265</v>
      </c>
      <c r="H29" s="140">
        <v>1137</v>
      </c>
      <c r="I29" s="115">
        <v>17</v>
      </c>
      <c r="J29" s="116">
        <v>1.4951627088830255</v>
      </c>
    </row>
    <row r="30" spans="1:10" s="110" customFormat="1" ht="13.5" customHeight="1" x14ac:dyDescent="0.2">
      <c r="A30" s="118"/>
      <c r="B30" s="121" t="s">
        <v>109</v>
      </c>
      <c r="C30" s="113">
        <v>50.466757741347905</v>
      </c>
      <c r="D30" s="115">
        <v>4433</v>
      </c>
      <c r="E30" s="114">
        <v>4620</v>
      </c>
      <c r="F30" s="114">
        <v>4672</v>
      </c>
      <c r="G30" s="114">
        <v>4684</v>
      </c>
      <c r="H30" s="140">
        <v>4535</v>
      </c>
      <c r="I30" s="115">
        <v>-102</v>
      </c>
      <c r="J30" s="116">
        <v>-2.2491730981256892</v>
      </c>
    </row>
    <row r="31" spans="1:10" s="110" customFormat="1" ht="13.5" customHeight="1" x14ac:dyDescent="0.2">
      <c r="A31" s="118"/>
      <c r="B31" s="121" t="s">
        <v>110</v>
      </c>
      <c r="C31" s="113">
        <v>19.341985428051</v>
      </c>
      <c r="D31" s="115">
        <v>1699</v>
      </c>
      <c r="E31" s="114">
        <v>1734</v>
      </c>
      <c r="F31" s="114">
        <v>1771</v>
      </c>
      <c r="G31" s="114">
        <v>1768</v>
      </c>
      <c r="H31" s="140">
        <v>1730</v>
      </c>
      <c r="I31" s="115">
        <v>-31</v>
      </c>
      <c r="J31" s="116">
        <v>-1.7919075144508672</v>
      </c>
    </row>
    <row r="32" spans="1:10" s="110" customFormat="1" ht="13.5" customHeight="1" x14ac:dyDescent="0.2">
      <c r="A32" s="120"/>
      <c r="B32" s="121" t="s">
        <v>111</v>
      </c>
      <c r="C32" s="113">
        <v>17.053734061930783</v>
      </c>
      <c r="D32" s="115">
        <v>1498</v>
      </c>
      <c r="E32" s="114">
        <v>1528</v>
      </c>
      <c r="F32" s="114">
        <v>1544</v>
      </c>
      <c r="G32" s="114">
        <v>1522</v>
      </c>
      <c r="H32" s="140">
        <v>1473</v>
      </c>
      <c r="I32" s="115">
        <v>25</v>
      </c>
      <c r="J32" s="116">
        <v>1.6972165648336728</v>
      </c>
    </row>
    <row r="33" spans="1:10" s="110" customFormat="1" ht="13.5" customHeight="1" x14ac:dyDescent="0.2">
      <c r="A33" s="120"/>
      <c r="B33" s="121" t="s">
        <v>112</v>
      </c>
      <c r="C33" s="113">
        <v>1.5710382513661203</v>
      </c>
      <c r="D33" s="115">
        <v>138</v>
      </c>
      <c r="E33" s="114">
        <v>142</v>
      </c>
      <c r="F33" s="114">
        <v>150</v>
      </c>
      <c r="G33" s="114">
        <v>119</v>
      </c>
      <c r="H33" s="140">
        <v>109</v>
      </c>
      <c r="I33" s="115">
        <v>29</v>
      </c>
      <c r="J33" s="116">
        <v>26.605504587155963</v>
      </c>
    </row>
    <row r="34" spans="1:10" s="110" customFormat="1" ht="13.5" customHeight="1" x14ac:dyDescent="0.2">
      <c r="A34" s="118" t="s">
        <v>113</v>
      </c>
      <c r="B34" s="122" t="s">
        <v>116</v>
      </c>
      <c r="C34" s="113">
        <v>91.712204007285976</v>
      </c>
      <c r="D34" s="115">
        <v>8056</v>
      </c>
      <c r="E34" s="114">
        <v>8315</v>
      </c>
      <c r="F34" s="114">
        <v>8497</v>
      </c>
      <c r="G34" s="114">
        <v>8465</v>
      </c>
      <c r="H34" s="140">
        <v>8155</v>
      </c>
      <c r="I34" s="115">
        <v>-99</v>
      </c>
      <c r="J34" s="116">
        <v>-1.2139791538933169</v>
      </c>
    </row>
    <row r="35" spans="1:10" s="110" customFormat="1" ht="13.5" customHeight="1" x14ac:dyDescent="0.2">
      <c r="A35" s="118"/>
      <c r="B35" s="119" t="s">
        <v>117</v>
      </c>
      <c r="C35" s="113">
        <v>8.1397996357012747</v>
      </c>
      <c r="D35" s="115">
        <v>715</v>
      </c>
      <c r="E35" s="114">
        <v>740</v>
      </c>
      <c r="F35" s="114">
        <v>723</v>
      </c>
      <c r="G35" s="114">
        <v>763</v>
      </c>
      <c r="H35" s="140">
        <v>711</v>
      </c>
      <c r="I35" s="115">
        <v>4</v>
      </c>
      <c r="J35" s="116">
        <v>0.56258790436005623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4818</v>
      </c>
      <c r="E37" s="114">
        <v>4982</v>
      </c>
      <c r="F37" s="114">
        <v>5015</v>
      </c>
      <c r="G37" s="114">
        <v>5084</v>
      </c>
      <c r="H37" s="140">
        <v>4956</v>
      </c>
      <c r="I37" s="115">
        <v>-138</v>
      </c>
      <c r="J37" s="116">
        <v>-2.7845036319612593</v>
      </c>
    </row>
    <row r="38" spans="1:10" s="110" customFormat="1" ht="13.5" customHeight="1" x14ac:dyDescent="0.2">
      <c r="A38" s="118" t="s">
        <v>105</v>
      </c>
      <c r="B38" s="119" t="s">
        <v>106</v>
      </c>
      <c r="C38" s="113">
        <v>33.852220838522207</v>
      </c>
      <c r="D38" s="115">
        <v>1631</v>
      </c>
      <c r="E38" s="114">
        <v>1681</v>
      </c>
      <c r="F38" s="114">
        <v>1693</v>
      </c>
      <c r="G38" s="114">
        <v>1705</v>
      </c>
      <c r="H38" s="140">
        <v>1631</v>
      </c>
      <c r="I38" s="115">
        <v>0</v>
      </c>
      <c r="J38" s="116">
        <v>0</v>
      </c>
    </row>
    <row r="39" spans="1:10" s="110" customFormat="1" ht="13.5" customHeight="1" x14ac:dyDescent="0.2">
      <c r="A39" s="120"/>
      <c r="B39" s="119" t="s">
        <v>107</v>
      </c>
      <c r="C39" s="113">
        <v>66.147779161477786</v>
      </c>
      <c r="D39" s="115">
        <v>3187</v>
      </c>
      <c r="E39" s="114">
        <v>3301</v>
      </c>
      <c r="F39" s="114">
        <v>3322</v>
      </c>
      <c r="G39" s="114">
        <v>3379</v>
      </c>
      <c r="H39" s="140">
        <v>3325</v>
      </c>
      <c r="I39" s="115">
        <v>-138</v>
      </c>
      <c r="J39" s="116">
        <v>-4.1503759398496243</v>
      </c>
    </row>
    <row r="40" spans="1:10" s="110" customFormat="1" ht="13.5" customHeight="1" x14ac:dyDescent="0.2">
      <c r="A40" s="118" t="s">
        <v>105</v>
      </c>
      <c r="B40" s="121" t="s">
        <v>108</v>
      </c>
      <c r="C40" s="113">
        <v>14.009962640099626</v>
      </c>
      <c r="D40" s="115">
        <v>675</v>
      </c>
      <c r="E40" s="114">
        <v>673</v>
      </c>
      <c r="F40" s="114">
        <v>683</v>
      </c>
      <c r="G40" s="114">
        <v>739</v>
      </c>
      <c r="H40" s="140">
        <v>652</v>
      </c>
      <c r="I40" s="115">
        <v>23</v>
      </c>
      <c r="J40" s="116">
        <v>3.5276073619631902</v>
      </c>
    </row>
    <row r="41" spans="1:10" s="110" customFormat="1" ht="13.5" customHeight="1" x14ac:dyDescent="0.2">
      <c r="A41" s="118"/>
      <c r="B41" s="121" t="s">
        <v>109</v>
      </c>
      <c r="C41" s="113">
        <v>33.520132835201331</v>
      </c>
      <c r="D41" s="115">
        <v>1615</v>
      </c>
      <c r="E41" s="114">
        <v>1721</v>
      </c>
      <c r="F41" s="114">
        <v>1702</v>
      </c>
      <c r="G41" s="114">
        <v>1741</v>
      </c>
      <c r="H41" s="140">
        <v>1745</v>
      </c>
      <c r="I41" s="115">
        <v>-130</v>
      </c>
      <c r="J41" s="116">
        <v>-7.4498567335243555</v>
      </c>
    </row>
    <row r="42" spans="1:10" s="110" customFormat="1" ht="13.5" customHeight="1" x14ac:dyDescent="0.2">
      <c r="A42" s="118"/>
      <c r="B42" s="121" t="s">
        <v>110</v>
      </c>
      <c r="C42" s="113">
        <v>22.166874221668742</v>
      </c>
      <c r="D42" s="115">
        <v>1068</v>
      </c>
      <c r="E42" s="114">
        <v>1095</v>
      </c>
      <c r="F42" s="114">
        <v>1123</v>
      </c>
      <c r="G42" s="114">
        <v>1115</v>
      </c>
      <c r="H42" s="140">
        <v>1114</v>
      </c>
      <c r="I42" s="115">
        <v>-46</v>
      </c>
      <c r="J42" s="116">
        <v>-4.1292639138240572</v>
      </c>
    </row>
    <row r="43" spans="1:10" s="110" customFormat="1" ht="13.5" customHeight="1" x14ac:dyDescent="0.2">
      <c r="A43" s="120"/>
      <c r="B43" s="121" t="s">
        <v>111</v>
      </c>
      <c r="C43" s="113">
        <v>30.303030303030305</v>
      </c>
      <c r="D43" s="115">
        <v>1460</v>
      </c>
      <c r="E43" s="114">
        <v>1493</v>
      </c>
      <c r="F43" s="114">
        <v>1507</v>
      </c>
      <c r="G43" s="114">
        <v>1489</v>
      </c>
      <c r="H43" s="140">
        <v>1445</v>
      </c>
      <c r="I43" s="115">
        <v>15</v>
      </c>
      <c r="J43" s="116">
        <v>1.0380622837370241</v>
      </c>
    </row>
    <row r="44" spans="1:10" s="110" customFormat="1" ht="13.5" customHeight="1" x14ac:dyDescent="0.2">
      <c r="A44" s="120"/>
      <c r="B44" s="121" t="s">
        <v>112</v>
      </c>
      <c r="C44" s="113">
        <v>2.6151930261519301</v>
      </c>
      <c r="D44" s="115">
        <v>126</v>
      </c>
      <c r="E44" s="114">
        <v>131</v>
      </c>
      <c r="F44" s="114">
        <v>139</v>
      </c>
      <c r="G44" s="114">
        <v>113</v>
      </c>
      <c r="H44" s="140">
        <v>104</v>
      </c>
      <c r="I44" s="115">
        <v>22</v>
      </c>
      <c r="J44" s="116">
        <v>21.153846153846153</v>
      </c>
    </row>
    <row r="45" spans="1:10" s="110" customFormat="1" ht="13.5" customHeight="1" x14ac:dyDescent="0.2">
      <c r="A45" s="118" t="s">
        <v>113</v>
      </c>
      <c r="B45" s="122" t="s">
        <v>116</v>
      </c>
      <c r="C45" s="113">
        <v>92.34122042341221</v>
      </c>
      <c r="D45" s="115">
        <v>4449</v>
      </c>
      <c r="E45" s="114">
        <v>4607</v>
      </c>
      <c r="F45" s="114">
        <v>4654</v>
      </c>
      <c r="G45" s="114">
        <v>4681</v>
      </c>
      <c r="H45" s="140">
        <v>4564</v>
      </c>
      <c r="I45" s="115">
        <v>-115</v>
      </c>
      <c r="J45" s="116">
        <v>-2.5197195442594214</v>
      </c>
    </row>
    <row r="46" spans="1:10" s="110" customFormat="1" ht="13.5" customHeight="1" x14ac:dyDescent="0.2">
      <c r="A46" s="118"/>
      <c r="B46" s="119" t="s">
        <v>117</v>
      </c>
      <c r="C46" s="113">
        <v>7.3889580738895804</v>
      </c>
      <c r="D46" s="115">
        <v>356</v>
      </c>
      <c r="E46" s="114">
        <v>360</v>
      </c>
      <c r="F46" s="114">
        <v>347</v>
      </c>
      <c r="G46" s="114">
        <v>392</v>
      </c>
      <c r="H46" s="140">
        <v>383</v>
      </c>
      <c r="I46" s="115">
        <v>-27</v>
      </c>
      <c r="J46" s="116">
        <v>-7.0496083550913839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3966</v>
      </c>
      <c r="E48" s="114">
        <v>4088</v>
      </c>
      <c r="F48" s="114">
        <v>4219</v>
      </c>
      <c r="G48" s="114">
        <v>4155</v>
      </c>
      <c r="H48" s="140">
        <v>3919</v>
      </c>
      <c r="I48" s="115">
        <v>47</v>
      </c>
      <c r="J48" s="116">
        <v>1.1992855320234754</v>
      </c>
    </row>
    <row r="49" spans="1:12" s="110" customFormat="1" ht="13.5" customHeight="1" x14ac:dyDescent="0.2">
      <c r="A49" s="118" t="s">
        <v>105</v>
      </c>
      <c r="B49" s="119" t="s">
        <v>106</v>
      </c>
      <c r="C49" s="113">
        <v>43.292990418557743</v>
      </c>
      <c r="D49" s="115">
        <v>1717</v>
      </c>
      <c r="E49" s="114">
        <v>1807</v>
      </c>
      <c r="F49" s="114">
        <v>1845</v>
      </c>
      <c r="G49" s="114">
        <v>1820</v>
      </c>
      <c r="H49" s="140">
        <v>1716</v>
      </c>
      <c r="I49" s="115">
        <v>1</v>
      </c>
      <c r="J49" s="116">
        <v>5.8275058275058272E-2</v>
      </c>
    </row>
    <row r="50" spans="1:12" s="110" customFormat="1" ht="13.5" customHeight="1" x14ac:dyDescent="0.2">
      <c r="A50" s="120"/>
      <c r="B50" s="119" t="s">
        <v>107</v>
      </c>
      <c r="C50" s="113">
        <v>56.707009581442257</v>
      </c>
      <c r="D50" s="115">
        <v>2249</v>
      </c>
      <c r="E50" s="114">
        <v>2281</v>
      </c>
      <c r="F50" s="114">
        <v>2374</v>
      </c>
      <c r="G50" s="114">
        <v>2335</v>
      </c>
      <c r="H50" s="140">
        <v>2203</v>
      </c>
      <c r="I50" s="115">
        <v>46</v>
      </c>
      <c r="J50" s="116">
        <v>2.0880617339990923</v>
      </c>
    </row>
    <row r="51" spans="1:12" s="110" customFormat="1" ht="13.5" customHeight="1" x14ac:dyDescent="0.2">
      <c r="A51" s="118" t="s">
        <v>105</v>
      </c>
      <c r="B51" s="121" t="s">
        <v>108</v>
      </c>
      <c r="C51" s="113">
        <v>12.077660110943016</v>
      </c>
      <c r="D51" s="115">
        <v>479</v>
      </c>
      <c r="E51" s="114">
        <v>515</v>
      </c>
      <c r="F51" s="114">
        <v>564</v>
      </c>
      <c r="G51" s="114">
        <v>526</v>
      </c>
      <c r="H51" s="140">
        <v>485</v>
      </c>
      <c r="I51" s="115">
        <v>-6</v>
      </c>
      <c r="J51" s="116">
        <v>-1.2371134020618557</v>
      </c>
    </row>
    <row r="52" spans="1:12" s="110" customFormat="1" ht="13.5" customHeight="1" x14ac:dyDescent="0.2">
      <c r="A52" s="118"/>
      <c r="B52" s="121" t="s">
        <v>109</v>
      </c>
      <c r="C52" s="113">
        <v>71.053958648512349</v>
      </c>
      <c r="D52" s="115">
        <v>2818</v>
      </c>
      <c r="E52" s="114">
        <v>2899</v>
      </c>
      <c r="F52" s="114">
        <v>2970</v>
      </c>
      <c r="G52" s="114">
        <v>2943</v>
      </c>
      <c r="H52" s="140">
        <v>2790</v>
      </c>
      <c r="I52" s="115">
        <v>28</v>
      </c>
      <c r="J52" s="116">
        <v>1.0035842293906809</v>
      </c>
    </row>
    <row r="53" spans="1:12" s="110" customFormat="1" ht="13.5" customHeight="1" x14ac:dyDescent="0.2">
      <c r="A53" s="118"/>
      <c r="B53" s="121" t="s">
        <v>110</v>
      </c>
      <c r="C53" s="113">
        <v>15.910237014624306</v>
      </c>
      <c r="D53" s="115">
        <v>631</v>
      </c>
      <c r="E53" s="114">
        <v>639</v>
      </c>
      <c r="F53" s="114">
        <v>648</v>
      </c>
      <c r="G53" s="114">
        <v>653</v>
      </c>
      <c r="H53" s="140">
        <v>616</v>
      </c>
      <c r="I53" s="115">
        <v>15</v>
      </c>
      <c r="J53" s="116">
        <v>2.4350649350649349</v>
      </c>
    </row>
    <row r="54" spans="1:12" s="110" customFormat="1" ht="13.5" customHeight="1" x14ac:dyDescent="0.2">
      <c r="A54" s="120"/>
      <c r="B54" s="121" t="s">
        <v>111</v>
      </c>
      <c r="C54" s="113">
        <v>0.95814422592032278</v>
      </c>
      <c r="D54" s="115">
        <v>38</v>
      </c>
      <c r="E54" s="114">
        <v>35</v>
      </c>
      <c r="F54" s="114">
        <v>37</v>
      </c>
      <c r="G54" s="114">
        <v>33</v>
      </c>
      <c r="H54" s="140">
        <v>28</v>
      </c>
      <c r="I54" s="115">
        <v>10</v>
      </c>
      <c r="J54" s="116">
        <v>35.714285714285715</v>
      </c>
    </row>
    <row r="55" spans="1:12" s="110" customFormat="1" ht="13.5" customHeight="1" x14ac:dyDescent="0.2">
      <c r="A55" s="120"/>
      <c r="B55" s="121" t="s">
        <v>112</v>
      </c>
      <c r="C55" s="113">
        <v>0.30257186081694404</v>
      </c>
      <c r="D55" s="115">
        <v>12</v>
      </c>
      <c r="E55" s="114">
        <v>11</v>
      </c>
      <c r="F55" s="114">
        <v>11</v>
      </c>
      <c r="G55" s="114">
        <v>6</v>
      </c>
      <c r="H55" s="140">
        <v>5</v>
      </c>
      <c r="I55" s="115">
        <v>7</v>
      </c>
      <c r="J55" s="116">
        <v>140</v>
      </c>
    </row>
    <row r="56" spans="1:12" s="110" customFormat="1" ht="13.5" customHeight="1" x14ac:dyDescent="0.2">
      <c r="A56" s="118" t="s">
        <v>113</v>
      </c>
      <c r="B56" s="122" t="s">
        <v>116</v>
      </c>
      <c r="C56" s="113">
        <v>90.948058497226427</v>
      </c>
      <c r="D56" s="115">
        <v>3607</v>
      </c>
      <c r="E56" s="114">
        <v>3708</v>
      </c>
      <c r="F56" s="114">
        <v>3843</v>
      </c>
      <c r="G56" s="114">
        <v>3784</v>
      </c>
      <c r="H56" s="140">
        <v>3591</v>
      </c>
      <c r="I56" s="115">
        <v>16</v>
      </c>
      <c r="J56" s="116">
        <v>0.44555834029518238</v>
      </c>
    </row>
    <row r="57" spans="1:12" s="110" customFormat="1" ht="13.5" customHeight="1" x14ac:dyDescent="0.2">
      <c r="A57" s="142"/>
      <c r="B57" s="124" t="s">
        <v>117</v>
      </c>
      <c r="C57" s="125">
        <v>9.051941502773575</v>
      </c>
      <c r="D57" s="143">
        <v>359</v>
      </c>
      <c r="E57" s="144">
        <v>380</v>
      </c>
      <c r="F57" s="144">
        <v>376</v>
      </c>
      <c r="G57" s="144">
        <v>371</v>
      </c>
      <c r="H57" s="145">
        <v>328</v>
      </c>
      <c r="I57" s="143">
        <v>31</v>
      </c>
      <c r="J57" s="146">
        <v>9.4512195121951219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32829</v>
      </c>
      <c r="E12" s="236">
        <v>32816</v>
      </c>
      <c r="F12" s="114">
        <v>33384</v>
      </c>
      <c r="G12" s="114">
        <v>33128</v>
      </c>
      <c r="H12" s="140">
        <v>32986</v>
      </c>
      <c r="I12" s="115">
        <v>-157</v>
      </c>
      <c r="J12" s="116">
        <v>-0.47595949796883524</v>
      </c>
    </row>
    <row r="13" spans="1:15" s="110" customFormat="1" ht="12" customHeight="1" x14ac:dyDescent="0.2">
      <c r="A13" s="118" t="s">
        <v>105</v>
      </c>
      <c r="B13" s="119" t="s">
        <v>106</v>
      </c>
      <c r="C13" s="113">
        <v>52.471899844649549</v>
      </c>
      <c r="D13" s="115">
        <v>17226</v>
      </c>
      <c r="E13" s="114">
        <v>17278</v>
      </c>
      <c r="F13" s="114">
        <v>17705</v>
      </c>
      <c r="G13" s="114">
        <v>17590</v>
      </c>
      <c r="H13" s="140">
        <v>17483</v>
      </c>
      <c r="I13" s="115">
        <v>-257</v>
      </c>
      <c r="J13" s="116">
        <v>-1.4699994280157869</v>
      </c>
    </row>
    <row r="14" spans="1:15" s="110" customFormat="1" ht="12" customHeight="1" x14ac:dyDescent="0.2">
      <c r="A14" s="118"/>
      <c r="B14" s="119" t="s">
        <v>107</v>
      </c>
      <c r="C14" s="113">
        <v>47.528100155350451</v>
      </c>
      <c r="D14" s="115">
        <v>15603</v>
      </c>
      <c r="E14" s="114">
        <v>15538</v>
      </c>
      <c r="F14" s="114">
        <v>15679</v>
      </c>
      <c r="G14" s="114">
        <v>15538</v>
      </c>
      <c r="H14" s="140">
        <v>15503</v>
      </c>
      <c r="I14" s="115">
        <v>100</v>
      </c>
      <c r="J14" s="116">
        <v>0.64503644455911757</v>
      </c>
    </row>
    <row r="15" spans="1:15" s="110" customFormat="1" ht="12" customHeight="1" x14ac:dyDescent="0.2">
      <c r="A15" s="118" t="s">
        <v>105</v>
      </c>
      <c r="B15" s="121" t="s">
        <v>108</v>
      </c>
      <c r="C15" s="113">
        <v>12.345791830393859</v>
      </c>
      <c r="D15" s="115">
        <v>4053</v>
      </c>
      <c r="E15" s="114">
        <v>4179</v>
      </c>
      <c r="F15" s="114">
        <v>4325</v>
      </c>
      <c r="G15" s="114">
        <v>4071</v>
      </c>
      <c r="H15" s="140">
        <v>4145</v>
      </c>
      <c r="I15" s="115">
        <v>-92</v>
      </c>
      <c r="J15" s="116">
        <v>-2.2195416164053077</v>
      </c>
    </row>
    <row r="16" spans="1:15" s="110" customFormat="1" ht="12" customHeight="1" x14ac:dyDescent="0.2">
      <c r="A16" s="118"/>
      <c r="B16" s="121" t="s">
        <v>109</v>
      </c>
      <c r="C16" s="113">
        <v>64.902982119467538</v>
      </c>
      <c r="D16" s="115">
        <v>21307</v>
      </c>
      <c r="E16" s="114">
        <v>21297</v>
      </c>
      <c r="F16" s="114">
        <v>21709</v>
      </c>
      <c r="G16" s="114">
        <v>21783</v>
      </c>
      <c r="H16" s="140">
        <v>21742</v>
      </c>
      <c r="I16" s="115">
        <v>-435</v>
      </c>
      <c r="J16" s="116">
        <v>-2.0007359028608223</v>
      </c>
    </row>
    <row r="17" spans="1:10" s="110" customFormat="1" ht="12" customHeight="1" x14ac:dyDescent="0.2">
      <c r="A17" s="118"/>
      <c r="B17" s="121" t="s">
        <v>110</v>
      </c>
      <c r="C17" s="113">
        <v>21.788662463066192</v>
      </c>
      <c r="D17" s="115">
        <v>7153</v>
      </c>
      <c r="E17" s="114">
        <v>7031</v>
      </c>
      <c r="F17" s="114">
        <v>7029</v>
      </c>
      <c r="G17" s="114">
        <v>6953</v>
      </c>
      <c r="H17" s="140">
        <v>6788</v>
      </c>
      <c r="I17" s="115">
        <v>365</v>
      </c>
      <c r="J17" s="116">
        <v>5.3771361225692402</v>
      </c>
    </row>
    <row r="18" spans="1:10" s="110" customFormat="1" ht="12" customHeight="1" x14ac:dyDescent="0.2">
      <c r="A18" s="120"/>
      <c r="B18" s="121" t="s">
        <v>111</v>
      </c>
      <c r="C18" s="113">
        <v>0.96256358707240552</v>
      </c>
      <c r="D18" s="115">
        <v>316</v>
      </c>
      <c r="E18" s="114">
        <v>309</v>
      </c>
      <c r="F18" s="114">
        <v>321</v>
      </c>
      <c r="G18" s="114">
        <v>321</v>
      </c>
      <c r="H18" s="140">
        <v>311</v>
      </c>
      <c r="I18" s="115">
        <v>5</v>
      </c>
      <c r="J18" s="116">
        <v>1.607717041800643</v>
      </c>
    </row>
    <row r="19" spans="1:10" s="110" customFormat="1" ht="12" customHeight="1" x14ac:dyDescent="0.2">
      <c r="A19" s="120"/>
      <c r="B19" s="121" t="s">
        <v>112</v>
      </c>
      <c r="C19" s="113">
        <v>0.24368698406896341</v>
      </c>
      <c r="D19" s="115">
        <v>80</v>
      </c>
      <c r="E19" s="114">
        <v>71</v>
      </c>
      <c r="F19" s="114">
        <v>89</v>
      </c>
      <c r="G19" s="114">
        <v>86</v>
      </c>
      <c r="H19" s="140">
        <v>83</v>
      </c>
      <c r="I19" s="115">
        <v>-3</v>
      </c>
      <c r="J19" s="116">
        <v>-3.6144578313253013</v>
      </c>
    </row>
    <row r="20" spans="1:10" s="110" customFormat="1" ht="12" customHeight="1" x14ac:dyDescent="0.2">
      <c r="A20" s="118" t="s">
        <v>113</v>
      </c>
      <c r="B20" s="119" t="s">
        <v>181</v>
      </c>
      <c r="C20" s="113">
        <v>69.560449602485605</v>
      </c>
      <c r="D20" s="115">
        <v>22836</v>
      </c>
      <c r="E20" s="114">
        <v>22917</v>
      </c>
      <c r="F20" s="114">
        <v>23420</v>
      </c>
      <c r="G20" s="114">
        <v>23214</v>
      </c>
      <c r="H20" s="140">
        <v>23221</v>
      </c>
      <c r="I20" s="115">
        <v>-385</v>
      </c>
      <c r="J20" s="116">
        <v>-1.6579819990525817</v>
      </c>
    </row>
    <row r="21" spans="1:10" s="110" customFormat="1" ht="12" customHeight="1" x14ac:dyDescent="0.2">
      <c r="A21" s="118"/>
      <c r="B21" s="119" t="s">
        <v>182</v>
      </c>
      <c r="C21" s="113">
        <v>30.439550397514392</v>
      </c>
      <c r="D21" s="115">
        <v>9993</v>
      </c>
      <c r="E21" s="114">
        <v>9899</v>
      </c>
      <c r="F21" s="114">
        <v>9964</v>
      </c>
      <c r="G21" s="114">
        <v>9914</v>
      </c>
      <c r="H21" s="140">
        <v>9765</v>
      </c>
      <c r="I21" s="115">
        <v>228</v>
      </c>
      <c r="J21" s="116">
        <v>2.3348694316436251</v>
      </c>
    </row>
    <row r="22" spans="1:10" s="110" customFormat="1" ht="12" customHeight="1" x14ac:dyDescent="0.2">
      <c r="A22" s="118" t="s">
        <v>113</v>
      </c>
      <c r="B22" s="119" t="s">
        <v>116</v>
      </c>
      <c r="C22" s="113">
        <v>89.600657954856985</v>
      </c>
      <c r="D22" s="115">
        <v>29415</v>
      </c>
      <c r="E22" s="114">
        <v>29502</v>
      </c>
      <c r="F22" s="114">
        <v>29926</v>
      </c>
      <c r="G22" s="114">
        <v>29698</v>
      </c>
      <c r="H22" s="140">
        <v>29676</v>
      </c>
      <c r="I22" s="115">
        <v>-261</v>
      </c>
      <c r="J22" s="116">
        <v>-0.87949858471492115</v>
      </c>
    </row>
    <row r="23" spans="1:10" s="110" customFormat="1" ht="12" customHeight="1" x14ac:dyDescent="0.2">
      <c r="A23" s="118"/>
      <c r="B23" s="119" t="s">
        <v>117</v>
      </c>
      <c r="C23" s="113">
        <v>10.39324987054129</v>
      </c>
      <c r="D23" s="115">
        <v>3412</v>
      </c>
      <c r="E23" s="114">
        <v>3313</v>
      </c>
      <c r="F23" s="114">
        <v>3456</v>
      </c>
      <c r="G23" s="114">
        <v>3428</v>
      </c>
      <c r="H23" s="140">
        <v>3308</v>
      </c>
      <c r="I23" s="115">
        <v>104</v>
      </c>
      <c r="J23" s="116">
        <v>3.1438935912938333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39528</v>
      </c>
      <c r="E64" s="236">
        <v>39450</v>
      </c>
      <c r="F64" s="236">
        <v>39954</v>
      </c>
      <c r="G64" s="236">
        <v>39534</v>
      </c>
      <c r="H64" s="140">
        <v>39337</v>
      </c>
      <c r="I64" s="115">
        <v>191</v>
      </c>
      <c r="J64" s="116">
        <v>0.4855479573938023</v>
      </c>
    </row>
    <row r="65" spans="1:12" s="110" customFormat="1" ht="12" customHeight="1" x14ac:dyDescent="0.2">
      <c r="A65" s="118" t="s">
        <v>105</v>
      </c>
      <c r="B65" s="119" t="s">
        <v>106</v>
      </c>
      <c r="C65" s="113">
        <v>54.379174256223436</v>
      </c>
      <c r="D65" s="235">
        <v>21495</v>
      </c>
      <c r="E65" s="236">
        <v>21457</v>
      </c>
      <c r="F65" s="236">
        <v>21890</v>
      </c>
      <c r="G65" s="236">
        <v>21663</v>
      </c>
      <c r="H65" s="140">
        <v>21528</v>
      </c>
      <c r="I65" s="115">
        <v>-33</v>
      </c>
      <c r="J65" s="116">
        <v>-0.15328874024526198</v>
      </c>
    </row>
    <row r="66" spans="1:12" s="110" customFormat="1" ht="12" customHeight="1" x14ac:dyDescent="0.2">
      <c r="A66" s="118"/>
      <c r="B66" s="119" t="s">
        <v>107</v>
      </c>
      <c r="C66" s="113">
        <v>45.620825743776564</v>
      </c>
      <c r="D66" s="235">
        <v>18033</v>
      </c>
      <c r="E66" s="236">
        <v>17993</v>
      </c>
      <c r="F66" s="236">
        <v>18064</v>
      </c>
      <c r="G66" s="236">
        <v>17871</v>
      </c>
      <c r="H66" s="140">
        <v>17809</v>
      </c>
      <c r="I66" s="115">
        <v>224</v>
      </c>
      <c r="J66" s="116">
        <v>1.2577910045482621</v>
      </c>
    </row>
    <row r="67" spans="1:12" s="110" customFormat="1" ht="12" customHeight="1" x14ac:dyDescent="0.2">
      <c r="A67" s="118" t="s">
        <v>105</v>
      </c>
      <c r="B67" s="121" t="s">
        <v>108</v>
      </c>
      <c r="C67" s="113">
        <v>12.530358227079539</v>
      </c>
      <c r="D67" s="235">
        <v>4953</v>
      </c>
      <c r="E67" s="236">
        <v>5089</v>
      </c>
      <c r="F67" s="236">
        <v>5271</v>
      </c>
      <c r="G67" s="236">
        <v>4961</v>
      </c>
      <c r="H67" s="140">
        <v>5089</v>
      </c>
      <c r="I67" s="115">
        <v>-136</v>
      </c>
      <c r="J67" s="116">
        <v>-2.6724307329534289</v>
      </c>
    </row>
    <row r="68" spans="1:12" s="110" customFormat="1" ht="12" customHeight="1" x14ac:dyDescent="0.2">
      <c r="A68" s="118"/>
      <c r="B68" s="121" t="s">
        <v>109</v>
      </c>
      <c r="C68" s="113">
        <v>65.295486743574173</v>
      </c>
      <c r="D68" s="235">
        <v>25810</v>
      </c>
      <c r="E68" s="236">
        <v>25695</v>
      </c>
      <c r="F68" s="236">
        <v>26038</v>
      </c>
      <c r="G68" s="236">
        <v>26033</v>
      </c>
      <c r="H68" s="140">
        <v>25910</v>
      </c>
      <c r="I68" s="115">
        <v>-100</v>
      </c>
      <c r="J68" s="116">
        <v>-0.38595137012736397</v>
      </c>
    </row>
    <row r="69" spans="1:12" s="110" customFormat="1" ht="12" customHeight="1" x14ac:dyDescent="0.2">
      <c r="A69" s="118"/>
      <c r="B69" s="121" t="s">
        <v>110</v>
      </c>
      <c r="C69" s="113">
        <v>21.270997773730013</v>
      </c>
      <c r="D69" s="235">
        <v>8408</v>
      </c>
      <c r="E69" s="236">
        <v>8325</v>
      </c>
      <c r="F69" s="236">
        <v>8285</v>
      </c>
      <c r="G69" s="236">
        <v>8180</v>
      </c>
      <c r="H69" s="140">
        <v>7979</v>
      </c>
      <c r="I69" s="115">
        <v>429</v>
      </c>
      <c r="J69" s="116">
        <v>5.3766136107281612</v>
      </c>
    </row>
    <row r="70" spans="1:12" s="110" customFormat="1" ht="12" customHeight="1" x14ac:dyDescent="0.2">
      <c r="A70" s="120"/>
      <c r="B70" s="121" t="s">
        <v>111</v>
      </c>
      <c r="C70" s="113">
        <v>0.90315725561627203</v>
      </c>
      <c r="D70" s="235">
        <v>357</v>
      </c>
      <c r="E70" s="236">
        <v>341</v>
      </c>
      <c r="F70" s="236">
        <v>360</v>
      </c>
      <c r="G70" s="236">
        <v>360</v>
      </c>
      <c r="H70" s="140">
        <v>359</v>
      </c>
      <c r="I70" s="115">
        <v>-2</v>
      </c>
      <c r="J70" s="116">
        <v>-0.55710306406685239</v>
      </c>
    </row>
    <row r="71" spans="1:12" s="110" customFormat="1" ht="12" customHeight="1" x14ac:dyDescent="0.2">
      <c r="A71" s="120"/>
      <c r="B71" s="121" t="s">
        <v>112</v>
      </c>
      <c r="C71" s="113">
        <v>0.25804493017607771</v>
      </c>
      <c r="D71" s="235">
        <v>102</v>
      </c>
      <c r="E71" s="236">
        <v>76</v>
      </c>
      <c r="F71" s="236">
        <v>99</v>
      </c>
      <c r="G71" s="236">
        <v>96</v>
      </c>
      <c r="H71" s="140">
        <v>89</v>
      </c>
      <c r="I71" s="115">
        <v>13</v>
      </c>
      <c r="J71" s="116">
        <v>14.606741573033707</v>
      </c>
    </row>
    <row r="72" spans="1:12" s="110" customFormat="1" ht="12" customHeight="1" x14ac:dyDescent="0.2">
      <c r="A72" s="118" t="s">
        <v>113</v>
      </c>
      <c r="B72" s="119" t="s">
        <v>181</v>
      </c>
      <c r="C72" s="113">
        <v>71.455676988463878</v>
      </c>
      <c r="D72" s="235">
        <v>28245</v>
      </c>
      <c r="E72" s="236">
        <v>28271</v>
      </c>
      <c r="F72" s="236">
        <v>28723</v>
      </c>
      <c r="G72" s="236">
        <v>28435</v>
      </c>
      <c r="H72" s="140">
        <v>28371</v>
      </c>
      <c r="I72" s="115">
        <v>-126</v>
      </c>
      <c r="J72" s="116">
        <v>-0.44411547002220575</v>
      </c>
    </row>
    <row r="73" spans="1:12" s="110" customFormat="1" ht="12" customHeight="1" x14ac:dyDescent="0.2">
      <c r="A73" s="118"/>
      <c r="B73" s="119" t="s">
        <v>182</v>
      </c>
      <c r="C73" s="113">
        <v>28.544323011536125</v>
      </c>
      <c r="D73" s="115">
        <v>11283</v>
      </c>
      <c r="E73" s="114">
        <v>11179</v>
      </c>
      <c r="F73" s="114">
        <v>11231</v>
      </c>
      <c r="G73" s="114">
        <v>11099</v>
      </c>
      <c r="H73" s="140">
        <v>10966</v>
      </c>
      <c r="I73" s="115">
        <v>317</v>
      </c>
      <c r="J73" s="116">
        <v>2.890753237278862</v>
      </c>
    </row>
    <row r="74" spans="1:12" s="110" customFormat="1" ht="12" customHeight="1" x14ac:dyDescent="0.2">
      <c r="A74" s="118" t="s">
        <v>113</v>
      </c>
      <c r="B74" s="119" t="s">
        <v>116</v>
      </c>
      <c r="C74" s="113">
        <v>90.110807528840311</v>
      </c>
      <c r="D74" s="115">
        <v>35619</v>
      </c>
      <c r="E74" s="114">
        <v>35685</v>
      </c>
      <c r="F74" s="114">
        <v>36030</v>
      </c>
      <c r="G74" s="114">
        <v>35656</v>
      </c>
      <c r="H74" s="140">
        <v>35657</v>
      </c>
      <c r="I74" s="115">
        <v>-38</v>
      </c>
      <c r="J74" s="116">
        <v>-0.10657093978741902</v>
      </c>
    </row>
    <row r="75" spans="1:12" s="110" customFormat="1" ht="12" customHeight="1" x14ac:dyDescent="0.2">
      <c r="A75" s="142"/>
      <c r="B75" s="124" t="s">
        <v>117</v>
      </c>
      <c r="C75" s="125">
        <v>9.8790730621331715</v>
      </c>
      <c r="D75" s="143">
        <v>3905</v>
      </c>
      <c r="E75" s="144">
        <v>3762</v>
      </c>
      <c r="F75" s="144">
        <v>3921</v>
      </c>
      <c r="G75" s="144">
        <v>3875</v>
      </c>
      <c r="H75" s="145">
        <v>3676</v>
      </c>
      <c r="I75" s="143">
        <v>229</v>
      </c>
      <c r="J75" s="146">
        <v>6.2295973884657236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32829</v>
      </c>
      <c r="G11" s="114">
        <v>32816</v>
      </c>
      <c r="H11" s="114">
        <v>33384</v>
      </c>
      <c r="I11" s="114">
        <v>33128</v>
      </c>
      <c r="J11" s="140">
        <v>32986</v>
      </c>
      <c r="K11" s="114">
        <v>-157</v>
      </c>
      <c r="L11" s="116">
        <v>-0.47595949796883524</v>
      </c>
    </row>
    <row r="12" spans="1:17" s="110" customFormat="1" ht="24.95" customHeight="1" x14ac:dyDescent="0.2">
      <c r="A12" s="604" t="s">
        <v>185</v>
      </c>
      <c r="B12" s="605"/>
      <c r="C12" s="605"/>
      <c r="D12" s="606"/>
      <c r="E12" s="113">
        <v>52.471899844649549</v>
      </c>
      <c r="F12" s="115">
        <v>17226</v>
      </c>
      <c r="G12" s="114">
        <v>17278</v>
      </c>
      <c r="H12" s="114">
        <v>17705</v>
      </c>
      <c r="I12" s="114">
        <v>17590</v>
      </c>
      <c r="J12" s="140">
        <v>17483</v>
      </c>
      <c r="K12" s="114">
        <v>-257</v>
      </c>
      <c r="L12" s="116">
        <v>-1.4699994280157869</v>
      </c>
    </row>
    <row r="13" spans="1:17" s="110" customFormat="1" ht="15" customHeight="1" x14ac:dyDescent="0.2">
      <c r="A13" s="120"/>
      <c r="B13" s="612" t="s">
        <v>107</v>
      </c>
      <c r="C13" s="612"/>
      <c r="E13" s="113">
        <v>47.528100155350451</v>
      </c>
      <c r="F13" s="115">
        <v>15603</v>
      </c>
      <c r="G13" s="114">
        <v>15538</v>
      </c>
      <c r="H13" s="114">
        <v>15679</v>
      </c>
      <c r="I13" s="114">
        <v>15538</v>
      </c>
      <c r="J13" s="140">
        <v>15503</v>
      </c>
      <c r="K13" s="114">
        <v>100</v>
      </c>
      <c r="L13" s="116">
        <v>0.64503644455911757</v>
      </c>
    </row>
    <row r="14" spans="1:17" s="110" customFormat="1" ht="24.95" customHeight="1" x14ac:dyDescent="0.2">
      <c r="A14" s="604" t="s">
        <v>186</v>
      </c>
      <c r="B14" s="605"/>
      <c r="C14" s="605"/>
      <c r="D14" s="606"/>
      <c r="E14" s="113">
        <v>12.345791830393859</v>
      </c>
      <c r="F14" s="115">
        <v>4053</v>
      </c>
      <c r="G14" s="114">
        <v>4179</v>
      </c>
      <c r="H14" s="114">
        <v>4325</v>
      </c>
      <c r="I14" s="114">
        <v>4071</v>
      </c>
      <c r="J14" s="140">
        <v>4145</v>
      </c>
      <c r="K14" s="114">
        <v>-92</v>
      </c>
      <c r="L14" s="116">
        <v>-2.2195416164053077</v>
      </c>
    </row>
    <row r="15" spans="1:17" s="110" customFormat="1" ht="15" customHeight="1" x14ac:dyDescent="0.2">
      <c r="A15" s="120"/>
      <c r="B15" s="119"/>
      <c r="C15" s="258" t="s">
        <v>106</v>
      </c>
      <c r="E15" s="113">
        <v>57.735011102886752</v>
      </c>
      <c r="F15" s="115">
        <v>2340</v>
      </c>
      <c r="G15" s="114">
        <v>2417</v>
      </c>
      <c r="H15" s="114">
        <v>2513</v>
      </c>
      <c r="I15" s="114">
        <v>2366</v>
      </c>
      <c r="J15" s="140">
        <v>2405</v>
      </c>
      <c r="K15" s="114">
        <v>-65</v>
      </c>
      <c r="L15" s="116">
        <v>-2.7027027027027026</v>
      </c>
    </row>
    <row r="16" spans="1:17" s="110" customFormat="1" ht="15" customHeight="1" x14ac:dyDescent="0.2">
      <c r="A16" s="120"/>
      <c r="B16" s="119"/>
      <c r="C16" s="258" t="s">
        <v>107</v>
      </c>
      <c r="E16" s="113">
        <v>42.264988897113248</v>
      </c>
      <c r="F16" s="115">
        <v>1713</v>
      </c>
      <c r="G16" s="114">
        <v>1762</v>
      </c>
      <c r="H16" s="114">
        <v>1812</v>
      </c>
      <c r="I16" s="114">
        <v>1705</v>
      </c>
      <c r="J16" s="140">
        <v>1740</v>
      </c>
      <c r="K16" s="114">
        <v>-27</v>
      </c>
      <c r="L16" s="116">
        <v>-1.5517241379310345</v>
      </c>
    </row>
    <row r="17" spans="1:12" s="110" customFormat="1" ht="15" customHeight="1" x14ac:dyDescent="0.2">
      <c r="A17" s="120"/>
      <c r="B17" s="121" t="s">
        <v>109</v>
      </c>
      <c r="C17" s="258"/>
      <c r="E17" s="113">
        <v>64.902982119467538</v>
      </c>
      <c r="F17" s="115">
        <v>21307</v>
      </c>
      <c r="G17" s="114">
        <v>21297</v>
      </c>
      <c r="H17" s="114">
        <v>21709</v>
      </c>
      <c r="I17" s="114">
        <v>21783</v>
      </c>
      <c r="J17" s="140">
        <v>21742</v>
      </c>
      <c r="K17" s="114">
        <v>-435</v>
      </c>
      <c r="L17" s="116">
        <v>-2.0007359028608223</v>
      </c>
    </row>
    <row r="18" spans="1:12" s="110" customFormat="1" ht="15" customHeight="1" x14ac:dyDescent="0.2">
      <c r="A18" s="120"/>
      <c r="B18" s="119"/>
      <c r="C18" s="258" t="s">
        <v>106</v>
      </c>
      <c r="E18" s="113">
        <v>51.92190359975595</v>
      </c>
      <c r="F18" s="115">
        <v>11063</v>
      </c>
      <c r="G18" s="114">
        <v>11090</v>
      </c>
      <c r="H18" s="114">
        <v>11384</v>
      </c>
      <c r="I18" s="114">
        <v>11465</v>
      </c>
      <c r="J18" s="140">
        <v>11419</v>
      </c>
      <c r="K18" s="114">
        <v>-356</v>
      </c>
      <c r="L18" s="116">
        <v>-3.1176109992118399</v>
      </c>
    </row>
    <row r="19" spans="1:12" s="110" customFormat="1" ht="15" customHeight="1" x14ac:dyDescent="0.2">
      <c r="A19" s="120"/>
      <c r="B19" s="119"/>
      <c r="C19" s="258" t="s">
        <v>107</v>
      </c>
      <c r="E19" s="113">
        <v>48.07809640024405</v>
      </c>
      <c r="F19" s="115">
        <v>10244</v>
      </c>
      <c r="G19" s="114">
        <v>10207</v>
      </c>
      <c r="H19" s="114">
        <v>10325</v>
      </c>
      <c r="I19" s="114">
        <v>10318</v>
      </c>
      <c r="J19" s="140">
        <v>10323</v>
      </c>
      <c r="K19" s="114">
        <v>-79</v>
      </c>
      <c r="L19" s="116">
        <v>-0.76528141044270082</v>
      </c>
    </row>
    <row r="20" spans="1:12" s="110" customFormat="1" ht="15" customHeight="1" x14ac:dyDescent="0.2">
      <c r="A20" s="120"/>
      <c r="B20" s="121" t="s">
        <v>110</v>
      </c>
      <c r="C20" s="258"/>
      <c r="E20" s="113">
        <v>21.788662463066192</v>
      </c>
      <c r="F20" s="115">
        <v>7153</v>
      </c>
      <c r="G20" s="114">
        <v>7031</v>
      </c>
      <c r="H20" s="114">
        <v>7029</v>
      </c>
      <c r="I20" s="114">
        <v>6953</v>
      </c>
      <c r="J20" s="140">
        <v>6788</v>
      </c>
      <c r="K20" s="114">
        <v>365</v>
      </c>
      <c r="L20" s="116">
        <v>5.3771361225692402</v>
      </c>
    </row>
    <row r="21" spans="1:12" s="110" customFormat="1" ht="15" customHeight="1" x14ac:dyDescent="0.2">
      <c r="A21" s="120"/>
      <c r="B21" s="119"/>
      <c r="C21" s="258" t="s">
        <v>106</v>
      </c>
      <c r="E21" s="113">
        <v>50.789878372710753</v>
      </c>
      <c r="F21" s="115">
        <v>3633</v>
      </c>
      <c r="G21" s="114">
        <v>3587</v>
      </c>
      <c r="H21" s="114">
        <v>3615</v>
      </c>
      <c r="I21" s="114">
        <v>3563</v>
      </c>
      <c r="J21" s="140">
        <v>3476</v>
      </c>
      <c r="K21" s="114">
        <v>157</v>
      </c>
      <c r="L21" s="116">
        <v>4.5166858457997696</v>
      </c>
    </row>
    <row r="22" spans="1:12" s="110" customFormat="1" ht="15" customHeight="1" x14ac:dyDescent="0.2">
      <c r="A22" s="120"/>
      <c r="B22" s="119"/>
      <c r="C22" s="258" t="s">
        <v>107</v>
      </c>
      <c r="E22" s="113">
        <v>49.210121627289247</v>
      </c>
      <c r="F22" s="115">
        <v>3520</v>
      </c>
      <c r="G22" s="114">
        <v>3444</v>
      </c>
      <c r="H22" s="114">
        <v>3414</v>
      </c>
      <c r="I22" s="114">
        <v>3390</v>
      </c>
      <c r="J22" s="140">
        <v>3312</v>
      </c>
      <c r="K22" s="114">
        <v>208</v>
      </c>
      <c r="L22" s="116">
        <v>6.2801932367149762</v>
      </c>
    </row>
    <row r="23" spans="1:12" s="110" customFormat="1" ht="15" customHeight="1" x14ac:dyDescent="0.2">
      <c r="A23" s="120"/>
      <c r="B23" s="121" t="s">
        <v>111</v>
      </c>
      <c r="C23" s="258"/>
      <c r="E23" s="113">
        <v>0.96256358707240552</v>
      </c>
      <c r="F23" s="115">
        <v>316</v>
      </c>
      <c r="G23" s="114">
        <v>309</v>
      </c>
      <c r="H23" s="114">
        <v>321</v>
      </c>
      <c r="I23" s="114">
        <v>321</v>
      </c>
      <c r="J23" s="140">
        <v>311</v>
      </c>
      <c r="K23" s="114">
        <v>5</v>
      </c>
      <c r="L23" s="116">
        <v>1.607717041800643</v>
      </c>
    </row>
    <row r="24" spans="1:12" s="110" customFormat="1" ht="15" customHeight="1" x14ac:dyDescent="0.2">
      <c r="A24" s="120"/>
      <c r="B24" s="119"/>
      <c r="C24" s="258" t="s">
        <v>106</v>
      </c>
      <c r="E24" s="113">
        <v>60.12658227848101</v>
      </c>
      <c r="F24" s="115">
        <v>190</v>
      </c>
      <c r="G24" s="114">
        <v>184</v>
      </c>
      <c r="H24" s="114">
        <v>193</v>
      </c>
      <c r="I24" s="114">
        <v>196</v>
      </c>
      <c r="J24" s="140">
        <v>183</v>
      </c>
      <c r="K24" s="114">
        <v>7</v>
      </c>
      <c r="L24" s="116">
        <v>3.8251366120218577</v>
      </c>
    </row>
    <row r="25" spans="1:12" s="110" customFormat="1" ht="15" customHeight="1" x14ac:dyDescent="0.2">
      <c r="A25" s="120"/>
      <c r="B25" s="119"/>
      <c r="C25" s="258" t="s">
        <v>107</v>
      </c>
      <c r="E25" s="113">
        <v>39.87341772151899</v>
      </c>
      <c r="F25" s="115">
        <v>126</v>
      </c>
      <c r="G25" s="114">
        <v>125</v>
      </c>
      <c r="H25" s="114">
        <v>128</v>
      </c>
      <c r="I25" s="114">
        <v>125</v>
      </c>
      <c r="J25" s="140">
        <v>128</v>
      </c>
      <c r="K25" s="114">
        <v>-2</v>
      </c>
      <c r="L25" s="116">
        <v>-1.5625</v>
      </c>
    </row>
    <row r="26" spans="1:12" s="110" customFormat="1" ht="15" customHeight="1" x14ac:dyDescent="0.2">
      <c r="A26" s="120"/>
      <c r="C26" s="121" t="s">
        <v>187</v>
      </c>
      <c r="D26" s="110" t="s">
        <v>188</v>
      </c>
      <c r="E26" s="113">
        <v>0.24368698406896341</v>
      </c>
      <c r="F26" s="115">
        <v>80</v>
      </c>
      <c r="G26" s="114">
        <v>71</v>
      </c>
      <c r="H26" s="114">
        <v>89</v>
      </c>
      <c r="I26" s="114">
        <v>86</v>
      </c>
      <c r="J26" s="140">
        <v>83</v>
      </c>
      <c r="K26" s="114">
        <v>-3</v>
      </c>
      <c r="L26" s="116">
        <v>-3.6144578313253013</v>
      </c>
    </row>
    <row r="27" spans="1:12" s="110" customFormat="1" ht="15" customHeight="1" x14ac:dyDescent="0.2">
      <c r="A27" s="120"/>
      <c r="B27" s="119"/>
      <c r="D27" s="259" t="s">
        <v>106</v>
      </c>
      <c r="E27" s="113">
        <v>52.5</v>
      </c>
      <c r="F27" s="115">
        <v>42</v>
      </c>
      <c r="G27" s="114">
        <v>34</v>
      </c>
      <c r="H27" s="114">
        <v>49</v>
      </c>
      <c r="I27" s="114">
        <v>49</v>
      </c>
      <c r="J27" s="140">
        <v>46</v>
      </c>
      <c r="K27" s="114">
        <v>-4</v>
      </c>
      <c r="L27" s="116">
        <v>-8.695652173913043</v>
      </c>
    </row>
    <row r="28" spans="1:12" s="110" customFormat="1" ht="15" customHeight="1" x14ac:dyDescent="0.2">
      <c r="A28" s="120"/>
      <c r="B28" s="119"/>
      <c r="D28" s="259" t="s">
        <v>107</v>
      </c>
      <c r="E28" s="113">
        <v>47.5</v>
      </c>
      <c r="F28" s="115">
        <v>38</v>
      </c>
      <c r="G28" s="114">
        <v>37</v>
      </c>
      <c r="H28" s="114">
        <v>40</v>
      </c>
      <c r="I28" s="114">
        <v>37</v>
      </c>
      <c r="J28" s="140">
        <v>37</v>
      </c>
      <c r="K28" s="114">
        <v>1</v>
      </c>
      <c r="L28" s="116">
        <v>2.7027027027027026</v>
      </c>
    </row>
    <row r="29" spans="1:12" s="110" customFormat="1" ht="24.95" customHeight="1" x14ac:dyDescent="0.2">
      <c r="A29" s="604" t="s">
        <v>189</v>
      </c>
      <c r="B29" s="605"/>
      <c r="C29" s="605"/>
      <c r="D29" s="606"/>
      <c r="E29" s="113">
        <v>89.600657954856985</v>
      </c>
      <c r="F29" s="115">
        <v>29415</v>
      </c>
      <c r="G29" s="114">
        <v>29502</v>
      </c>
      <c r="H29" s="114">
        <v>29926</v>
      </c>
      <c r="I29" s="114">
        <v>29698</v>
      </c>
      <c r="J29" s="140">
        <v>29676</v>
      </c>
      <c r="K29" s="114">
        <v>-261</v>
      </c>
      <c r="L29" s="116">
        <v>-0.87949858471492115</v>
      </c>
    </row>
    <row r="30" spans="1:12" s="110" customFormat="1" ht="15" customHeight="1" x14ac:dyDescent="0.2">
      <c r="A30" s="120"/>
      <c r="B30" s="119"/>
      <c r="C30" s="258" t="s">
        <v>106</v>
      </c>
      <c r="E30" s="113">
        <v>50.583035866054736</v>
      </c>
      <c r="F30" s="115">
        <v>14879</v>
      </c>
      <c r="G30" s="114">
        <v>14990</v>
      </c>
      <c r="H30" s="114">
        <v>15306</v>
      </c>
      <c r="I30" s="114">
        <v>15186</v>
      </c>
      <c r="J30" s="140">
        <v>15151</v>
      </c>
      <c r="K30" s="114">
        <v>-272</v>
      </c>
      <c r="L30" s="116">
        <v>-1.7952610388753218</v>
      </c>
    </row>
    <row r="31" spans="1:12" s="110" customFormat="1" ht="15" customHeight="1" x14ac:dyDescent="0.2">
      <c r="A31" s="120"/>
      <c r="B31" s="119"/>
      <c r="C31" s="258" t="s">
        <v>107</v>
      </c>
      <c r="E31" s="113">
        <v>49.416964133945264</v>
      </c>
      <c r="F31" s="115">
        <v>14536</v>
      </c>
      <c r="G31" s="114">
        <v>14512</v>
      </c>
      <c r="H31" s="114">
        <v>14620</v>
      </c>
      <c r="I31" s="114">
        <v>14512</v>
      </c>
      <c r="J31" s="140">
        <v>14525</v>
      </c>
      <c r="K31" s="114">
        <v>11</v>
      </c>
      <c r="L31" s="116">
        <v>7.5731497418244406E-2</v>
      </c>
    </row>
    <row r="32" spans="1:12" s="110" customFormat="1" ht="15" customHeight="1" x14ac:dyDescent="0.2">
      <c r="A32" s="120"/>
      <c r="B32" s="119" t="s">
        <v>117</v>
      </c>
      <c r="C32" s="258"/>
      <c r="E32" s="113">
        <v>10.39324987054129</v>
      </c>
      <c r="F32" s="115">
        <v>3412</v>
      </c>
      <c r="G32" s="114">
        <v>3313</v>
      </c>
      <c r="H32" s="114">
        <v>3456</v>
      </c>
      <c r="I32" s="114">
        <v>3428</v>
      </c>
      <c r="J32" s="140">
        <v>3308</v>
      </c>
      <c r="K32" s="114">
        <v>104</v>
      </c>
      <c r="L32" s="116">
        <v>3.1438935912938333</v>
      </c>
    </row>
    <row r="33" spans="1:12" s="110" customFormat="1" ht="15" customHeight="1" x14ac:dyDescent="0.2">
      <c r="A33" s="120"/>
      <c r="B33" s="119"/>
      <c r="C33" s="258" t="s">
        <v>106</v>
      </c>
      <c r="E33" s="113">
        <v>68.728018757327078</v>
      </c>
      <c r="F33" s="115">
        <v>2345</v>
      </c>
      <c r="G33" s="114">
        <v>2287</v>
      </c>
      <c r="H33" s="114">
        <v>2397</v>
      </c>
      <c r="I33" s="114">
        <v>2402</v>
      </c>
      <c r="J33" s="140">
        <v>2330</v>
      </c>
      <c r="K33" s="114">
        <v>15</v>
      </c>
      <c r="L33" s="116">
        <v>0.64377682403433478</v>
      </c>
    </row>
    <row r="34" spans="1:12" s="110" customFormat="1" ht="15" customHeight="1" x14ac:dyDescent="0.2">
      <c r="A34" s="120"/>
      <c r="B34" s="119"/>
      <c r="C34" s="258" t="s">
        <v>107</v>
      </c>
      <c r="E34" s="113">
        <v>31.271981242672918</v>
      </c>
      <c r="F34" s="115">
        <v>1067</v>
      </c>
      <c r="G34" s="114">
        <v>1026</v>
      </c>
      <c r="H34" s="114">
        <v>1059</v>
      </c>
      <c r="I34" s="114">
        <v>1026</v>
      </c>
      <c r="J34" s="140">
        <v>978</v>
      </c>
      <c r="K34" s="114">
        <v>89</v>
      </c>
      <c r="L34" s="116">
        <v>9.1002044989775044</v>
      </c>
    </row>
    <row r="35" spans="1:12" s="110" customFormat="1" ht="24.95" customHeight="1" x14ac:dyDescent="0.2">
      <c r="A35" s="604" t="s">
        <v>190</v>
      </c>
      <c r="B35" s="605"/>
      <c r="C35" s="605"/>
      <c r="D35" s="606"/>
      <c r="E35" s="113">
        <v>69.560449602485605</v>
      </c>
      <c r="F35" s="115">
        <v>22836</v>
      </c>
      <c r="G35" s="114">
        <v>22917</v>
      </c>
      <c r="H35" s="114">
        <v>23420</v>
      </c>
      <c r="I35" s="114">
        <v>23214</v>
      </c>
      <c r="J35" s="140">
        <v>23221</v>
      </c>
      <c r="K35" s="114">
        <v>-385</v>
      </c>
      <c r="L35" s="116">
        <v>-1.6579819990525817</v>
      </c>
    </row>
    <row r="36" spans="1:12" s="110" customFormat="1" ht="15" customHeight="1" x14ac:dyDescent="0.2">
      <c r="A36" s="120"/>
      <c r="B36" s="119"/>
      <c r="C36" s="258" t="s">
        <v>106</v>
      </c>
      <c r="E36" s="113">
        <v>69.513049570853042</v>
      </c>
      <c r="F36" s="115">
        <v>15874</v>
      </c>
      <c r="G36" s="114">
        <v>15938</v>
      </c>
      <c r="H36" s="114">
        <v>16334</v>
      </c>
      <c r="I36" s="114">
        <v>16227</v>
      </c>
      <c r="J36" s="140">
        <v>16192</v>
      </c>
      <c r="K36" s="114">
        <v>-318</v>
      </c>
      <c r="L36" s="116">
        <v>-1.9639328063241106</v>
      </c>
    </row>
    <row r="37" spans="1:12" s="110" customFormat="1" ht="15" customHeight="1" x14ac:dyDescent="0.2">
      <c r="A37" s="120"/>
      <c r="B37" s="119"/>
      <c r="C37" s="258" t="s">
        <v>107</v>
      </c>
      <c r="E37" s="113">
        <v>30.486950429146962</v>
      </c>
      <c r="F37" s="115">
        <v>6962</v>
      </c>
      <c r="G37" s="114">
        <v>6979</v>
      </c>
      <c r="H37" s="114">
        <v>7086</v>
      </c>
      <c r="I37" s="114">
        <v>6987</v>
      </c>
      <c r="J37" s="140">
        <v>7029</v>
      </c>
      <c r="K37" s="114">
        <v>-67</v>
      </c>
      <c r="L37" s="116">
        <v>-0.95319391094038985</v>
      </c>
    </row>
    <row r="38" spans="1:12" s="110" customFormat="1" ht="15" customHeight="1" x14ac:dyDescent="0.2">
      <c r="A38" s="120"/>
      <c r="B38" s="119" t="s">
        <v>182</v>
      </c>
      <c r="C38" s="258"/>
      <c r="E38" s="113">
        <v>30.439550397514392</v>
      </c>
      <c r="F38" s="115">
        <v>9993</v>
      </c>
      <c r="G38" s="114">
        <v>9899</v>
      </c>
      <c r="H38" s="114">
        <v>9964</v>
      </c>
      <c r="I38" s="114">
        <v>9914</v>
      </c>
      <c r="J38" s="140">
        <v>9765</v>
      </c>
      <c r="K38" s="114">
        <v>228</v>
      </c>
      <c r="L38" s="116">
        <v>2.3348694316436251</v>
      </c>
    </row>
    <row r="39" spans="1:12" s="110" customFormat="1" ht="15" customHeight="1" x14ac:dyDescent="0.2">
      <c r="A39" s="120"/>
      <c r="B39" s="119"/>
      <c r="C39" s="258" t="s">
        <v>106</v>
      </c>
      <c r="E39" s="113">
        <v>13.529470629440608</v>
      </c>
      <c r="F39" s="115">
        <v>1352</v>
      </c>
      <c r="G39" s="114">
        <v>1340</v>
      </c>
      <c r="H39" s="114">
        <v>1371</v>
      </c>
      <c r="I39" s="114">
        <v>1363</v>
      </c>
      <c r="J39" s="140">
        <v>1291</v>
      </c>
      <c r="K39" s="114">
        <v>61</v>
      </c>
      <c r="L39" s="116">
        <v>4.7250193648334626</v>
      </c>
    </row>
    <row r="40" spans="1:12" s="110" customFormat="1" ht="15" customHeight="1" x14ac:dyDescent="0.2">
      <c r="A40" s="120"/>
      <c r="B40" s="119"/>
      <c r="C40" s="258" t="s">
        <v>107</v>
      </c>
      <c r="E40" s="113">
        <v>86.47052937055939</v>
      </c>
      <c r="F40" s="115">
        <v>8641</v>
      </c>
      <c r="G40" s="114">
        <v>8559</v>
      </c>
      <c r="H40" s="114">
        <v>8593</v>
      </c>
      <c r="I40" s="114">
        <v>8551</v>
      </c>
      <c r="J40" s="140">
        <v>8474</v>
      </c>
      <c r="K40" s="114">
        <v>167</v>
      </c>
      <c r="L40" s="116">
        <v>1.970734009912674</v>
      </c>
    </row>
    <row r="41" spans="1:12" s="110" customFormat="1" ht="24.75" customHeight="1" x14ac:dyDescent="0.2">
      <c r="A41" s="604" t="s">
        <v>519</v>
      </c>
      <c r="B41" s="605"/>
      <c r="C41" s="605"/>
      <c r="D41" s="606"/>
      <c r="E41" s="113">
        <v>5.0595510067318532</v>
      </c>
      <c r="F41" s="115">
        <v>1661</v>
      </c>
      <c r="G41" s="114">
        <v>1845</v>
      </c>
      <c r="H41" s="114">
        <v>1860</v>
      </c>
      <c r="I41" s="114">
        <v>1662</v>
      </c>
      <c r="J41" s="140">
        <v>1721</v>
      </c>
      <c r="K41" s="114">
        <v>-60</v>
      </c>
      <c r="L41" s="116">
        <v>-3.486345148169669</v>
      </c>
    </row>
    <row r="42" spans="1:12" s="110" customFormat="1" ht="15" customHeight="1" x14ac:dyDescent="0.2">
      <c r="A42" s="120"/>
      <c r="B42" s="119"/>
      <c r="C42" s="258" t="s">
        <v>106</v>
      </c>
      <c r="E42" s="113">
        <v>58.097531607465385</v>
      </c>
      <c r="F42" s="115">
        <v>965</v>
      </c>
      <c r="G42" s="114">
        <v>1113</v>
      </c>
      <c r="H42" s="114">
        <v>1128</v>
      </c>
      <c r="I42" s="114">
        <v>974</v>
      </c>
      <c r="J42" s="140">
        <v>1002</v>
      </c>
      <c r="K42" s="114">
        <v>-37</v>
      </c>
      <c r="L42" s="116">
        <v>-3.6926147704590817</v>
      </c>
    </row>
    <row r="43" spans="1:12" s="110" customFormat="1" ht="15" customHeight="1" x14ac:dyDescent="0.2">
      <c r="A43" s="123"/>
      <c r="B43" s="124"/>
      <c r="C43" s="260" t="s">
        <v>107</v>
      </c>
      <c r="D43" s="261"/>
      <c r="E43" s="125">
        <v>41.902468392534615</v>
      </c>
      <c r="F43" s="143">
        <v>696</v>
      </c>
      <c r="G43" s="144">
        <v>732</v>
      </c>
      <c r="H43" s="144">
        <v>732</v>
      </c>
      <c r="I43" s="144">
        <v>688</v>
      </c>
      <c r="J43" s="145">
        <v>719</v>
      </c>
      <c r="K43" s="144">
        <v>-23</v>
      </c>
      <c r="L43" s="146">
        <v>-3.1988873435326841</v>
      </c>
    </row>
    <row r="44" spans="1:12" s="110" customFormat="1" ht="45.75" customHeight="1" x14ac:dyDescent="0.2">
      <c r="A44" s="604" t="s">
        <v>191</v>
      </c>
      <c r="B44" s="605"/>
      <c r="C44" s="605"/>
      <c r="D44" s="606"/>
      <c r="E44" s="113">
        <v>2.3302567851594627</v>
      </c>
      <c r="F44" s="115">
        <v>765</v>
      </c>
      <c r="G44" s="114">
        <v>760</v>
      </c>
      <c r="H44" s="114">
        <v>760</v>
      </c>
      <c r="I44" s="114">
        <v>768</v>
      </c>
      <c r="J44" s="140">
        <v>774</v>
      </c>
      <c r="K44" s="114">
        <v>-9</v>
      </c>
      <c r="L44" s="116">
        <v>-1.1627906976744187</v>
      </c>
    </row>
    <row r="45" spans="1:12" s="110" customFormat="1" ht="15" customHeight="1" x14ac:dyDescent="0.2">
      <c r="A45" s="120"/>
      <c r="B45" s="119"/>
      <c r="C45" s="258" t="s">
        <v>106</v>
      </c>
      <c r="E45" s="113">
        <v>58.562091503267972</v>
      </c>
      <c r="F45" s="115">
        <v>448</v>
      </c>
      <c r="G45" s="114">
        <v>444</v>
      </c>
      <c r="H45" s="114">
        <v>444</v>
      </c>
      <c r="I45" s="114">
        <v>449</v>
      </c>
      <c r="J45" s="140">
        <v>451</v>
      </c>
      <c r="K45" s="114">
        <v>-3</v>
      </c>
      <c r="L45" s="116">
        <v>-0.66518847006651882</v>
      </c>
    </row>
    <row r="46" spans="1:12" s="110" customFormat="1" ht="15" customHeight="1" x14ac:dyDescent="0.2">
      <c r="A46" s="123"/>
      <c r="B46" s="124"/>
      <c r="C46" s="260" t="s">
        <v>107</v>
      </c>
      <c r="D46" s="261"/>
      <c r="E46" s="125">
        <v>41.437908496732028</v>
      </c>
      <c r="F46" s="143">
        <v>317</v>
      </c>
      <c r="G46" s="144">
        <v>316</v>
      </c>
      <c r="H46" s="144">
        <v>316</v>
      </c>
      <c r="I46" s="144">
        <v>319</v>
      </c>
      <c r="J46" s="145">
        <v>323</v>
      </c>
      <c r="K46" s="144">
        <v>-6</v>
      </c>
      <c r="L46" s="146">
        <v>-1.8575851393188854</v>
      </c>
    </row>
    <row r="47" spans="1:12" s="110" customFormat="1" ht="39" customHeight="1" x14ac:dyDescent="0.2">
      <c r="A47" s="604" t="s">
        <v>520</v>
      </c>
      <c r="B47" s="607"/>
      <c r="C47" s="607"/>
      <c r="D47" s="608"/>
      <c r="E47" s="113">
        <v>0.14621219044137804</v>
      </c>
      <c r="F47" s="115">
        <v>48</v>
      </c>
      <c r="G47" s="114">
        <v>52</v>
      </c>
      <c r="H47" s="114">
        <v>51</v>
      </c>
      <c r="I47" s="114">
        <v>48</v>
      </c>
      <c r="J47" s="140">
        <v>47</v>
      </c>
      <c r="K47" s="114">
        <v>1</v>
      </c>
      <c r="L47" s="116">
        <v>2.1276595744680851</v>
      </c>
    </row>
    <row r="48" spans="1:12" s="110" customFormat="1" ht="15" customHeight="1" x14ac:dyDescent="0.2">
      <c r="A48" s="120"/>
      <c r="B48" s="119"/>
      <c r="C48" s="258" t="s">
        <v>106</v>
      </c>
      <c r="E48" s="113">
        <v>45.833333333333336</v>
      </c>
      <c r="F48" s="115">
        <v>22</v>
      </c>
      <c r="G48" s="114">
        <v>22</v>
      </c>
      <c r="H48" s="114">
        <v>21</v>
      </c>
      <c r="I48" s="114">
        <v>18</v>
      </c>
      <c r="J48" s="140">
        <v>17</v>
      </c>
      <c r="K48" s="114">
        <v>5</v>
      </c>
      <c r="L48" s="116">
        <v>29.411764705882351</v>
      </c>
    </row>
    <row r="49" spans="1:12" s="110" customFormat="1" ht="15" customHeight="1" x14ac:dyDescent="0.2">
      <c r="A49" s="123"/>
      <c r="B49" s="124"/>
      <c r="C49" s="260" t="s">
        <v>107</v>
      </c>
      <c r="D49" s="261"/>
      <c r="E49" s="125">
        <v>54.166666666666664</v>
      </c>
      <c r="F49" s="143">
        <v>26</v>
      </c>
      <c r="G49" s="144">
        <v>30</v>
      </c>
      <c r="H49" s="144">
        <v>30</v>
      </c>
      <c r="I49" s="144">
        <v>30</v>
      </c>
      <c r="J49" s="145">
        <v>30</v>
      </c>
      <c r="K49" s="144">
        <v>-4</v>
      </c>
      <c r="L49" s="146">
        <v>-13.333333333333334</v>
      </c>
    </row>
    <row r="50" spans="1:12" s="110" customFormat="1" ht="24.95" customHeight="1" x14ac:dyDescent="0.2">
      <c r="A50" s="609" t="s">
        <v>192</v>
      </c>
      <c r="B50" s="610"/>
      <c r="C50" s="610"/>
      <c r="D50" s="611"/>
      <c r="E50" s="262">
        <v>13.21088062383868</v>
      </c>
      <c r="F50" s="263">
        <v>4337</v>
      </c>
      <c r="G50" s="264">
        <v>4518</v>
      </c>
      <c r="H50" s="264">
        <v>4690</v>
      </c>
      <c r="I50" s="264">
        <v>4421</v>
      </c>
      <c r="J50" s="265">
        <v>4467</v>
      </c>
      <c r="K50" s="263">
        <v>-130</v>
      </c>
      <c r="L50" s="266">
        <v>-2.910230579807477</v>
      </c>
    </row>
    <row r="51" spans="1:12" s="110" customFormat="1" ht="15" customHeight="1" x14ac:dyDescent="0.2">
      <c r="A51" s="120"/>
      <c r="B51" s="119"/>
      <c r="C51" s="258" t="s">
        <v>106</v>
      </c>
      <c r="E51" s="113">
        <v>56.075628314503113</v>
      </c>
      <c r="F51" s="115">
        <v>2432</v>
      </c>
      <c r="G51" s="114">
        <v>2518</v>
      </c>
      <c r="H51" s="114">
        <v>2635</v>
      </c>
      <c r="I51" s="114">
        <v>2491</v>
      </c>
      <c r="J51" s="140">
        <v>2509</v>
      </c>
      <c r="K51" s="114">
        <v>-77</v>
      </c>
      <c r="L51" s="116">
        <v>-3.0689517736149861</v>
      </c>
    </row>
    <row r="52" spans="1:12" s="110" customFormat="1" ht="15" customHeight="1" x14ac:dyDescent="0.2">
      <c r="A52" s="120"/>
      <c r="B52" s="119"/>
      <c r="C52" s="258" t="s">
        <v>107</v>
      </c>
      <c r="E52" s="113">
        <v>43.924371685496887</v>
      </c>
      <c r="F52" s="115">
        <v>1905</v>
      </c>
      <c r="G52" s="114">
        <v>2000</v>
      </c>
      <c r="H52" s="114">
        <v>2055</v>
      </c>
      <c r="I52" s="114">
        <v>1930</v>
      </c>
      <c r="J52" s="140">
        <v>1958</v>
      </c>
      <c r="K52" s="114">
        <v>-53</v>
      </c>
      <c r="L52" s="116">
        <v>-2.7068437180796732</v>
      </c>
    </row>
    <row r="53" spans="1:12" s="110" customFormat="1" ht="15" customHeight="1" x14ac:dyDescent="0.2">
      <c r="A53" s="120"/>
      <c r="B53" s="119"/>
      <c r="C53" s="258" t="s">
        <v>187</v>
      </c>
      <c r="D53" s="110" t="s">
        <v>193</v>
      </c>
      <c r="E53" s="113">
        <v>27.668895549919299</v>
      </c>
      <c r="F53" s="115">
        <v>1200</v>
      </c>
      <c r="G53" s="114">
        <v>1409</v>
      </c>
      <c r="H53" s="114">
        <v>1469</v>
      </c>
      <c r="I53" s="114">
        <v>1164</v>
      </c>
      <c r="J53" s="140">
        <v>1278</v>
      </c>
      <c r="K53" s="114">
        <v>-78</v>
      </c>
      <c r="L53" s="116">
        <v>-6.103286384976526</v>
      </c>
    </row>
    <row r="54" spans="1:12" s="110" customFormat="1" ht="15" customHeight="1" x14ac:dyDescent="0.2">
      <c r="A54" s="120"/>
      <c r="B54" s="119"/>
      <c r="D54" s="267" t="s">
        <v>194</v>
      </c>
      <c r="E54" s="113">
        <v>61.416666666666664</v>
      </c>
      <c r="F54" s="115">
        <v>737</v>
      </c>
      <c r="G54" s="114">
        <v>846</v>
      </c>
      <c r="H54" s="114">
        <v>902</v>
      </c>
      <c r="I54" s="114">
        <v>717</v>
      </c>
      <c r="J54" s="140">
        <v>775</v>
      </c>
      <c r="K54" s="114">
        <v>-38</v>
      </c>
      <c r="L54" s="116">
        <v>-4.903225806451613</v>
      </c>
    </row>
    <row r="55" spans="1:12" s="110" customFormat="1" ht="15" customHeight="1" x14ac:dyDescent="0.2">
      <c r="A55" s="120"/>
      <c r="B55" s="119"/>
      <c r="D55" s="267" t="s">
        <v>195</v>
      </c>
      <c r="E55" s="113">
        <v>38.583333333333336</v>
      </c>
      <c r="F55" s="115">
        <v>463</v>
      </c>
      <c r="G55" s="114">
        <v>563</v>
      </c>
      <c r="H55" s="114">
        <v>567</v>
      </c>
      <c r="I55" s="114">
        <v>447</v>
      </c>
      <c r="J55" s="140">
        <v>503</v>
      </c>
      <c r="K55" s="114">
        <v>-40</v>
      </c>
      <c r="L55" s="116">
        <v>-7.9522862823061633</v>
      </c>
    </row>
    <row r="56" spans="1:12" s="110" customFormat="1" ht="15" customHeight="1" x14ac:dyDescent="0.2">
      <c r="A56" s="120"/>
      <c r="B56" s="119" t="s">
        <v>196</v>
      </c>
      <c r="C56" s="258"/>
      <c r="E56" s="113">
        <v>72.978159554052823</v>
      </c>
      <c r="F56" s="115">
        <v>23958</v>
      </c>
      <c r="G56" s="114">
        <v>23803</v>
      </c>
      <c r="H56" s="114">
        <v>24118</v>
      </c>
      <c r="I56" s="114">
        <v>24091</v>
      </c>
      <c r="J56" s="140">
        <v>23968</v>
      </c>
      <c r="K56" s="114">
        <v>-10</v>
      </c>
      <c r="L56" s="116">
        <v>-4.1722296395193592E-2</v>
      </c>
    </row>
    <row r="57" spans="1:12" s="110" customFormat="1" ht="15" customHeight="1" x14ac:dyDescent="0.2">
      <c r="A57" s="120"/>
      <c r="B57" s="119"/>
      <c r="C57" s="258" t="s">
        <v>106</v>
      </c>
      <c r="E57" s="113">
        <v>51.435846063945235</v>
      </c>
      <c r="F57" s="115">
        <v>12323</v>
      </c>
      <c r="G57" s="114">
        <v>12303</v>
      </c>
      <c r="H57" s="114">
        <v>12540</v>
      </c>
      <c r="I57" s="114">
        <v>12549</v>
      </c>
      <c r="J57" s="140">
        <v>12464</v>
      </c>
      <c r="K57" s="114">
        <v>-141</v>
      </c>
      <c r="L57" s="116">
        <v>-1.1312580231065468</v>
      </c>
    </row>
    <row r="58" spans="1:12" s="110" customFormat="1" ht="15" customHeight="1" x14ac:dyDescent="0.2">
      <c r="A58" s="120"/>
      <c r="B58" s="119"/>
      <c r="C58" s="258" t="s">
        <v>107</v>
      </c>
      <c r="E58" s="113">
        <v>48.564153936054765</v>
      </c>
      <c r="F58" s="115">
        <v>11635</v>
      </c>
      <c r="G58" s="114">
        <v>11500</v>
      </c>
      <c r="H58" s="114">
        <v>11578</v>
      </c>
      <c r="I58" s="114">
        <v>11542</v>
      </c>
      <c r="J58" s="140">
        <v>11504</v>
      </c>
      <c r="K58" s="114">
        <v>131</v>
      </c>
      <c r="L58" s="116">
        <v>1.1387343532684284</v>
      </c>
    </row>
    <row r="59" spans="1:12" s="110" customFormat="1" ht="15" customHeight="1" x14ac:dyDescent="0.2">
      <c r="A59" s="120"/>
      <c r="B59" s="119"/>
      <c r="C59" s="258" t="s">
        <v>105</v>
      </c>
      <c r="D59" s="110" t="s">
        <v>197</v>
      </c>
      <c r="E59" s="113">
        <v>90.287169212789053</v>
      </c>
      <c r="F59" s="115">
        <v>21631</v>
      </c>
      <c r="G59" s="114">
        <v>21463</v>
      </c>
      <c r="H59" s="114">
        <v>21741</v>
      </c>
      <c r="I59" s="114">
        <v>21731</v>
      </c>
      <c r="J59" s="140">
        <v>21632</v>
      </c>
      <c r="K59" s="114">
        <v>-1</v>
      </c>
      <c r="L59" s="116">
        <v>-4.6227810650887576E-3</v>
      </c>
    </row>
    <row r="60" spans="1:12" s="110" customFormat="1" ht="15" customHeight="1" x14ac:dyDescent="0.2">
      <c r="A60" s="120"/>
      <c r="B60" s="119"/>
      <c r="C60" s="258"/>
      <c r="D60" s="267" t="s">
        <v>198</v>
      </c>
      <c r="E60" s="113">
        <v>49.285747307105545</v>
      </c>
      <c r="F60" s="115">
        <v>10661</v>
      </c>
      <c r="G60" s="114">
        <v>10624</v>
      </c>
      <c r="H60" s="114">
        <v>10839</v>
      </c>
      <c r="I60" s="114">
        <v>10857</v>
      </c>
      <c r="J60" s="140">
        <v>10783</v>
      </c>
      <c r="K60" s="114">
        <v>-122</v>
      </c>
      <c r="L60" s="116">
        <v>-1.1314105536492627</v>
      </c>
    </row>
    <row r="61" spans="1:12" s="110" customFormat="1" ht="15" customHeight="1" x14ac:dyDescent="0.2">
      <c r="A61" s="120"/>
      <c r="B61" s="119"/>
      <c r="C61" s="258"/>
      <c r="D61" s="267" t="s">
        <v>199</v>
      </c>
      <c r="E61" s="113">
        <v>50.714252692894455</v>
      </c>
      <c r="F61" s="115">
        <v>10970</v>
      </c>
      <c r="G61" s="114">
        <v>10839</v>
      </c>
      <c r="H61" s="114">
        <v>10902</v>
      </c>
      <c r="I61" s="114">
        <v>10874</v>
      </c>
      <c r="J61" s="140">
        <v>10849</v>
      </c>
      <c r="K61" s="114">
        <v>121</v>
      </c>
      <c r="L61" s="116">
        <v>1.1153101668356531</v>
      </c>
    </row>
    <row r="62" spans="1:12" s="110" customFormat="1" ht="15" customHeight="1" x14ac:dyDescent="0.2">
      <c r="A62" s="120"/>
      <c r="B62" s="119"/>
      <c r="C62" s="258"/>
      <c r="D62" s="258" t="s">
        <v>200</v>
      </c>
      <c r="E62" s="113">
        <v>9.7128307872109527</v>
      </c>
      <c r="F62" s="115">
        <v>2327</v>
      </c>
      <c r="G62" s="114">
        <v>2340</v>
      </c>
      <c r="H62" s="114">
        <v>2377</v>
      </c>
      <c r="I62" s="114">
        <v>2360</v>
      </c>
      <c r="J62" s="140">
        <v>2336</v>
      </c>
      <c r="K62" s="114">
        <v>-9</v>
      </c>
      <c r="L62" s="116">
        <v>-0.38527397260273971</v>
      </c>
    </row>
    <row r="63" spans="1:12" s="110" customFormat="1" ht="15" customHeight="1" x14ac:dyDescent="0.2">
      <c r="A63" s="120"/>
      <c r="B63" s="119"/>
      <c r="C63" s="258"/>
      <c r="D63" s="267" t="s">
        <v>198</v>
      </c>
      <c r="E63" s="113">
        <v>71.422432316287072</v>
      </c>
      <c r="F63" s="115">
        <v>1662</v>
      </c>
      <c r="G63" s="114">
        <v>1679</v>
      </c>
      <c r="H63" s="114">
        <v>1701</v>
      </c>
      <c r="I63" s="114">
        <v>1692</v>
      </c>
      <c r="J63" s="140">
        <v>1681</v>
      </c>
      <c r="K63" s="114">
        <v>-19</v>
      </c>
      <c r="L63" s="116">
        <v>-1.1302795954788816</v>
      </c>
    </row>
    <row r="64" spans="1:12" s="110" customFormat="1" ht="15" customHeight="1" x14ac:dyDescent="0.2">
      <c r="A64" s="120"/>
      <c r="B64" s="119"/>
      <c r="C64" s="258"/>
      <c r="D64" s="267" t="s">
        <v>199</v>
      </c>
      <c r="E64" s="113">
        <v>28.577567683712935</v>
      </c>
      <c r="F64" s="115">
        <v>665</v>
      </c>
      <c r="G64" s="114">
        <v>661</v>
      </c>
      <c r="H64" s="114">
        <v>676</v>
      </c>
      <c r="I64" s="114">
        <v>668</v>
      </c>
      <c r="J64" s="140">
        <v>655</v>
      </c>
      <c r="K64" s="114">
        <v>10</v>
      </c>
      <c r="L64" s="116">
        <v>1.5267175572519085</v>
      </c>
    </row>
    <row r="65" spans="1:12" s="110" customFormat="1" ht="15" customHeight="1" x14ac:dyDescent="0.2">
      <c r="A65" s="120"/>
      <c r="B65" s="119" t="s">
        <v>201</v>
      </c>
      <c r="C65" s="258"/>
      <c r="E65" s="113">
        <v>7.7187852203844161</v>
      </c>
      <c r="F65" s="115">
        <v>2534</v>
      </c>
      <c r="G65" s="114">
        <v>2516</v>
      </c>
      <c r="H65" s="114">
        <v>2494</v>
      </c>
      <c r="I65" s="114">
        <v>2525</v>
      </c>
      <c r="J65" s="140">
        <v>2482</v>
      </c>
      <c r="K65" s="114">
        <v>52</v>
      </c>
      <c r="L65" s="116">
        <v>2.0950846091861401</v>
      </c>
    </row>
    <row r="66" spans="1:12" s="110" customFormat="1" ht="15" customHeight="1" x14ac:dyDescent="0.2">
      <c r="A66" s="120"/>
      <c r="B66" s="119"/>
      <c r="C66" s="258" t="s">
        <v>106</v>
      </c>
      <c r="E66" s="113">
        <v>50.47355958958169</v>
      </c>
      <c r="F66" s="115">
        <v>1279</v>
      </c>
      <c r="G66" s="114">
        <v>1292</v>
      </c>
      <c r="H66" s="114">
        <v>1297</v>
      </c>
      <c r="I66" s="114">
        <v>1315</v>
      </c>
      <c r="J66" s="140">
        <v>1293</v>
      </c>
      <c r="K66" s="114">
        <v>-14</v>
      </c>
      <c r="L66" s="116">
        <v>-1.082753286929621</v>
      </c>
    </row>
    <row r="67" spans="1:12" s="110" customFormat="1" ht="15" customHeight="1" x14ac:dyDescent="0.2">
      <c r="A67" s="120"/>
      <c r="B67" s="119"/>
      <c r="C67" s="258" t="s">
        <v>107</v>
      </c>
      <c r="E67" s="113">
        <v>49.52644041041831</v>
      </c>
      <c r="F67" s="115">
        <v>1255</v>
      </c>
      <c r="G67" s="114">
        <v>1224</v>
      </c>
      <c r="H67" s="114">
        <v>1197</v>
      </c>
      <c r="I67" s="114">
        <v>1210</v>
      </c>
      <c r="J67" s="140">
        <v>1189</v>
      </c>
      <c r="K67" s="114">
        <v>66</v>
      </c>
      <c r="L67" s="116">
        <v>5.5508830950378467</v>
      </c>
    </row>
    <row r="68" spans="1:12" s="110" customFormat="1" ht="15" customHeight="1" x14ac:dyDescent="0.2">
      <c r="A68" s="120"/>
      <c r="B68" s="119"/>
      <c r="C68" s="258" t="s">
        <v>105</v>
      </c>
      <c r="D68" s="110" t="s">
        <v>202</v>
      </c>
      <c r="E68" s="113">
        <v>21.823204419889503</v>
      </c>
      <c r="F68" s="115">
        <v>553</v>
      </c>
      <c r="G68" s="114">
        <v>537</v>
      </c>
      <c r="H68" s="114">
        <v>525</v>
      </c>
      <c r="I68" s="114">
        <v>507</v>
      </c>
      <c r="J68" s="140">
        <v>484</v>
      </c>
      <c r="K68" s="114">
        <v>69</v>
      </c>
      <c r="L68" s="116">
        <v>14.256198347107437</v>
      </c>
    </row>
    <row r="69" spans="1:12" s="110" customFormat="1" ht="15" customHeight="1" x14ac:dyDescent="0.2">
      <c r="A69" s="120"/>
      <c r="B69" s="119"/>
      <c r="C69" s="258"/>
      <c r="D69" s="267" t="s">
        <v>198</v>
      </c>
      <c r="E69" s="113">
        <v>44.846292947558773</v>
      </c>
      <c r="F69" s="115">
        <v>248</v>
      </c>
      <c r="G69" s="114">
        <v>246</v>
      </c>
      <c r="H69" s="114">
        <v>247</v>
      </c>
      <c r="I69" s="114">
        <v>237</v>
      </c>
      <c r="J69" s="140">
        <v>221</v>
      </c>
      <c r="K69" s="114">
        <v>27</v>
      </c>
      <c r="L69" s="116">
        <v>12.217194570135746</v>
      </c>
    </row>
    <row r="70" spans="1:12" s="110" customFormat="1" ht="15" customHeight="1" x14ac:dyDescent="0.2">
      <c r="A70" s="120"/>
      <c r="B70" s="119"/>
      <c r="C70" s="258"/>
      <c r="D70" s="267" t="s">
        <v>199</v>
      </c>
      <c r="E70" s="113">
        <v>55.153707052441227</v>
      </c>
      <c r="F70" s="115">
        <v>305</v>
      </c>
      <c r="G70" s="114">
        <v>291</v>
      </c>
      <c r="H70" s="114">
        <v>278</v>
      </c>
      <c r="I70" s="114">
        <v>270</v>
      </c>
      <c r="J70" s="140">
        <v>263</v>
      </c>
      <c r="K70" s="114">
        <v>42</v>
      </c>
      <c r="L70" s="116">
        <v>15.96958174904943</v>
      </c>
    </row>
    <row r="71" spans="1:12" s="110" customFormat="1" ht="15" customHeight="1" x14ac:dyDescent="0.2">
      <c r="A71" s="120"/>
      <c r="B71" s="119"/>
      <c r="C71" s="258"/>
      <c r="D71" s="110" t="s">
        <v>203</v>
      </c>
      <c r="E71" s="113">
        <v>71.231254932912393</v>
      </c>
      <c r="F71" s="115">
        <v>1805</v>
      </c>
      <c r="G71" s="114">
        <v>1802</v>
      </c>
      <c r="H71" s="114">
        <v>1804</v>
      </c>
      <c r="I71" s="114">
        <v>1848</v>
      </c>
      <c r="J71" s="140">
        <v>1827</v>
      </c>
      <c r="K71" s="114">
        <v>-22</v>
      </c>
      <c r="L71" s="116">
        <v>-1.20415982484948</v>
      </c>
    </row>
    <row r="72" spans="1:12" s="110" customFormat="1" ht="15" customHeight="1" x14ac:dyDescent="0.2">
      <c r="A72" s="120"/>
      <c r="B72" s="119"/>
      <c r="C72" s="258"/>
      <c r="D72" s="267" t="s">
        <v>198</v>
      </c>
      <c r="E72" s="113">
        <v>51.02493074792244</v>
      </c>
      <c r="F72" s="115">
        <v>921</v>
      </c>
      <c r="G72" s="114">
        <v>931</v>
      </c>
      <c r="H72" s="114">
        <v>946</v>
      </c>
      <c r="I72" s="114">
        <v>970</v>
      </c>
      <c r="J72" s="140">
        <v>961</v>
      </c>
      <c r="K72" s="114">
        <v>-40</v>
      </c>
      <c r="L72" s="116">
        <v>-4.1623309053069715</v>
      </c>
    </row>
    <row r="73" spans="1:12" s="110" customFormat="1" ht="15" customHeight="1" x14ac:dyDescent="0.2">
      <c r="A73" s="120"/>
      <c r="B73" s="119"/>
      <c r="C73" s="258"/>
      <c r="D73" s="267" t="s">
        <v>199</v>
      </c>
      <c r="E73" s="113">
        <v>48.97506925207756</v>
      </c>
      <c r="F73" s="115">
        <v>884</v>
      </c>
      <c r="G73" s="114">
        <v>871</v>
      </c>
      <c r="H73" s="114">
        <v>858</v>
      </c>
      <c r="I73" s="114">
        <v>878</v>
      </c>
      <c r="J73" s="140">
        <v>866</v>
      </c>
      <c r="K73" s="114">
        <v>18</v>
      </c>
      <c r="L73" s="116">
        <v>2.0785219399538106</v>
      </c>
    </row>
    <row r="74" spans="1:12" s="110" customFormat="1" ht="15" customHeight="1" x14ac:dyDescent="0.2">
      <c r="A74" s="120"/>
      <c r="B74" s="119"/>
      <c r="C74" s="258"/>
      <c r="D74" s="110" t="s">
        <v>204</v>
      </c>
      <c r="E74" s="113">
        <v>6.945540647198106</v>
      </c>
      <c r="F74" s="115">
        <v>176</v>
      </c>
      <c r="G74" s="114">
        <v>177</v>
      </c>
      <c r="H74" s="114">
        <v>165</v>
      </c>
      <c r="I74" s="114">
        <v>170</v>
      </c>
      <c r="J74" s="140">
        <v>171</v>
      </c>
      <c r="K74" s="114">
        <v>5</v>
      </c>
      <c r="L74" s="116">
        <v>2.9239766081871346</v>
      </c>
    </row>
    <row r="75" spans="1:12" s="110" customFormat="1" ht="15" customHeight="1" x14ac:dyDescent="0.2">
      <c r="A75" s="120"/>
      <c r="B75" s="119"/>
      <c r="C75" s="258"/>
      <c r="D75" s="267" t="s">
        <v>198</v>
      </c>
      <c r="E75" s="113">
        <v>62.5</v>
      </c>
      <c r="F75" s="115">
        <v>110</v>
      </c>
      <c r="G75" s="114">
        <v>115</v>
      </c>
      <c r="H75" s="114">
        <v>104</v>
      </c>
      <c r="I75" s="114">
        <v>108</v>
      </c>
      <c r="J75" s="140">
        <v>111</v>
      </c>
      <c r="K75" s="114">
        <v>-1</v>
      </c>
      <c r="L75" s="116">
        <v>-0.90090090090090091</v>
      </c>
    </row>
    <row r="76" spans="1:12" s="110" customFormat="1" ht="15" customHeight="1" x14ac:dyDescent="0.2">
      <c r="A76" s="120"/>
      <c r="B76" s="119"/>
      <c r="C76" s="258"/>
      <c r="D76" s="267" t="s">
        <v>199</v>
      </c>
      <c r="E76" s="113">
        <v>37.5</v>
      </c>
      <c r="F76" s="115">
        <v>66</v>
      </c>
      <c r="G76" s="114">
        <v>62</v>
      </c>
      <c r="H76" s="114">
        <v>61</v>
      </c>
      <c r="I76" s="114">
        <v>62</v>
      </c>
      <c r="J76" s="140">
        <v>60</v>
      </c>
      <c r="K76" s="114">
        <v>6</v>
      </c>
      <c r="L76" s="116">
        <v>10</v>
      </c>
    </row>
    <row r="77" spans="1:12" s="110" customFormat="1" ht="15" customHeight="1" x14ac:dyDescent="0.2">
      <c r="A77" s="534"/>
      <c r="B77" s="119" t="s">
        <v>205</v>
      </c>
      <c r="C77" s="268"/>
      <c r="D77" s="182"/>
      <c r="E77" s="113">
        <v>6.0921746017240856</v>
      </c>
      <c r="F77" s="115">
        <v>2000</v>
      </c>
      <c r="G77" s="114">
        <v>1979</v>
      </c>
      <c r="H77" s="114">
        <v>2082</v>
      </c>
      <c r="I77" s="114">
        <v>2091</v>
      </c>
      <c r="J77" s="140">
        <v>2069</v>
      </c>
      <c r="K77" s="114">
        <v>-69</v>
      </c>
      <c r="L77" s="116">
        <v>-3.3349444175930403</v>
      </c>
    </row>
    <row r="78" spans="1:12" s="110" customFormat="1" ht="15" customHeight="1" x14ac:dyDescent="0.2">
      <c r="A78" s="120"/>
      <c r="B78" s="119"/>
      <c r="C78" s="268" t="s">
        <v>106</v>
      </c>
      <c r="D78" s="182"/>
      <c r="E78" s="113">
        <v>59.6</v>
      </c>
      <c r="F78" s="115">
        <v>1192</v>
      </c>
      <c r="G78" s="114">
        <v>1165</v>
      </c>
      <c r="H78" s="114">
        <v>1233</v>
      </c>
      <c r="I78" s="114">
        <v>1235</v>
      </c>
      <c r="J78" s="140">
        <v>1217</v>
      </c>
      <c r="K78" s="114">
        <v>-25</v>
      </c>
      <c r="L78" s="116">
        <v>-2.0542317173377156</v>
      </c>
    </row>
    <row r="79" spans="1:12" s="110" customFormat="1" ht="15" customHeight="1" x14ac:dyDescent="0.2">
      <c r="A79" s="123"/>
      <c r="B79" s="124"/>
      <c r="C79" s="260" t="s">
        <v>107</v>
      </c>
      <c r="D79" s="261"/>
      <c r="E79" s="125">
        <v>40.4</v>
      </c>
      <c r="F79" s="143">
        <v>808</v>
      </c>
      <c r="G79" s="144">
        <v>814</v>
      </c>
      <c r="H79" s="144">
        <v>849</v>
      </c>
      <c r="I79" s="144">
        <v>856</v>
      </c>
      <c r="J79" s="145">
        <v>852</v>
      </c>
      <c r="K79" s="144">
        <v>-44</v>
      </c>
      <c r="L79" s="146">
        <v>-5.164319248826291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32829</v>
      </c>
      <c r="E11" s="114">
        <v>32816</v>
      </c>
      <c r="F11" s="114">
        <v>33384</v>
      </c>
      <c r="G11" s="114">
        <v>33128</v>
      </c>
      <c r="H11" s="140">
        <v>32986</v>
      </c>
      <c r="I11" s="115">
        <v>-157</v>
      </c>
      <c r="J11" s="116">
        <v>-0.47595949796883524</v>
      </c>
    </row>
    <row r="12" spans="1:15" s="110" customFormat="1" ht="24.95" customHeight="1" x14ac:dyDescent="0.2">
      <c r="A12" s="193" t="s">
        <v>132</v>
      </c>
      <c r="B12" s="194" t="s">
        <v>133</v>
      </c>
      <c r="C12" s="113">
        <v>0.78893661092326905</v>
      </c>
      <c r="D12" s="115">
        <v>259</v>
      </c>
      <c r="E12" s="114">
        <v>228</v>
      </c>
      <c r="F12" s="114">
        <v>261</v>
      </c>
      <c r="G12" s="114">
        <v>244</v>
      </c>
      <c r="H12" s="140">
        <v>237</v>
      </c>
      <c r="I12" s="115">
        <v>22</v>
      </c>
      <c r="J12" s="116">
        <v>9.2827004219409286</v>
      </c>
    </row>
    <row r="13" spans="1:15" s="110" customFormat="1" ht="24.95" customHeight="1" x14ac:dyDescent="0.2">
      <c r="A13" s="193" t="s">
        <v>134</v>
      </c>
      <c r="B13" s="199" t="s">
        <v>214</v>
      </c>
      <c r="C13" s="113">
        <v>3.2501751500197997</v>
      </c>
      <c r="D13" s="115">
        <v>1067</v>
      </c>
      <c r="E13" s="114">
        <v>1067</v>
      </c>
      <c r="F13" s="114">
        <v>1106</v>
      </c>
      <c r="G13" s="114">
        <v>1084</v>
      </c>
      <c r="H13" s="140">
        <v>1096</v>
      </c>
      <c r="I13" s="115">
        <v>-29</v>
      </c>
      <c r="J13" s="116">
        <v>-2.6459854014598538</v>
      </c>
    </row>
    <row r="14" spans="1:15" s="287" customFormat="1" ht="24" customHeight="1" x14ac:dyDescent="0.2">
      <c r="A14" s="193" t="s">
        <v>215</v>
      </c>
      <c r="B14" s="199" t="s">
        <v>137</v>
      </c>
      <c r="C14" s="113">
        <v>32.166681897103174</v>
      </c>
      <c r="D14" s="115">
        <v>10560</v>
      </c>
      <c r="E14" s="114">
        <v>10616</v>
      </c>
      <c r="F14" s="114">
        <v>10753</v>
      </c>
      <c r="G14" s="114">
        <v>10748</v>
      </c>
      <c r="H14" s="140">
        <v>10872</v>
      </c>
      <c r="I14" s="115">
        <v>-312</v>
      </c>
      <c r="J14" s="116">
        <v>-2.869757174392936</v>
      </c>
      <c r="K14" s="110"/>
      <c r="L14" s="110"/>
      <c r="M14" s="110"/>
      <c r="N14" s="110"/>
      <c r="O14" s="110"/>
    </row>
    <row r="15" spans="1:15" s="110" customFormat="1" ht="24.75" customHeight="1" x14ac:dyDescent="0.2">
      <c r="A15" s="193" t="s">
        <v>216</v>
      </c>
      <c r="B15" s="199" t="s">
        <v>217</v>
      </c>
      <c r="C15" s="113">
        <v>3.9385908800146212</v>
      </c>
      <c r="D15" s="115">
        <v>1293</v>
      </c>
      <c r="E15" s="114">
        <v>1256</v>
      </c>
      <c r="F15" s="114">
        <v>1272</v>
      </c>
      <c r="G15" s="114">
        <v>1299</v>
      </c>
      <c r="H15" s="140">
        <v>1324</v>
      </c>
      <c r="I15" s="115">
        <v>-31</v>
      </c>
      <c r="J15" s="116">
        <v>-2.3413897280966767</v>
      </c>
    </row>
    <row r="16" spans="1:15" s="287" customFormat="1" ht="24.95" customHeight="1" x14ac:dyDescent="0.2">
      <c r="A16" s="193" t="s">
        <v>218</v>
      </c>
      <c r="B16" s="199" t="s">
        <v>141</v>
      </c>
      <c r="C16" s="113">
        <v>21.081970209266199</v>
      </c>
      <c r="D16" s="115">
        <v>6921</v>
      </c>
      <c r="E16" s="114">
        <v>7022</v>
      </c>
      <c r="F16" s="114">
        <v>7090</v>
      </c>
      <c r="G16" s="114">
        <v>7045</v>
      </c>
      <c r="H16" s="140">
        <v>7144</v>
      </c>
      <c r="I16" s="115">
        <v>-223</v>
      </c>
      <c r="J16" s="116">
        <v>-3.1215005599104142</v>
      </c>
      <c r="K16" s="110"/>
      <c r="L16" s="110"/>
      <c r="M16" s="110"/>
      <c r="N16" s="110"/>
      <c r="O16" s="110"/>
    </row>
    <row r="17" spans="1:15" s="110" customFormat="1" ht="24.95" customHeight="1" x14ac:dyDescent="0.2">
      <c r="A17" s="193" t="s">
        <v>219</v>
      </c>
      <c r="B17" s="199" t="s">
        <v>220</v>
      </c>
      <c r="C17" s="113">
        <v>7.1461208078223519</v>
      </c>
      <c r="D17" s="115">
        <v>2346</v>
      </c>
      <c r="E17" s="114">
        <v>2338</v>
      </c>
      <c r="F17" s="114">
        <v>2391</v>
      </c>
      <c r="G17" s="114">
        <v>2404</v>
      </c>
      <c r="H17" s="140">
        <v>2404</v>
      </c>
      <c r="I17" s="115">
        <v>-58</v>
      </c>
      <c r="J17" s="116">
        <v>-2.4126455906821964</v>
      </c>
    </row>
    <row r="18" spans="1:15" s="287" customFormat="1" ht="24.95" customHeight="1" x14ac:dyDescent="0.2">
      <c r="A18" s="201" t="s">
        <v>144</v>
      </c>
      <c r="B18" s="202" t="s">
        <v>145</v>
      </c>
      <c r="C18" s="113">
        <v>5.8119345700447775</v>
      </c>
      <c r="D18" s="115">
        <v>1908</v>
      </c>
      <c r="E18" s="114">
        <v>1888</v>
      </c>
      <c r="F18" s="114">
        <v>1958</v>
      </c>
      <c r="G18" s="114">
        <v>1908</v>
      </c>
      <c r="H18" s="140">
        <v>1863</v>
      </c>
      <c r="I18" s="115">
        <v>45</v>
      </c>
      <c r="J18" s="116">
        <v>2.4154589371980677</v>
      </c>
      <c r="K18" s="110"/>
      <c r="L18" s="110"/>
      <c r="M18" s="110"/>
      <c r="N18" s="110"/>
      <c r="O18" s="110"/>
    </row>
    <row r="19" spans="1:15" s="110" customFormat="1" ht="24.95" customHeight="1" x14ac:dyDescent="0.2">
      <c r="A19" s="193" t="s">
        <v>146</v>
      </c>
      <c r="B19" s="199" t="s">
        <v>147</v>
      </c>
      <c r="C19" s="113">
        <v>12.610801425568857</v>
      </c>
      <c r="D19" s="115">
        <v>4140</v>
      </c>
      <c r="E19" s="114">
        <v>4153</v>
      </c>
      <c r="F19" s="114">
        <v>4172</v>
      </c>
      <c r="G19" s="114">
        <v>4101</v>
      </c>
      <c r="H19" s="140">
        <v>4136</v>
      </c>
      <c r="I19" s="115">
        <v>4</v>
      </c>
      <c r="J19" s="116">
        <v>9.6711798839458407E-2</v>
      </c>
    </row>
    <row r="20" spans="1:15" s="287" customFormat="1" ht="24.95" customHeight="1" x14ac:dyDescent="0.2">
      <c r="A20" s="193" t="s">
        <v>148</v>
      </c>
      <c r="B20" s="199" t="s">
        <v>149</v>
      </c>
      <c r="C20" s="113">
        <v>3.2928203722318683</v>
      </c>
      <c r="D20" s="115">
        <v>1081</v>
      </c>
      <c r="E20" s="114">
        <v>1097</v>
      </c>
      <c r="F20" s="114">
        <v>1110</v>
      </c>
      <c r="G20" s="114">
        <v>1111</v>
      </c>
      <c r="H20" s="140">
        <v>1126</v>
      </c>
      <c r="I20" s="115">
        <v>-45</v>
      </c>
      <c r="J20" s="116">
        <v>-3.9964476021314388</v>
      </c>
      <c r="K20" s="110"/>
      <c r="L20" s="110"/>
      <c r="M20" s="110"/>
      <c r="N20" s="110"/>
      <c r="O20" s="110"/>
    </row>
    <row r="21" spans="1:15" s="110" customFormat="1" ht="24.95" customHeight="1" x14ac:dyDescent="0.2">
      <c r="A21" s="201" t="s">
        <v>150</v>
      </c>
      <c r="B21" s="202" t="s">
        <v>151</v>
      </c>
      <c r="C21" s="113">
        <v>2.7536629199792868</v>
      </c>
      <c r="D21" s="115">
        <v>904</v>
      </c>
      <c r="E21" s="114">
        <v>857</v>
      </c>
      <c r="F21" s="114">
        <v>1014</v>
      </c>
      <c r="G21" s="114">
        <v>1032</v>
      </c>
      <c r="H21" s="140">
        <v>875</v>
      </c>
      <c r="I21" s="115">
        <v>29</v>
      </c>
      <c r="J21" s="116">
        <v>3.3142857142857145</v>
      </c>
    </row>
    <row r="22" spans="1:15" s="110" customFormat="1" ht="24.95" customHeight="1" x14ac:dyDescent="0.2">
      <c r="A22" s="201" t="s">
        <v>152</v>
      </c>
      <c r="B22" s="199" t="s">
        <v>153</v>
      </c>
      <c r="C22" s="113">
        <v>0.75238356331292455</v>
      </c>
      <c r="D22" s="115">
        <v>247</v>
      </c>
      <c r="E22" s="114">
        <v>244</v>
      </c>
      <c r="F22" s="114">
        <v>242</v>
      </c>
      <c r="G22" s="114">
        <v>238</v>
      </c>
      <c r="H22" s="140">
        <v>241</v>
      </c>
      <c r="I22" s="115">
        <v>6</v>
      </c>
      <c r="J22" s="116">
        <v>2.4896265560165975</v>
      </c>
    </row>
    <row r="23" spans="1:15" s="110" customFormat="1" ht="24.95" customHeight="1" x14ac:dyDescent="0.2">
      <c r="A23" s="193" t="s">
        <v>154</v>
      </c>
      <c r="B23" s="199" t="s">
        <v>155</v>
      </c>
      <c r="C23" s="113">
        <v>1.9007584757379146</v>
      </c>
      <c r="D23" s="115">
        <v>624</v>
      </c>
      <c r="E23" s="114">
        <v>636</v>
      </c>
      <c r="F23" s="114">
        <v>646</v>
      </c>
      <c r="G23" s="114">
        <v>647</v>
      </c>
      <c r="H23" s="140">
        <v>670</v>
      </c>
      <c r="I23" s="115">
        <v>-46</v>
      </c>
      <c r="J23" s="116">
        <v>-6.8656716417910451</v>
      </c>
    </row>
    <row r="24" spans="1:15" s="110" customFormat="1" ht="24.95" customHeight="1" x14ac:dyDescent="0.2">
      <c r="A24" s="193" t="s">
        <v>156</v>
      </c>
      <c r="B24" s="199" t="s">
        <v>221</v>
      </c>
      <c r="C24" s="113">
        <v>3.4359864753723843</v>
      </c>
      <c r="D24" s="115">
        <v>1128</v>
      </c>
      <c r="E24" s="114">
        <v>1125</v>
      </c>
      <c r="F24" s="114">
        <v>1145</v>
      </c>
      <c r="G24" s="114">
        <v>1136</v>
      </c>
      <c r="H24" s="140">
        <v>1139</v>
      </c>
      <c r="I24" s="115">
        <v>-11</v>
      </c>
      <c r="J24" s="116">
        <v>-0.96575943810359965</v>
      </c>
    </row>
    <row r="25" spans="1:15" s="110" customFormat="1" ht="24.95" customHeight="1" x14ac:dyDescent="0.2">
      <c r="A25" s="193" t="s">
        <v>222</v>
      </c>
      <c r="B25" s="204" t="s">
        <v>159</v>
      </c>
      <c r="C25" s="113">
        <v>1.3159097139724025</v>
      </c>
      <c r="D25" s="115">
        <v>432</v>
      </c>
      <c r="E25" s="114">
        <v>413</v>
      </c>
      <c r="F25" s="114">
        <v>447</v>
      </c>
      <c r="G25" s="114">
        <v>432</v>
      </c>
      <c r="H25" s="140">
        <v>409</v>
      </c>
      <c r="I25" s="115">
        <v>23</v>
      </c>
      <c r="J25" s="116">
        <v>5.6234718826405867</v>
      </c>
    </row>
    <row r="26" spans="1:15" s="110" customFormat="1" ht="24.95" customHeight="1" x14ac:dyDescent="0.2">
      <c r="A26" s="201">
        <v>782.78300000000002</v>
      </c>
      <c r="B26" s="203" t="s">
        <v>160</v>
      </c>
      <c r="C26" s="113">
        <v>1.5595966980413658</v>
      </c>
      <c r="D26" s="115">
        <v>512</v>
      </c>
      <c r="E26" s="114">
        <v>587</v>
      </c>
      <c r="F26" s="114">
        <v>655</v>
      </c>
      <c r="G26" s="114">
        <v>652</v>
      </c>
      <c r="H26" s="140">
        <v>605</v>
      </c>
      <c r="I26" s="115">
        <v>-93</v>
      </c>
      <c r="J26" s="116">
        <v>-15.37190082644628</v>
      </c>
    </row>
    <row r="27" spans="1:15" s="110" customFormat="1" ht="24.95" customHeight="1" x14ac:dyDescent="0.2">
      <c r="A27" s="193" t="s">
        <v>161</v>
      </c>
      <c r="B27" s="199" t="s">
        <v>223</v>
      </c>
      <c r="C27" s="113">
        <v>4.7640805385482352</v>
      </c>
      <c r="D27" s="115">
        <v>1564</v>
      </c>
      <c r="E27" s="114">
        <v>1554</v>
      </c>
      <c r="F27" s="114">
        <v>1577</v>
      </c>
      <c r="G27" s="114">
        <v>1541</v>
      </c>
      <c r="H27" s="140">
        <v>1585</v>
      </c>
      <c r="I27" s="115">
        <v>-21</v>
      </c>
      <c r="J27" s="116">
        <v>-1.3249211356466877</v>
      </c>
    </row>
    <row r="28" spans="1:15" s="110" customFormat="1" ht="24.95" customHeight="1" x14ac:dyDescent="0.2">
      <c r="A28" s="193" t="s">
        <v>163</v>
      </c>
      <c r="B28" s="199" t="s">
        <v>164</v>
      </c>
      <c r="C28" s="113">
        <v>3.7862865149715192</v>
      </c>
      <c r="D28" s="115">
        <v>1243</v>
      </c>
      <c r="E28" s="114">
        <v>1216</v>
      </c>
      <c r="F28" s="114">
        <v>1204</v>
      </c>
      <c r="G28" s="114">
        <v>1205</v>
      </c>
      <c r="H28" s="140">
        <v>1200</v>
      </c>
      <c r="I28" s="115">
        <v>43</v>
      </c>
      <c r="J28" s="116">
        <v>3.5833333333333335</v>
      </c>
    </row>
    <row r="29" spans="1:15" s="110" customFormat="1" ht="24.95" customHeight="1" x14ac:dyDescent="0.2">
      <c r="A29" s="193">
        <v>86</v>
      </c>
      <c r="B29" s="199" t="s">
        <v>165</v>
      </c>
      <c r="C29" s="113">
        <v>6.7105303237990803</v>
      </c>
      <c r="D29" s="115">
        <v>2203</v>
      </c>
      <c r="E29" s="114">
        <v>2189</v>
      </c>
      <c r="F29" s="114">
        <v>2156</v>
      </c>
      <c r="G29" s="114">
        <v>2126</v>
      </c>
      <c r="H29" s="140">
        <v>2107</v>
      </c>
      <c r="I29" s="115">
        <v>96</v>
      </c>
      <c r="J29" s="116">
        <v>4.5562411010915991</v>
      </c>
    </row>
    <row r="30" spans="1:15" s="110" customFormat="1" ht="24.95" customHeight="1" x14ac:dyDescent="0.2">
      <c r="A30" s="193">
        <v>87.88</v>
      </c>
      <c r="B30" s="204" t="s">
        <v>166</v>
      </c>
      <c r="C30" s="113">
        <v>12.845350147735234</v>
      </c>
      <c r="D30" s="115">
        <v>4217</v>
      </c>
      <c r="E30" s="114">
        <v>4200</v>
      </c>
      <c r="F30" s="114">
        <v>4183</v>
      </c>
      <c r="G30" s="114">
        <v>4166</v>
      </c>
      <c r="H30" s="140">
        <v>4074</v>
      </c>
      <c r="I30" s="115">
        <v>143</v>
      </c>
      <c r="J30" s="116">
        <v>3.5100638193421698</v>
      </c>
    </row>
    <row r="31" spans="1:15" s="110" customFormat="1" ht="24.95" customHeight="1" x14ac:dyDescent="0.2">
      <c r="A31" s="193" t="s">
        <v>167</v>
      </c>
      <c r="B31" s="199" t="s">
        <v>168</v>
      </c>
      <c r="C31" s="113">
        <v>2.2541046026379115</v>
      </c>
      <c r="D31" s="115">
        <v>740</v>
      </c>
      <c r="E31" s="114">
        <v>746</v>
      </c>
      <c r="F31" s="114">
        <v>755</v>
      </c>
      <c r="G31" s="114">
        <v>757</v>
      </c>
      <c r="H31" s="140">
        <v>751</v>
      </c>
      <c r="I31" s="115">
        <v>-11</v>
      </c>
      <c r="J31" s="116">
        <v>-1.4647137150466045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0.78893661092326905</v>
      </c>
      <c r="D34" s="115">
        <v>259</v>
      </c>
      <c r="E34" s="114">
        <v>228</v>
      </c>
      <c r="F34" s="114">
        <v>261</v>
      </c>
      <c r="G34" s="114">
        <v>244</v>
      </c>
      <c r="H34" s="140">
        <v>237</v>
      </c>
      <c r="I34" s="115">
        <v>22</v>
      </c>
      <c r="J34" s="116">
        <v>9.2827004219409286</v>
      </c>
    </row>
    <row r="35" spans="1:10" s="110" customFormat="1" ht="24.95" customHeight="1" x14ac:dyDescent="0.2">
      <c r="A35" s="292" t="s">
        <v>171</v>
      </c>
      <c r="B35" s="293" t="s">
        <v>172</v>
      </c>
      <c r="C35" s="113">
        <v>41.228791617167751</v>
      </c>
      <c r="D35" s="115">
        <v>13535</v>
      </c>
      <c r="E35" s="114">
        <v>13571</v>
      </c>
      <c r="F35" s="114">
        <v>13817</v>
      </c>
      <c r="G35" s="114">
        <v>13740</v>
      </c>
      <c r="H35" s="140">
        <v>13831</v>
      </c>
      <c r="I35" s="115">
        <v>-296</v>
      </c>
      <c r="J35" s="116">
        <v>-2.1401200202443786</v>
      </c>
    </row>
    <row r="36" spans="1:10" s="110" customFormat="1" ht="24.95" customHeight="1" x14ac:dyDescent="0.2">
      <c r="A36" s="294" t="s">
        <v>173</v>
      </c>
      <c r="B36" s="295" t="s">
        <v>174</v>
      </c>
      <c r="C36" s="125">
        <v>57.982271771908984</v>
      </c>
      <c r="D36" s="143">
        <v>19035</v>
      </c>
      <c r="E36" s="144">
        <v>19017</v>
      </c>
      <c r="F36" s="144">
        <v>19306</v>
      </c>
      <c r="G36" s="144">
        <v>19144</v>
      </c>
      <c r="H36" s="145">
        <v>18918</v>
      </c>
      <c r="I36" s="143">
        <v>117</v>
      </c>
      <c r="J36" s="146">
        <v>0.61845861084681253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2020-09-25T11:52:02Z</dcterms:created>
  <dcterms:modified xsi:type="dcterms:W3CDTF">2020-09-28T08:11:55Z</dcterms:modified>
</cp:coreProperties>
</file>