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237\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state="hidden"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L44" i="24"/>
  <c r="I44" i="24"/>
  <c r="G44" i="24"/>
  <c r="D44" i="24"/>
  <c r="C44" i="24"/>
  <c r="M44" i="24" s="1"/>
  <c r="B44" i="24"/>
  <c r="K44" i="24" s="1"/>
  <c r="M43" i="24"/>
  <c r="K43" i="24"/>
  <c r="H43" i="24"/>
  <c r="F43" i="24"/>
  <c r="C43" i="24"/>
  <c r="B43" i="24"/>
  <c r="D43" i="24" s="1"/>
  <c r="L42" i="24"/>
  <c r="I42" i="24"/>
  <c r="G42" i="24"/>
  <c r="C42" i="24"/>
  <c r="M42" i="24" s="1"/>
  <c r="B42" i="24"/>
  <c r="D42" i="24" s="1"/>
  <c r="K41" i="24"/>
  <c r="H41" i="24"/>
  <c r="F41" i="24"/>
  <c r="E41" i="24"/>
  <c r="C41" i="24"/>
  <c r="M41" i="24" s="1"/>
  <c r="B41" i="24"/>
  <c r="D41" i="24" s="1"/>
  <c r="L40" i="24"/>
  <c r="I40" i="24"/>
  <c r="G40" i="24"/>
  <c r="C40" i="24"/>
  <c r="M40" i="24" s="1"/>
  <c r="B40" i="24"/>
  <c r="D40" i="24" s="1"/>
  <c r="M36" i="24"/>
  <c r="L36" i="24"/>
  <c r="K36" i="24"/>
  <c r="J36" i="24"/>
  <c r="I36" i="24"/>
  <c r="H36" i="24"/>
  <c r="G36" i="24"/>
  <c r="F36" i="24"/>
  <c r="E36" i="24"/>
  <c r="D36" i="24"/>
  <c r="C38" i="24"/>
  <c r="C37" i="24"/>
  <c r="C35" i="24"/>
  <c r="C34" i="24"/>
  <c r="C33" i="24"/>
  <c r="C32" i="24"/>
  <c r="G32" i="24" s="1"/>
  <c r="C31" i="24"/>
  <c r="C30" i="24"/>
  <c r="C29" i="24"/>
  <c r="C28" i="24"/>
  <c r="C27" i="24"/>
  <c r="C26" i="24"/>
  <c r="C25" i="24"/>
  <c r="C24" i="24"/>
  <c r="G24" i="24" s="1"/>
  <c r="C23" i="24"/>
  <c r="C22" i="24"/>
  <c r="C21" i="24"/>
  <c r="C20" i="24"/>
  <c r="C19" i="24"/>
  <c r="C18" i="24"/>
  <c r="C17" i="24"/>
  <c r="C16" i="24"/>
  <c r="C15" i="24"/>
  <c r="C9" i="24"/>
  <c r="C8" i="24"/>
  <c r="C7" i="24"/>
  <c r="B38" i="24"/>
  <c r="B37" i="24"/>
  <c r="B35" i="24"/>
  <c r="B34" i="24"/>
  <c r="B33" i="24"/>
  <c r="B32" i="24"/>
  <c r="B31" i="24"/>
  <c r="B30" i="24"/>
  <c r="B29" i="24"/>
  <c r="K29" i="24" s="1"/>
  <c r="B28" i="24"/>
  <c r="B27" i="24"/>
  <c r="B26" i="24"/>
  <c r="B25" i="24"/>
  <c r="B24" i="24"/>
  <c r="B23" i="24"/>
  <c r="B22" i="24"/>
  <c r="B21" i="24"/>
  <c r="B20" i="24"/>
  <c r="B19" i="24"/>
  <c r="B18" i="24"/>
  <c r="B17" i="24"/>
  <c r="B16" i="24"/>
  <c r="B15" i="24"/>
  <c r="B9" i="24"/>
  <c r="B8" i="24"/>
  <c r="B7" i="24"/>
  <c r="G7" i="24" l="1"/>
  <c r="M7" i="24"/>
  <c r="E7" i="24"/>
  <c r="L7" i="24"/>
  <c r="I7" i="24"/>
  <c r="K8" i="24"/>
  <c r="J8" i="24"/>
  <c r="H8" i="24"/>
  <c r="F8" i="24"/>
  <c r="D8" i="24"/>
  <c r="G35" i="24"/>
  <c r="M35" i="24"/>
  <c r="E35" i="24"/>
  <c r="L35" i="24"/>
  <c r="I35" i="24"/>
  <c r="G19" i="24"/>
  <c r="M19" i="24"/>
  <c r="E19" i="24"/>
  <c r="L19" i="24"/>
  <c r="I19" i="24"/>
  <c r="G27" i="24"/>
  <c r="M27" i="24"/>
  <c r="E27" i="24"/>
  <c r="L27" i="24"/>
  <c r="I27" i="24"/>
  <c r="I22" i="24"/>
  <c r="L22" i="24"/>
  <c r="M22" i="24"/>
  <c r="G22" i="24"/>
  <c r="E22" i="24"/>
  <c r="K16" i="24"/>
  <c r="J16" i="24"/>
  <c r="H16" i="24"/>
  <c r="F16" i="24"/>
  <c r="D16" i="24"/>
  <c r="F19" i="24"/>
  <c r="D19" i="24"/>
  <c r="J19" i="24"/>
  <c r="H19" i="24"/>
  <c r="K19" i="24"/>
  <c r="K22" i="24"/>
  <c r="J22" i="24"/>
  <c r="H22" i="24"/>
  <c r="F22" i="24"/>
  <c r="D22" i="24"/>
  <c r="K32" i="24"/>
  <c r="J32" i="24"/>
  <c r="H32" i="24"/>
  <c r="F32" i="24"/>
  <c r="D32" i="24"/>
  <c r="F35" i="24"/>
  <c r="D35" i="24"/>
  <c r="J35" i="24"/>
  <c r="H35" i="24"/>
  <c r="K35" i="24"/>
  <c r="B45" i="24"/>
  <c r="B39" i="24"/>
  <c r="I8" i="24"/>
  <c r="L8" i="24"/>
  <c r="M8" i="24"/>
  <c r="G8" i="24"/>
  <c r="E8" i="24"/>
  <c r="G9" i="24"/>
  <c r="M9" i="24"/>
  <c r="E9" i="24"/>
  <c r="L9" i="24"/>
  <c r="I9" i="24"/>
  <c r="G29" i="24"/>
  <c r="M29" i="24"/>
  <c r="E29" i="24"/>
  <c r="L29" i="24"/>
  <c r="I29" i="24"/>
  <c r="I37" i="24"/>
  <c r="G37" i="24"/>
  <c r="L37" i="24"/>
  <c r="E37" i="24"/>
  <c r="K58" i="24"/>
  <c r="I58" i="24"/>
  <c r="J58" i="24"/>
  <c r="K26" i="24"/>
  <c r="J26" i="24"/>
  <c r="H26" i="24"/>
  <c r="F26" i="24"/>
  <c r="D26" i="24"/>
  <c r="I16" i="24"/>
  <c r="L16" i="24"/>
  <c r="M16" i="24"/>
  <c r="E16" i="24"/>
  <c r="I26" i="24"/>
  <c r="L26" i="24"/>
  <c r="G26" i="24"/>
  <c r="E26" i="24"/>
  <c r="M26" i="24"/>
  <c r="K74" i="24"/>
  <c r="I74" i="24"/>
  <c r="J74" i="24"/>
  <c r="J77" i="24" s="1"/>
  <c r="F9" i="24"/>
  <c r="D9" i="24"/>
  <c r="J9" i="24"/>
  <c r="H9" i="24"/>
  <c r="K28" i="24"/>
  <c r="J28" i="24"/>
  <c r="H28" i="24"/>
  <c r="F28" i="24"/>
  <c r="D28" i="24"/>
  <c r="F7" i="24"/>
  <c r="D7" i="24"/>
  <c r="J7" i="24"/>
  <c r="H7" i="24"/>
  <c r="K7" i="24"/>
  <c r="F23" i="24"/>
  <c r="D23" i="24"/>
  <c r="J23" i="24"/>
  <c r="H23" i="24"/>
  <c r="K23" i="24"/>
  <c r="F29" i="24"/>
  <c r="D29" i="24"/>
  <c r="J29" i="24"/>
  <c r="H29" i="24"/>
  <c r="I20" i="24"/>
  <c r="L20" i="24"/>
  <c r="M20" i="24"/>
  <c r="G20" i="24"/>
  <c r="E20" i="24"/>
  <c r="G23" i="24"/>
  <c r="M23" i="24"/>
  <c r="E23" i="24"/>
  <c r="L23" i="24"/>
  <c r="I23" i="24"/>
  <c r="I30" i="24"/>
  <c r="L30" i="24"/>
  <c r="M30" i="24"/>
  <c r="G30" i="24"/>
  <c r="E30" i="24"/>
  <c r="G33" i="24"/>
  <c r="M33" i="24"/>
  <c r="E33" i="24"/>
  <c r="L33" i="24"/>
  <c r="I33" i="24"/>
  <c r="F25" i="24"/>
  <c r="D25" i="24"/>
  <c r="J25" i="24"/>
  <c r="H25" i="24"/>
  <c r="K25" i="24"/>
  <c r="F17" i="24"/>
  <c r="D17" i="24"/>
  <c r="J17" i="24"/>
  <c r="H17" i="24"/>
  <c r="K17" i="24"/>
  <c r="K20" i="24"/>
  <c r="J20" i="24"/>
  <c r="H20" i="24"/>
  <c r="F20" i="24"/>
  <c r="D20" i="24"/>
  <c r="F33" i="24"/>
  <c r="D33" i="24"/>
  <c r="J33" i="24"/>
  <c r="H33" i="24"/>
  <c r="K33" i="24"/>
  <c r="H37" i="24"/>
  <c r="F37" i="24"/>
  <c r="D37" i="24"/>
  <c r="J37" i="24"/>
  <c r="K37" i="24"/>
  <c r="M38" i="24"/>
  <c r="E38" i="24"/>
  <c r="L38" i="24"/>
  <c r="I38" i="24"/>
  <c r="G38" i="24"/>
  <c r="K9" i="24"/>
  <c r="G25" i="24"/>
  <c r="M25" i="24"/>
  <c r="E25" i="24"/>
  <c r="L25" i="24"/>
  <c r="I25" i="24"/>
  <c r="B14" i="24"/>
  <c r="B6" i="24"/>
  <c r="K24" i="24"/>
  <c r="J24" i="24"/>
  <c r="H24" i="24"/>
  <c r="F24" i="24"/>
  <c r="D24" i="24"/>
  <c r="F27" i="24"/>
  <c r="D27" i="24"/>
  <c r="J27" i="24"/>
  <c r="H27" i="24"/>
  <c r="K27" i="24"/>
  <c r="K30" i="24"/>
  <c r="J30" i="24"/>
  <c r="H30" i="24"/>
  <c r="F30" i="24"/>
  <c r="D30" i="24"/>
  <c r="C14" i="24"/>
  <c r="C6" i="24"/>
  <c r="G17" i="24"/>
  <c r="M17" i="24"/>
  <c r="E17" i="24"/>
  <c r="L17" i="24"/>
  <c r="I17" i="24"/>
  <c r="I24" i="24"/>
  <c r="L24" i="24"/>
  <c r="M24" i="24"/>
  <c r="E24" i="24"/>
  <c r="I34" i="24"/>
  <c r="L34" i="24"/>
  <c r="G34" i="24"/>
  <c r="E34" i="24"/>
  <c r="M34" i="24"/>
  <c r="G16" i="24"/>
  <c r="G15" i="24"/>
  <c r="M15" i="24"/>
  <c r="E15" i="24"/>
  <c r="L15" i="24"/>
  <c r="I15" i="24"/>
  <c r="K18" i="24"/>
  <c r="J18" i="24"/>
  <c r="H18" i="24"/>
  <c r="F18" i="24"/>
  <c r="D18" i="24"/>
  <c r="K34" i="24"/>
  <c r="J34" i="24"/>
  <c r="H34" i="24"/>
  <c r="F34" i="24"/>
  <c r="D34" i="24"/>
  <c r="G21" i="24"/>
  <c r="M21" i="24"/>
  <c r="E21" i="24"/>
  <c r="L21" i="24"/>
  <c r="I21" i="24"/>
  <c r="I28" i="24"/>
  <c r="L28" i="24"/>
  <c r="M28" i="24"/>
  <c r="G28" i="24"/>
  <c r="E28" i="24"/>
  <c r="G31" i="24"/>
  <c r="M31" i="24"/>
  <c r="E31" i="24"/>
  <c r="L31" i="24"/>
  <c r="I31" i="24"/>
  <c r="C45" i="24"/>
  <c r="C39" i="24"/>
  <c r="K66" i="24"/>
  <c r="I66" i="24"/>
  <c r="J66" i="24"/>
  <c r="I32" i="24"/>
  <c r="L32" i="24"/>
  <c r="M32" i="24"/>
  <c r="E32" i="24"/>
  <c r="F15" i="24"/>
  <c r="D15" i="24"/>
  <c r="J15" i="24"/>
  <c r="H15" i="24"/>
  <c r="K15" i="24"/>
  <c r="F21" i="24"/>
  <c r="D21" i="24"/>
  <c r="J21" i="24"/>
  <c r="H21" i="24"/>
  <c r="F31" i="24"/>
  <c r="D31" i="24"/>
  <c r="J31" i="24"/>
  <c r="H31" i="24"/>
  <c r="K31" i="24"/>
  <c r="D38" i="24"/>
  <c r="K38" i="24"/>
  <c r="J38" i="24"/>
  <c r="H38" i="24"/>
  <c r="F38" i="24"/>
  <c r="I18" i="24"/>
  <c r="L18" i="24"/>
  <c r="G18" i="24"/>
  <c r="E18" i="24"/>
  <c r="M18" i="24"/>
  <c r="K21" i="24"/>
  <c r="M37" i="24"/>
  <c r="K53" i="24"/>
  <c r="I53" i="24"/>
  <c r="K61" i="24"/>
  <c r="I61" i="24"/>
  <c r="K69" i="24"/>
  <c r="I69" i="24"/>
  <c r="I43" i="24"/>
  <c r="G43" i="24"/>
  <c r="L43" i="24"/>
  <c r="K55" i="24"/>
  <c r="I55" i="24"/>
  <c r="K63" i="24"/>
  <c r="I63" i="24"/>
  <c r="K71" i="24"/>
  <c r="I71" i="24"/>
  <c r="E43" i="24"/>
  <c r="K52" i="24"/>
  <c r="I52" i="24"/>
  <c r="K60" i="24"/>
  <c r="I60" i="24"/>
  <c r="K68" i="24"/>
  <c r="I68" i="24"/>
  <c r="K57" i="24"/>
  <c r="I57" i="24"/>
  <c r="K65" i="24"/>
  <c r="I65" i="24"/>
  <c r="K73" i="24"/>
  <c r="I73" i="24"/>
  <c r="K54" i="24"/>
  <c r="I54" i="24"/>
  <c r="K62" i="24"/>
  <c r="I62" i="24"/>
  <c r="K70" i="24"/>
  <c r="I70" i="24"/>
  <c r="I41" i="24"/>
  <c r="G41" i="24"/>
  <c r="L41"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K40" i="24"/>
  <c r="K42" i="24"/>
  <c r="E40" i="24"/>
  <c r="E42" i="24"/>
  <c r="E44" i="24"/>
  <c r="J79" i="24" l="1"/>
  <c r="J78" i="24"/>
  <c r="H45" i="24"/>
  <c r="F45" i="24"/>
  <c r="D45" i="24"/>
  <c r="J45" i="24"/>
  <c r="K45" i="24"/>
  <c r="K77" i="24"/>
  <c r="I78" i="24"/>
  <c r="I79" i="24"/>
  <c r="I45" i="24"/>
  <c r="G45" i="24"/>
  <c r="L45" i="24"/>
  <c r="E45" i="24"/>
  <c r="M45" i="24"/>
  <c r="K14" i="24"/>
  <c r="J14" i="24"/>
  <c r="H14" i="24"/>
  <c r="F14" i="24"/>
  <c r="D14" i="24"/>
  <c r="I6" i="24"/>
  <c r="L6" i="24"/>
  <c r="G6" i="24"/>
  <c r="E6" i="24"/>
  <c r="M6" i="24"/>
  <c r="I39" i="24"/>
  <c r="G39" i="24"/>
  <c r="L39" i="24"/>
  <c r="M39" i="24"/>
  <c r="E39" i="24"/>
  <c r="I14" i="24"/>
  <c r="L14" i="24"/>
  <c r="M14" i="24"/>
  <c r="G14" i="24"/>
  <c r="E14" i="24"/>
  <c r="K6" i="24"/>
  <c r="J6" i="24"/>
  <c r="H6" i="24"/>
  <c r="F6" i="24"/>
  <c r="D6" i="24"/>
  <c r="H39" i="24"/>
  <c r="F39" i="24"/>
  <c r="D39" i="24"/>
  <c r="J39" i="24"/>
  <c r="K39" i="24"/>
  <c r="K79" i="24" l="1"/>
  <c r="K78" i="24"/>
  <c r="I81" i="24" s="1"/>
  <c r="I83" i="24"/>
  <c r="I82" i="24"/>
</calcChain>
</file>

<file path=xl/sharedStrings.xml><?xml version="1.0" encoding="utf-8"?>
<sst xmlns="http://schemas.openxmlformats.org/spreadsheetml/2006/main" count="2870" uniqueCount="523">
  <si>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</si>
  <si>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</si>
  <si>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</si>
  <si>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</si>
  <si>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</si>
  <si>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</si>
  <si>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</si>
  <si>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</si>
  <si>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</si>
  <si>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</si>
  <si>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</si>
  <si>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</si>
  <si>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</si>
  <si>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Jena (096)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</si>
  <si>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</si>
  <si>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</si>
  <si>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</si>
  <si>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</si>
  <si>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</si>
  <si>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</si>
  <si>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</si>
  <si>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</si>
  <si>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</si>
  <si>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</si>
  <si>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</si>
  <si>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</si>
  <si>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</si>
  <si>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</si>
  <si>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</si>
  <si>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</si>
  <si>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</si>
  <si>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</si>
  <si>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</si>
  <si>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</si>
  <si>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</si>
  <si>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</si>
  <si>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</si>
  <si>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</si>
  <si>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</si>
  <si>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</si>
  <si>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</si>
  <si>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</si>
  <si>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</si>
  <si>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</si>
  <si>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</si>
  <si>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</si>
  <si>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</si>
  <si>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</si>
  <si>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</si>
  <si>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</si>
  <si>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</si>
  <si>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</si>
  <si>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</si>
  <si>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</si>
  <si>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</si>
  <si>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</si>
  <si>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</si>
  <si>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</si>
  <si>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</si>
  <si>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</si>
  <si>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</si>
  <si>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</si>
  <si>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</si>
  <si>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</si>
  <si>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</si>
  <si>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</si>
  <si>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</si>
  <si>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</si>
  <si>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</si>
  <si>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</si>
  <si>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</si>
  <si>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</si>
  <si>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</si>
  <si>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</si>
  <si>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</si>
  <si>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</si>
  <si>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</si>
  <si>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</si>
  <si>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</si>
  <si>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</si>
  <si>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</si>
  <si>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</si>
  <si>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</si>
  <si>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</si>
  <si>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</si>
  <si>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</si>
  <si>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</si>
  <si>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</si>
  <si>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</si>
  <si>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</si>
  <si>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</si>
  <si>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</si>
  <si>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Jena (096);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</si>
  <si>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</si>
  <si>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</si>
  <si>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</si>
  <si>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</si>
  <si>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</si>
  <si>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</si>
  <si>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</si>
  <si>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</si>
  <si>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</si>
  <si>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</si>
  <si>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</si>
  <si>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</si>
  <si>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</si>
  <si>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</si>
  <si>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</si>
  <si>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</si>
  <si>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</si>
  <si>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</si>
  <si>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</si>
  <si>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</si>
  <si>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</si>
  <si>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</si>
  <si>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</si>
  <si>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</si>
  <si>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</si>
  <si>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</si>
  <si>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</si>
  <si>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</si>
  <si>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</si>
  <si>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</si>
  <si>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</si>
  <si>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</si>
  <si>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</si>
  <si>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</si>
  <si>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</si>
  <si>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</si>
  <si>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</si>
  <si>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</si>
  <si>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</si>
  <si>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</si>
  <si>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</si>
  <si>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</si>
  <si>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</si>
  <si>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</si>
  <si>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</si>
  <si>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</si>
  <si>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</si>
  <si>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</si>
  <si>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</si>
  <si>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</si>
  <si>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</si>
  <si>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</si>
  <si>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</si>
  <si>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</si>
  <si>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</si>
  <si>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</si>
  <si>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</si>
  <si>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</si>
  <si>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</si>
  <si>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</si>
  <si>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</si>
  <si>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</si>
  <si>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</si>
  <si>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</si>
  <si>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</si>
  <si>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</si>
  <si>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</si>
  <si>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</si>
  <si>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</si>
  <si>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</si>
  <si>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</si>
  <si>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</si>
  <si>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</si>
  <si>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</si>
  <si>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</si>
  <si>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</si>
  <si>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</si>
  <si>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</si>
  <si>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</si>
  <si>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</si>
  <si>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</si>
  <si>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</si>
  <si>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</si>
  <si>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</si>
  <si>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</si>
  <si>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</si>
  <si>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</si>
  <si>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</si>
  <si>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</si>
  <si>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</si>
  <si>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Jena (096)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</si>
  <si>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</si>
  <si>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</si>
  <si>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</si>
  <si>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</si>
  <si>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</si>
  <si>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</si>
  <si>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</si>
  <si>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</si>
  <si>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</si>
  <si>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</si>
  <si>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</si>
  <si>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</si>
  <si>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</si>
  <si>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</si>
  <si>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</si>
  <si>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</si>
  <si>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</si>
  <si>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</si>
  <si>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</si>
  <si>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</si>
  <si>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</si>
  <si>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</si>
  <si>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</si>
  <si>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</si>
  <si>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</si>
  <si>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</si>
  <si>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</si>
  <si>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</si>
  <si>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</si>
  <si>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</si>
  <si>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</si>
  <si>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</si>
  <si>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</si>
  <si>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</si>
  <si>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</si>
  <si>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</si>
  <si>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</si>
  <si>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</si>
  <si>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</si>
  <si>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</si>
  <si>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</si>
  <si>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</si>
  <si>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</si>
  <si>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</si>
  <si>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</si>
  <si>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</si>
  <si>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</si>
  <si>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</si>
  <si>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</si>
  <si>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</si>
  <si>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</si>
  <si>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</si>
  <si>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</si>
  <si>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</si>
  <si>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</si>
  <si>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</si>
  <si>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</si>
  <si>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</si>
  <si>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</si>
  <si>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</si>
  <si>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</si>
  <si>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</si>
  <si>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</si>
  <si>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</si>
  <si>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</si>
  <si>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</si>
  <si>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</si>
  <si>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</si>
  <si>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</si>
  <si>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</si>
  <si>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</si>
  <si>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</si>
  <si>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</si>
  <si>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</si>
  <si>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</si>
  <si>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</si>
  <si>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</si>
  <si>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</si>
  <si>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</si>
  <si>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</si>
  <si>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</si>
  <si>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</si>
  <si>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</si>
  <si>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</si>
  <si>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</si>
  <si>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</si>
  <si>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</si>
  <si>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</si>
  <si>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</si>
  <si>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</si>
  <si>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</si>
  <si>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</si>
  <si>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</si>
  <si>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</si>
  <si>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</si>
  <si>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</si>
  <si>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</si>
  <si>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</si>
  <si>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</si>
  <si>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</si>
  <si>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</si>
  <si>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</si>
  <si>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</si>
  <si>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</si>
  <si>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</si>
  <si>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</si>
  <si>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</si>
  <si>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</si>
  <si>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</si>
  <si>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</si>
  <si>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</si>
  <si>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</si>
  <si>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</si>
  <si>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</si>
  <si>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</si>
  <si>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</si>
  <si>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</si>
  <si>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</si>
  <si>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</si>
  <si>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</si>
  <si>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</si>
  <si>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</si>
  <si>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</si>
  <si>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</si>
  <si>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</si>
  <si>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</si>
  <si>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</si>
  <si>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</si>
  <si>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</si>
  <si>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</si>
  <si>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</si>
  <si>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</si>
  <si>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</si>
  <si>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</si>
  <si>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</si>
  <si>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</si>
  <si>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</si>
  <si>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</si>
  <si>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</si>
  <si>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</si>
  <si>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</si>
  <si>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</si>
  <si>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</si>
  <si>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Jena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</si>
  <si>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</si>
  <si>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</si>
  <si>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</si>
  <si>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</si>
  <si>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</si>
  <si>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</si>
  <si>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</si>
  <si>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</si>
  <si>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</si>
  <si>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</si>
  <si>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</si>
  <si>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</si>
  <si>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</si>
  <si>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</si>
  <si>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</si>
  <si>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</si>
  <si>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</si>
  <si>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</si>
  <si>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</si>
  <si>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</si>
  <si>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</si>
  <si>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</si>
  <si>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</si>
  <si>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</si>
  <si>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</si>
  <si>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</si>
  <si>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</si>
  <si>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</si>
  <si>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</si>
  <si>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</si>
  <si>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</si>
  <si>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</si>
  <si>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</si>
  <si>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</si>
  <si>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</si>
  <si>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</si>
  <si>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</si>
  <si>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</si>
  <si>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</si>
  <si>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</si>
  <si>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</si>
  <si>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</si>
  <si>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</si>
  <si>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</si>
  <si>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</si>
  <si>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Jena (096);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</si>
  <si>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</si>
  <si>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</si>
  <si>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</si>
  <si>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</si>
  <si>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</si>
  <si>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</si>
  <si>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</si>
  <si>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</si>
  <si>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</si>
  <si>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</si>
  <si>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</si>
  <si>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</si>
  <si>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</si>
  <si>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</si>
  <si>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</si>
  <si>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</si>
  <si>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</si>
  <si>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</si>
  <si>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</si>
  <si>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</si>
  <si>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</si>
  <si>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</si>
  <si>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</si>
  <si>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</si>
  <si>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</si>
  <si>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</si>
  <si>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</si>
  <si>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</si>
  <si>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</si>
  <si>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</si>
  <si>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</si>
  <si>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</si>
  <si>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</si>
  <si>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</si>
  <si>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</si>
  <si>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</si>
  <si>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</si>
  <si>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</si>
  <si>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</si>
  <si>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</si>
  <si>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</si>
  <si>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</si>
  <si>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</si>
  <si>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</si>
  <si>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</si>
  <si>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</si>
  <si>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</si>
  <si>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</si>
  <si>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</si>
  <si>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</si>
  <si>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</si>
  <si>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</si>
  <si>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</si>
  <si>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</si>
  <si>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</si>
  <si>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</si>
  <si>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</si>
  <si>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</si>
  <si>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</si>
  <si>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</si>
  <si>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</si>
  <si>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</si>
  <si>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</si>
  <si>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</si>
  <si>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</si>
  <si>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</si>
  <si>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</si>
  <si>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</si>
  <si>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</si>
  <si>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</si>
  <si>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</si>
  <si>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</si>
  <si>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</si>
  <si>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</si>
  <si>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</si>
  <si>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</si>
  <si>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</si>
  <si>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</si>
  <si>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</si>
  <si>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</si>
  <si>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</si>
  <si>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</si>
  <si>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</si>
  <si>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</si>
  <si>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</si>
  <si>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</si>
  <si>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</si>
  <si>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</si>
  <si>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</si>
  <si>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</si>
  <si>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</si>
  <si>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</si>
  <si>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</si>
  <si>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</si>
  <si>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</si>
  <si>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</si>
  <si>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</si>
  <si>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</si>
  <si>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</si>
  <si>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</si>
  <si>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</si>
  <si>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</si>
  <si>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</si>
  <si>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</si>
  <si>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</si>
  <si>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</si>
  <si>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</si>
  <si>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</si>
  <si>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</si>
  <si>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</si>
  <si>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</si>
  <si>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</si>
  <si>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</si>
  <si>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</si>
  <si>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</si>
  <si>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</si>
  <si>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</si>
  <si>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</si>
  <si>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</si>
  <si>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</si>
  <si>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</si>
  <si>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</si>
  <si>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</si>
  <si>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</si>
  <si>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</si>
  <si>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</si>
  <si>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</si>
  <si>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</si>
  <si>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</si>
  <si>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</si>
  <si>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</si>
  <si>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</si>
  <si>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</si>
  <si>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</si>
  <si>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</si>
  <si>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</si>
  <si>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</si>
  <si>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</si>
  <si>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</si>
  <si>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</si>
  <si>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</si>
  <si>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</si>
  <si>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</si>
  <si>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</si>
  <si>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</si>
  <si>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Die Daten bilden den Agenturbezirk zum jeweiligen Stichtag ab: Für den Stichtag Ende März 2019 somit Daten vor der Gebietsanpassung im April 2019; für die anderen Stichtage Daten nach der Gebietsanpassung. Der Nachweis von Veränderungen im Vergleich zum Vorjahr ist daher nicht sinnvoll (X).</t>
  </si>
  <si>
    <t>X</t>
  </si>
  <si>
    <t>Die Daten bilden den Agenturbezirk zum jeweiligen Quartal ab: Für das 1. Quartal 2019 somit Daten vor der Gebietsanpasung im April 2019; für die anderen Quartale Daten nach der Gebietsanpassung. Der Nachweis von Veränderungen im Vergleich zum Vorjahr ist daher nicht sinnvoll (X).</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</si>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</sst>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4"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
      <b/>
      <sz val="8"/>
      <color rgb="FF000000"/>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3">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0" fillId="0" borderId="0" xfId="0" applyBorder="1" applyAlignment="1">
      <alignment vertical="center"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53" fillId="0" borderId="6" xfId="4" applyFont="1" applyBorder="1" applyAlignment="1">
      <alignment horizontal="left" wrapText="1"/>
    </xf>
    <xf numFmtId="0" fontId="5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53" fillId="0" borderId="6" xfId="4" applyFont="1" applyBorder="1" applyAlignment="1">
      <alignment horizontal="left" vertical="center" wrapText="1"/>
    </xf>
    <xf numFmtId="49" fontId="16" fillId="0" borderId="0" xfId="9" applyNumberFormat="1" applyFont="1" applyFill="1" applyBorder="1" applyAlignment="1"/>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164" fontId="26" fillId="0" borderId="6" xfId="12" applyNumberFormat="1" applyFont="1" applyFill="1" applyBorder="1" applyAlignment="1">
      <alignment horizontal="left"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3" fillId="0" borderId="0" xfId="4" applyNumberFormat="1" applyAlignment="1">
      <alignment horizontal="center"/>
    </xf>
    <xf numFmtId="0" fontId="15" fillId="0" borderId="0" xfId="21" applyFill="1" applyAlignment="1" applyProtection="1">
      <alignment horizontal="left"/>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{0DE9D383-7DE6-4F08-9E1B-54FAB243C1F3}</c15:txfldGUID>
                      <c15:f>Daten_Diagramme!$D$6</c15:f>
                      <c15:dlblFieldTableCache>
                        <c:ptCount val="1"/>
                        <c:pt idx="0">
                          <c:v>X</c:v>
                        </c:pt>
                      </c15:dlblFieldTableCache>
                    </c15:dlblFTEntry>
                  </c15:dlblFieldTable>
                  <c15:showDataLabelsRange val="0"/>
                </c:ext>
                <c:ext xmlns:c16="http://schemas.microsoft.com/office/drawing/2014/chart" uri="{C3380CC4-5D6E-409C-BE32-E72D297353CC}">
                  <c16:uniqueId val="{00000000-CBC9-436C-8002-E446C09F7B40}"/>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{4EF38630-BF8F-4799-B3E3-B89E78D2F3D2}</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CBC9-436C-8002-E446C09F7B40}"/>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{6EE5424E-FB04-4A67-B1B1-52F4A1729BC4}</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CBC9-436C-8002-E446C09F7B4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{B9E3565A-33CD-4E37-84D2-847C7EFAF4F8}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BC9-436C-8002-E446C09F7B4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c:v>
                </c:pt>
                <c:pt idx="1">
                  <c:v>-0.19765179914377964</c:v>
                </c:pt>
                <c:pt idx="2">
                  <c:v>0.95490282911153723</c:v>
                </c:pt>
                <c:pt idx="3">
                  <c:v>1.0875687030768</c:v>
                </c:pt>
              </c:numCache>
            </c:numRef>
          </c:val>
          <c:extLst>
            <c:ext xmlns:c16="http://schemas.microsoft.com/office/drawing/2014/chart" uri="{C3380CC4-5D6E-409C-BE32-E72D297353CC}">
              <c16:uniqueId val="{00000004-CBC9-436C-8002-E446C09F7B4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{13D1905C-9A3A-41BD-86C6-71AD1F6284B5}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BC9-436C-8002-E446C09F7B4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{BB9928C9-C025-4B2B-B09C-CF3FDD56E4C2}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BC9-436C-8002-E446C09F7B4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{E6D51E74-76BC-4607-8376-43F1F7E6F853}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BC9-436C-8002-E446C09F7B4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{2CCCF106-6F92-418A-B8CC-85FF009881D1}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BC9-436C-8002-E446C09F7B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-0.75</c:v>
                </c:pt>
                <c:pt idx="1">
                  <c:v>0</c:v>
                </c:pt>
                <c:pt idx="2">
                  <c:v>0</c:v>
                </c:pt>
                <c:pt idx="3">
                  <c:v>0</c:v>
                </c:pt>
              </c:numCache>
            </c:numRef>
          </c:val>
          <c:extLst>
            <c:ext xmlns:c16="http://schemas.microsoft.com/office/drawing/2014/chart" uri="{C3380CC4-5D6E-409C-BE32-E72D297353CC}">
              <c16:uniqueId val="{00000009-CBC9-436C-8002-E446C09F7B4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45</c:v>
                </c:pt>
                <c:pt idx="1">
                  <c:v>#N/A</c:v>
                </c:pt>
                <c:pt idx="2">
                  <c:v>#N/A</c:v>
                </c:pt>
                <c:pt idx="3">
                  <c:v>#N/A</c:v>
                </c:pt>
              </c:numCache>
            </c:numRef>
          </c:xVal>
          <c:yVal>
            <c:numRef>
              <c:f>Daten_Diagramme!$J$6:$J$9</c:f>
              <c:numCache>
                <c:formatCode>General</c:formatCode>
                <c:ptCount val="4"/>
                <c:pt idx="0">
                  <c:v>5</c:v>
                </c:pt>
                <c:pt idx="1">
                  <c:v>#N/A</c:v>
                </c:pt>
                <c:pt idx="2">
                  <c:v>#N/A</c:v>
                </c:pt>
                <c:pt idx="3">
                  <c:v>#N/A</c:v>
                </c:pt>
              </c:numCache>
            </c:numRef>
          </c:yVal>
          <c:smooth val="0"/>
          <c:extLst>
            <c:ext xmlns:c16="http://schemas.microsoft.com/office/drawing/2014/chart" uri="{C3380CC4-5D6E-409C-BE32-E72D297353CC}">
              <c16:uniqueId val="{0000000A-CBC9-436C-8002-E446C09F7B4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{C988D81B-1E3B-4717-AA13-62E8096A40F6}</c15:txfldGUID>
                      <c15:f>Daten_Diagramme!$E$6</c15:f>
                      <c15:dlblFieldTableCache>
                        <c:ptCount val="1"/>
                        <c:pt idx="0">
                          <c:v>X</c:v>
                        </c:pt>
                      </c15:dlblFieldTableCache>
                    </c15:dlblFTEntry>
                  </c15:dlblFieldTable>
                  <c15:showDataLabelsRange val="0"/>
                </c:ext>
                <c:ext xmlns:c16="http://schemas.microsoft.com/office/drawing/2014/chart" uri="{C3380CC4-5D6E-409C-BE32-E72D297353CC}">
                  <c16:uniqueId val="{00000000-010E-45FF-B248-E8B5A5395A2C}"/>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{B2EC261A-4D33-41AA-9A1F-29E27B143C1F}</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010E-45FF-B248-E8B5A5395A2C}"/>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{3BA8FBDD-C454-4BD1-8AB0-9FD14589CFC4}</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010E-45FF-B248-E8B5A5395A2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{1D77FB93-160D-4F36-AA23-1F68C3EFF774}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10E-45FF-B248-E8B5A5395A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c:v>
                </c:pt>
                <c:pt idx="1">
                  <c:v>-3.074721427182038</c:v>
                </c:pt>
                <c:pt idx="2">
                  <c:v>-3.6279896103654186</c:v>
                </c:pt>
                <c:pt idx="3">
                  <c:v>-2.8655893304673015</c:v>
                </c:pt>
              </c:numCache>
            </c:numRef>
          </c:val>
          <c:extLst>
            <c:ext xmlns:c16="http://schemas.microsoft.com/office/drawing/2014/chart" uri="{C3380CC4-5D6E-409C-BE32-E72D297353CC}">
              <c16:uniqueId val="{00000004-010E-45FF-B248-E8B5A5395A2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{49505A9E-B5BC-49A5-9188-26F733A7400D}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10E-45FF-B248-E8B5A5395A2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{3E05F03B-6097-41F4-A560-36996CD3DFC2}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10E-45FF-B248-E8B5A5395A2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{8B8831E1-D4D5-4143-A294-3F90E1DCB74A}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10E-45FF-B248-E8B5A5395A2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{91116AC9-5863-4455-AED8-0639F57E3018}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10E-45FF-B248-E8B5A5395A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-0.75</c:v>
                </c:pt>
                <c:pt idx="1">
                  <c:v>0</c:v>
                </c:pt>
                <c:pt idx="2">
                  <c:v>0</c:v>
                </c:pt>
                <c:pt idx="3">
                  <c:v>0</c:v>
                </c:pt>
              </c:numCache>
            </c:numRef>
          </c:val>
          <c:extLst>
            <c:ext xmlns:c16="http://schemas.microsoft.com/office/drawing/2014/chart" uri="{C3380CC4-5D6E-409C-BE32-E72D297353CC}">
              <c16:uniqueId val="{00000009-010E-45FF-B248-E8B5A5395A2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45</c:v>
                </c:pt>
                <c:pt idx="1">
                  <c:v>#N/A</c:v>
                </c:pt>
                <c:pt idx="2">
                  <c:v>#N/A</c:v>
                </c:pt>
                <c:pt idx="3">
                  <c:v>#N/A</c:v>
                </c:pt>
              </c:numCache>
            </c:numRef>
          </c:xVal>
          <c:yVal>
            <c:numRef>
              <c:f>Daten_Diagramme!$L$6:$L$9</c:f>
              <c:numCache>
                <c:formatCode>General</c:formatCode>
                <c:ptCount val="4"/>
                <c:pt idx="0">
                  <c:v>5</c:v>
                </c:pt>
                <c:pt idx="1">
                  <c:v>#N/A</c:v>
                </c:pt>
                <c:pt idx="2">
                  <c:v>#N/A</c:v>
                </c:pt>
                <c:pt idx="3">
                  <c:v>#N/A</c:v>
                </c:pt>
              </c:numCache>
            </c:numRef>
          </c:yVal>
          <c:smooth val="0"/>
          <c:extLst>
            <c:ext xmlns:c16="http://schemas.microsoft.com/office/drawing/2014/chart" uri="{C3380CC4-5D6E-409C-BE32-E72D297353CC}">
              <c16:uniqueId val="{0000000A-010E-45FF-B248-E8B5A5395A2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{403882ED-D717-4C16-955B-737511810AFC}</c15:txfldGUID>
                      <c15:f>Daten_Diagramme!$D$14</c15:f>
                      <c15:dlblFieldTableCache>
                        <c:ptCount val="1"/>
                        <c:pt idx="0">
                          <c:v>X</c:v>
                        </c:pt>
                      </c15:dlblFieldTableCache>
                    </c15:dlblFTEntry>
                  </c15:dlblFieldTable>
                  <c15:showDataLabelsRange val="0"/>
                </c:ext>
                <c:ext xmlns:c16="http://schemas.microsoft.com/office/drawing/2014/chart" uri="{C3380CC4-5D6E-409C-BE32-E72D297353CC}">
                  <c16:uniqueId val="{00000000-E2F9-441C-BF37-8B9FAF248621}"/>
                </c:ext>
              </c:extLst>
            </c:dLbl>
            <c:dLbl>
              <c:idx val="1"/>
              <c:tx>
                <c:strRef>
                  <c:f>Daten_Diagramme!$D$15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{7F7FAB93-CC40-40AB-AF16-039C4F3CCAFD}</c15:txfldGUID>
                      <c15:f>Daten_Diagramme!$D$15</c15:f>
                      <c15:dlblFieldTableCache>
                        <c:ptCount val="1"/>
                        <c:pt idx="0">
                          <c:v>X</c:v>
                        </c:pt>
                      </c15:dlblFieldTableCache>
                    </c15:dlblFTEntry>
                  </c15:dlblFieldTable>
                  <c15:showDataLabelsRange val="0"/>
                </c:ext>
                <c:ext xmlns:c16="http://schemas.microsoft.com/office/drawing/2014/chart" uri="{C3380CC4-5D6E-409C-BE32-E72D297353CC}">
                  <c16:uniqueId val="{00000001-E2F9-441C-BF37-8B9FAF248621}"/>
                </c:ext>
              </c:extLst>
            </c:dLbl>
            <c:dLbl>
              <c:idx val="2"/>
              <c:tx>
                <c:strRef>
                  <c:f>Daten_Diagramme!$D$16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{177EC8F2-9250-4FE3-978C-1FB1E4B12618}</c15:txfldGUID>
                      <c15:f>Daten_Diagramme!$D$16</c15:f>
                      <c15:dlblFieldTableCache>
                        <c:ptCount val="1"/>
                        <c:pt idx="0">
                          <c:v>X</c:v>
                        </c:pt>
                      </c15:dlblFieldTableCache>
                    </c15:dlblFTEntry>
                  </c15:dlblFieldTable>
                  <c15:showDataLabelsRange val="0"/>
                </c:ext>
                <c:ext xmlns:c16="http://schemas.microsoft.com/office/drawing/2014/chart" uri="{C3380CC4-5D6E-409C-BE32-E72D297353CC}">
                  <c16:uniqueId val="{00000002-E2F9-441C-BF37-8B9FAF248621}"/>
                </c:ext>
              </c:extLst>
            </c:dLbl>
            <c:dLbl>
              <c:idx val="3"/>
              <c:tx>
                <c:strRef>
                  <c:f>Daten_Diagramme!$D$17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{A43C36B7-835C-4BE6-8B1F-5946D8D4ADA4}</c15:txfldGUID>
                      <c15:f>Daten_Diagramme!$D$17</c15:f>
                      <c15:dlblFieldTableCache>
                        <c:ptCount val="1"/>
                        <c:pt idx="0">
                          <c:v>X</c:v>
                        </c:pt>
                      </c15:dlblFieldTableCache>
                    </c15:dlblFTEntry>
                  </c15:dlblFieldTable>
                  <c15:showDataLabelsRange val="0"/>
                </c:ext>
                <c:ext xmlns:c16="http://schemas.microsoft.com/office/drawing/2014/chart" uri="{C3380CC4-5D6E-409C-BE32-E72D297353CC}">
                  <c16:uniqueId val="{00000003-E2F9-441C-BF37-8B9FAF248621}"/>
                </c:ext>
              </c:extLst>
            </c:dLbl>
            <c:dLbl>
              <c:idx val="4"/>
              <c:tx>
                <c:strRef>
                  <c:f>Daten_Diagramme!$D$18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{7B03EA8A-AEEC-42F5-97C1-CEEFEA53F941}</c15:txfldGUID>
                      <c15:f>Daten_Diagramme!$D$18</c15:f>
                      <c15:dlblFieldTableCache>
                        <c:ptCount val="1"/>
                        <c:pt idx="0">
                          <c:v>X</c:v>
                        </c:pt>
                      </c15:dlblFieldTableCache>
                    </c15:dlblFTEntry>
                  </c15:dlblFieldTable>
                  <c15:showDataLabelsRange val="0"/>
                </c:ext>
                <c:ext xmlns:c16="http://schemas.microsoft.com/office/drawing/2014/chart" uri="{C3380CC4-5D6E-409C-BE32-E72D297353CC}">
                  <c16:uniqueId val="{00000004-E2F9-441C-BF37-8B9FAF248621}"/>
                </c:ext>
              </c:extLst>
            </c:dLbl>
            <c:dLbl>
              <c:idx val="5"/>
              <c:tx>
                <c:strRef>
                  <c:f>Daten_Diagramme!$D$19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{16514ABF-C260-449B-955F-F8CE14DE935C}</c15:txfldGUID>
                      <c15:f>Daten_Diagramme!$D$19</c15:f>
                      <c15:dlblFieldTableCache>
                        <c:ptCount val="1"/>
                        <c:pt idx="0">
                          <c:v>X</c:v>
                        </c:pt>
                      </c15:dlblFieldTableCache>
                    </c15:dlblFTEntry>
                  </c15:dlblFieldTable>
                  <c15:showDataLabelsRange val="0"/>
                </c:ext>
                <c:ext xmlns:c16="http://schemas.microsoft.com/office/drawing/2014/chart" uri="{C3380CC4-5D6E-409C-BE32-E72D297353CC}">
                  <c16:uniqueId val="{00000005-E2F9-441C-BF37-8B9FAF248621}"/>
                </c:ext>
              </c:extLst>
            </c:dLbl>
            <c:dLbl>
              <c:idx val="6"/>
              <c:tx>
                <c:strRef>
                  <c:f>Daten_Diagramme!$D$20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{47DFC4C9-44C9-4B16-B32D-953FF40F59C0}</c15:txfldGUID>
                      <c15:f>Daten_Diagramme!$D$20</c15:f>
                      <c15:dlblFieldTableCache>
                        <c:ptCount val="1"/>
                        <c:pt idx="0">
                          <c:v>X</c:v>
                        </c:pt>
                      </c15:dlblFieldTableCache>
                    </c15:dlblFTEntry>
                  </c15:dlblFieldTable>
                  <c15:showDataLabelsRange val="0"/>
                </c:ext>
                <c:ext xmlns:c16="http://schemas.microsoft.com/office/drawing/2014/chart" uri="{C3380CC4-5D6E-409C-BE32-E72D297353CC}">
                  <c16:uniqueId val="{00000006-E2F9-441C-BF37-8B9FAF248621}"/>
                </c:ext>
              </c:extLst>
            </c:dLbl>
            <c:dLbl>
              <c:idx val="7"/>
              <c:tx>
                <c:strRef>
                  <c:f>Daten_Diagramme!$D$21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{77A53BDA-20CD-4A1A-817A-396FA341DE9C}</c15:txfldGUID>
                      <c15:f>Daten_Diagramme!$D$21</c15:f>
                      <c15:dlblFieldTableCache>
                        <c:ptCount val="1"/>
                        <c:pt idx="0">
                          <c:v>X</c:v>
                        </c:pt>
                      </c15:dlblFieldTableCache>
                    </c15:dlblFTEntry>
                  </c15:dlblFieldTable>
                  <c15:showDataLabelsRange val="0"/>
                </c:ext>
                <c:ext xmlns:c16="http://schemas.microsoft.com/office/drawing/2014/chart" uri="{C3380CC4-5D6E-409C-BE32-E72D297353CC}">
                  <c16:uniqueId val="{00000007-E2F9-441C-BF37-8B9FAF248621}"/>
                </c:ext>
              </c:extLst>
            </c:dLbl>
            <c:dLbl>
              <c:idx val="8"/>
              <c:tx>
                <c:strRef>
                  <c:f>Daten_Diagramme!$D$22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{A9FE80A5-DDE2-40AE-98A4-EA4189036A78}</c15:txfldGUID>
                      <c15:f>Daten_Diagramme!$D$22</c15:f>
                      <c15:dlblFieldTableCache>
                        <c:ptCount val="1"/>
                        <c:pt idx="0">
                          <c:v>X</c:v>
                        </c:pt>
                      </c15:dlblFieldTableCache>
                    </c15:dlblFTEntry>
                  </c15:dlblFieldTable>
                  <c15:showDataLabelsRange val="0"/>
                </c:ext>
                <c:ext xmlns:c16="http://schemas.microsoft.com/office/drawing/2014/chart" uri="{C3380CC4-5D6E-409C-BE32-E72D297353CC}">
                  <c16:uniqueId val="{00000008-E2F9-441C-BF37-8B9FAF248621}"/>
                </c:ext>
              </c:extLst>
            </c:dLbl>
            <c:dLbl>
              <c:idx val="9"/>
              <c:tx>
                <c:strRef>
                  <c:f>Daten_Diagramme!$D$23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{53882D0D-A425-4414-AFD1-B260BD799227}</c15:txfldGUID>
                      <c15:f>Daten_Diagramme!$D$23</c15:f>
                      <c15:dlblFieldTableCache>
                        <c:ptCount val="1"/>
                        <c:pt idx="0">
                          <c:v>X</c:v>
                        </c:pt>
                      </c15:dlblFieldTableCache>
                    </c15:dlblFTEntry>
                  </c15:dlblFieldTable>
                  <c15:showDataLabelsRange val="0"/>
                </c:ext>
                <c:ext xmlns:c16="http://schemas.microsoft.com/office/drawing/2014/chart" uri="{C3380CC4-5D6E-409C-BE32-E72D297353CC}">
                  <c16:uniqueId val="{00000009-E2F9-441C-BF37-8B9FAF248621}"/>
                </c:ext>
              </c:extLst>
            </c:dLbl>
            <c:dLbl>
              <c:idx val="10"/>
              <c:tx>
                <c:strRef>
                  <c:f>Daten_Diagramme!$D$24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{392C7D89-5079-47BF-872C-0A4CA6A3A106}</c15:txfldGUID>
                      <c15:f>Daten_Diagramme!$D$24</c15:f>
                      <c15:dlblFieldTableCache>
                        <c:ptCount val="1"/>
                        <c:pt idx="0">
                          <c:v>X</c:v>
                        </c:pt>
                      </c15:dlblFieldTableCache>
                    </c15:dlblFTEntry>
                  </c15:dlblFieldTable>
                  <c15:showDataLabelsRange val="0"/>
                </c:ext>
                <c:ext xmlns:c16="http://schemas.microsoft.com/office/drawing/2014/chart" uri="{C3380CC4-5D6E-409C-BE32-E72D297353CC}">
                  <c16:uniqueId val="{0000000A-E2F9-441C-BF37-8B9FAF248621}"/>
                </c:ext>
              </c:extLst>
            </c:dLbl>
            <c:dLbl>
              <c:idx val="11"/>
              <c:tx>
                <c:strRef>
                  <c:f>Daten_Diagramme!$D$25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{873B88EC-D0B8-4CDF-A133-7DE335F8C9A1}</c15:txfldGUID>
                      <c15:f>Daten_Diagramme!$D$25</c15:f>
                      <c15:dlblFieldTableCache>
                        <c:ptCount val="1"/>
                        <c:pt idx="0">
                          <c:v>X</c:v>
                        </c:pt>
                      </c15:dlblFieldTableCache>
                    </c15:dlblFTEntry>
                  </c15:dlblFieldTable>
                  <c15:showDataLabelsRange val="0"/>
                </c:ext>
                <c:ext xmlns:c16="http://schemas.microsoft.com/office/drawing/2014/chart" uri="{C3380CC4-5D6E-409C-BE32-E72D297353CC}">
                  <c16:uniqueId val="{0000000B-E2F9-441C-BF37-8B9FAF248621}"/>
                </c:ext>
              </c:extLst>
            </c:dLbl>
            <c:dLbl>
              <c:idx val="12"/>
              <c:tx>
                <c:strRef>
                  <c:f>Daten_Diagramme!$D$26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{9AB735E4-A0C0-49AD-B565-041DF8EC4F11}</c15:txfldGUID>
                      <c15:f>Daten_Diagramme!$D$26</c15:f>
                      <c15:dlblFieldTableCache>
                        <c:ptCount val="1"/>
                        <c:pt idx="0">
                          <c:v>X</c:v>
                        </c:pt>
                      </c15:dlblFieldTableCache>
                    </c15:dlblFTEntry>
                  </c15:dlblFieldTable>
                  <c15:showDataLabelsRange val="0"/>
                </c:ext>
                <c:ext xmlns:c16="http://schemas.microsoft.com/office/drawing/2014/chart" uri="{C3380CC4-5D6E-409C-BE32-E72D297353CC}">
                  <c16:uniqueId val="{0000000C-E2F9-441C-BF37-8B9FAF248621}"/>
                </c:ext>
              </c:extLst>
            </c:dLbl>
            <c:dLbl>
              <c:idx val="13"/>
              <c:tx>
                <c:strRef>
                  <c:f>Daten_Diagramme!$D$27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{91D873F5-26EB-48D3-A13A-F75D17B001C8}</c15:txfldGUID>
                      <c15:f>Daten_Diagramme!$D$27</c15:f>
                      <c15:dlblFieldTableCache>
                        <c:ptCount val="1"/>
                        <c:pt idx="0">
                          <c:v>X</c:v>
                        </c:pt>
                      </c15:dlblFieldTableCache>
                    </c15:dlblFTEntry>
                  </c15:dlblFieldTable>
                  <c15:showDataLabelsRange val="0"/>
                </c:ext>
                <c:ext xmlns:c16="http://schemas.microsoft.com/office/drawing/2014/chart" uri="{C3380CC4-5D6E-409C-BE32-E72D297353CC}">
                  <c16:uniqueId val="{0000000D-E2F9-441C-BF37-8B9FAF248621}"/>
                </c:ext>
              </c:extLst>
            </c:dLbl>
            <c:dLbl>
              <c:idx val="14"/>
              <c:tx>
                <c:strRef>
                  <c:f>Daten_Diagramme!$D$28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{DB5A4EE4-D998-4356-8D15-DFDCA32E5F84}</c15:txfldGUID>
                      <c15:f>Daten_Diagramme!$D$28</c15:f>
                      <c15:dlblFieldTableCache>
                        <c:ptCount val="1"/>
                        <c:pt idx="0">
                          <c:v>X</c:v>
                        </c:pt>
                      </c15:dlblFieldTableCache>
                    </c15:dlblFTEntry>
                  </c15:dlblFieldTable>
                  <c15:showDataLabelsRange val="0"/>
                </c:ext>
                <c:ext xmlns:c16="http://schemas.microsoft.com/office/drawing/2014/chart" uri="{C3380CC4-5D6E-409C-BE32-E72D297353CC}">
                  <c16:uniqueId val="{0000000E-E2F9-441C-BF37-8B9FAF248621}"/>
                </c:ext>
              </c:extLst>
            </c:dLbl>
            <c:dLbl>
              <c:idx val="15"/>
              <c:tx>
                <c:strRef>
                  <c:f>Daten_Diagramme!$D$29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{76E11D92-793A-4BA0-B3D1-5DC7D378C2BB}</c15:txfldGUID>
                      <c15:f>Daten_Diagramme!$D$29</c15:f>
                      <c15:dlblFieldTableCache>
                        <c:ptCount val="1"/>
                        <c:pt idx="0">
                          <c:v>X</c:v>
                        </c:pt>
                      </c15:dlblFieldTableCache>
                    </c15:dlblFTEntry>
                  </c15:dlblFieldTable>
                  <c15:showDataLabelsRange val="0"/>
                </c:ext>
                <c:ext xmlns:c16="http://schemas.microsoft.com/office/drawing/2014/chart" uri="{C3380CC4-5D6E-409C-BE32-E72D297353CC}">
                  <c16:uniqueId val="{0000000F-E2F9-441C-BF37-8B9FAF248621}"/>
                </c:ext>
              </c:extLst>
            </c:dLbl>
            <c:dLbl>
              <c:idx val="16"/>
              <c:tx>
                <c:strRef>
                  <c:f>Daten_Diagramme!$D$30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{E8E44F9A-C9DA-49F7-BEB1-4292933E3DB7}</c15:txfldGUID>
                      <c15:f>Daten_Diagramme!$D$30</c15:f>
                      <c15:dlblFieldTableCache>
                        <c:ptCount val="1"/>
                        <c:pt idx="0">
                          <c:v>X</c:v>
                        </c:pt>
                      </c15:dlblFieldTableCache>
                    </c15:dlblFTEntry>
                  </c15:dlblFieldTable>
                  <c15:showDataLabelsRange val="0"/>
                </c:ext>
                <c:ext xmlns:c16="http://schemas.microsoft.com/office/drawing/2014/chart" uri="{C3380CC4-5D6E-409C-BE32-E72D297353CC}">
                  <c16:uniqueId val="{00000010-E2F9-441C-BF37-8B9FAF248621}"/>
                </c:ext>
              </c:extLst>
            </c:dLbl>
            <c:dLbl>
              <c:idx val="17"/>
              <c:tx>
                <c:strRef>
                  <c:f>Daten_Diagramme!$D$31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{5F6BA21E-5094-4DF8-ADBB-30064493AC12}</c15:txfldGUID>
                      <c15:f>Daten_Diagramme!$D$31</c15:f>
                      <c15:dlblFieldTableCache>
                        <c:ptCount val="1"/>
                        <c:pt idx="0">
                          <c:v>X</c:v>
                        </c:pt>
                      </c15:dlblFieldTableCache>
                    </c15:dlblFTEntry>
                  </c15:dlblFieldTable>
                  <c15:showDataLabelsRange val="0"/>
                </c:ext>
                <c:ext xmlns:c16="http://schemas.microsoft.com/office/drawing/2014/chart" uri="{C3380CC4-5D6E-409C-BE32-E72D297353CC}">
                  <c16:uniqueId val="{00000011-E2F9-441C-BF37-8B9FAF248621}"/>
                </c:ext>
              </c:extLst>
            </c:dLbl>
            <c:dLbl>
              <c:idx val="18"/>
              <c:tx>
                <c:strRef>
                  <c:f>Daten_Diagramme!$D$32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{9CCB2C90-81D3-480F-8AF1-551332C34A66}</c15:txfldGUID>
                      <c15:f>Daten_Diagramme!$D$32</c15:f>
                      <c15:dlblFieldTableCache>
                        <c:ptCount val="1"/>
                        <c:pt idx="0">
                          <c:v>X</c:v>
                        </c:pt>
                      </c15:dlblFieldTableCache>
                    </c15:dlblFTEntry>
                  </c15:dlblFieldTable>
                  <c15:showDataLabelsRange val="0"/>
                </c:ext>
                <c:ext xmlns:c16="http://schemas.microsoft.com/office/drawing/2014/chart" uri="{C3380CC4-5D6E-409C-BE32-E72D297353CC}">
                  <c16:uniqueId val="{00000012-E2F9-441C-BF37-8B9FAF248621}"/>
                </c:ext>
              </c:extLst>
            </c:dLbl>
            <c:dLbl>
              <c:idx val="19"/>
              <c:tx>
                <c:strRef>
                  <c:f>Daten_Diagramme!$D$33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{10A71B2A-165A-4209-87E2-C6C77CD16E89}</c15:txfldGUID>
                      <c15:f>Daten_Diagramme!$D$33</c15:f>
                      <c15:dlblFieldTableCache>
                        <c:ptCount val="1"/>
                        <c:pt idx="0">
                          <c:v>X</c:v>
                        </c:pt>
                      </c15:dlblFieldTableCache>
                    </c15:dlblFTEntry>
                  </c15:dlblFieldTable>
                  <c15:showDataLabelsRange val="0"/>
                </c:ext>
                <c:ext xmlns:c16="http://schemas.microsoft.com/office/drawing/2014/chart" uri="{C3380CC4-5D6E-409C-BE32-E72D297353CC}">
                  <c16:uniqueId val="{00000013-E2F9-441C-BF37-8B9FAF248621}"/>
                </c:ext>
              </c:extLst>
            </c:dLbl>
            <c:dLbl>
              <c:idx val="20"/>
              <c:tx>
                <c:strRef>
                  <c:f>Daten_Diagramme!$D$34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{1C0D2DB4-C563-4350-9977-9514166C1F2D}</c15:txfldGUID>
                      <c15:f>Daten_Diagramme!$D$34</c15:f>
                      <c15:dlblFieldTableCache>
                        <c:ptCount val="1"/>
                        <c:pt idx="0">
                          <c:v>X</c:v>
                        </c:pt>
                      </c15:dlblFieldTableCache>
                    </c15:dlblFTEntry>
                  </c15:dlblFieldTable>
                  <c15:showDataLabelsRange val="0"/>
                </c:ext>
                <c:ext xmlns:c16="http://schemas.microsoft.com/office/drawing/2014/chart" uri="{C3380CC4-5D6E-409C-BE32-E72D297353CC}">
                  <c16:uniqueId val="{00000014-E2F9-441C-BF37-8B9FAF248621}"/>
                </c:ext>
              </c:extLst>
            </c:dLbl>
            <c:dLbl>
              <c:idx val="21"/>
              <c:tx>
                <c:strRef>
                  <c:f>Daten_Diagramme!$D$35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{20077A34-1CA0-40FA-9BE0-8755048EE759}</c15:txfldGUID>
                      <c15:f>Daten_Diagramme!$D$35</c15:f>
                      <c15:dlblFieldTableCache>
                        <c:ptCount val="1"/>
                        <c:pt idx="0">
                          <c:v>X</c:v>
                        </c:pt>
                      </c15:dlblFieldTableCache>
                    </c15:dlblFTEntry>
                  </c15:dlblFieldTable>
                  <c15:showDataLabelsRange val="0"/>
                </c:ext>
                <c:ext xmlns:c16="http://schemas.microsoft.com/office/drawing/2014/chart" uri="{C3380CC4-5D6E-409C-BE32-E72D297353CC}">
                  <c16:uniqueId val="{00000015-E2F9-441C-BF37-8B9FAF24862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{F8B19E4F-2E84-4392-A46C-85B01A0643F5}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2F9-441C-BF37-8B9FAF248621}"/>
                </c:ext>
              </c:extLst>
            </c:dLbl>
            <c:dLbl>
              <c:idx val="23"/>
              <c:tx>
                <c:strRef>
                  <c:f>Daten_Diagramme!$D$37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{D82D5933-430B-4231-BD86-F7CDC1D34CE7}</c15:txfldGUID>
                      <c15:f>Daten_Diagramme!$D$37</c15:f>
                      <c15:dlblFieldTableCache>
                        <c:ptCount val="1"/>
                        <c:pt idx="0">
                          <c:v>X</c:v>
                        </c:pt>
                      </c15:dlblFieldTableCache>
                    </c15:dlblFTEntry>
                  </c15:dlblFieldTable>
                  <c15:showDataLabelsRange val="0"/>
                </c:ext>
                <c:ext xmlns:c16="http://schemas.microsoft.com/office/drawing/2014/chart" uri="{C3380CC4-5D6E-409C-BE32-E72D297353CC}">
                  <c16:uniqueId val="{00000017-E2F9-441C-BF37-8B9FAF248621}"/>
                </c:ext>
              </c:extLst>
            </c:dLbl>
            <c:dLbl>
              <c:idx val="24"/>
              <c:layout>
                <c:manualLayout>
                  <c:x val="4.7769028871392123E-3"/>
                  <c:y val="-4.6876052205785108E-5"/>
                </c:manualLayout>
              </c:layout>
              <c:tx>
                <c:strRef>
                  <c:f>Daten_Diagramme!$D$38</c:f>
                  <c:strCache>
                    <c:ptCount val="1"/>
                    <c:pt idx="0">
                      <c:v>X</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{93D628D6-BD02-44FB-AB86-1FCE34CE6BAA}</c15:txfldGUID>
                      <c15:f>Daten_Diagramme!$D$38</c15:f>
                      <c15:dlblFieldTableCache>
                        <c:ptCount val="1"/>
                        <c:pt idx="0">
                          <c:v>X</c:v>
                        </c:pt>
                      </c15:dlblFieldTableCache>
                    </c15:dlblFTEntry>
                  </c15:dlblFieldTable>
                  <c15:showDataLabelsRange val="0"/>
                </c:ext>
                <c:ext xmlns:c16="http://schemas.microsoft.com/office/drawing/2014/chart" uri="{C3380CC4-5D6E-409C-BE32-E72D297353CC}">
                  <c16:uniqueId val="{00000018-E2F9-441C-BF37-8B9FAF248621}"/>
                </c:ext>
              </c:extLst>
            </c:dLbl>
            <c:dLbl>
              <c:idx val="25"/>
              <c:tx>
                <c:strRef>
                  <c:f>Daten_Diagramme!$D$39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{33BA1B28-D1E8-4FDB-BC75-19AAFB7829F9}</c15:txfldGUID>
                      <c15:f>Daten_Diagramme!$D$39</c15:f>
                      <c15:dlblFieldTableCache>
                        <c:ptCount val="1"/>
                        <c:pt idx="0">
                          <c:v>X</c:v>
                        </c:pt>
                      </c15:dlblFieldTableCache>
                    </c15:dlblFTEntry>
                  </c15:dlblFieldTable>
                  <c15:showDataLabelsRange val="0"/>
                </c:ext>
                <c:ext xmlns:c16="http://schemas.microsoft.com/office/drawing/2014/chart" uri="{C3380CC4-5D6E-409C-BE32-E72D297353CC}">
                  <c16:uniqueId val="{00000019-E2F9-441C-BF37-8B9FAF248621}"/>
                </c:ext>
              </c:extLst>
            </c:dLbl>
            <c:dLbl>
              <c:idx val="26"/>
              <c:tx>
                <c:strRef>
                  <c:f>Daten_Diagramme!$D$40</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{19E0A155-708B-49DE-9E84-24681E1F4413}</c15:txfldGUID>
                      <c15:f>Daten_Diagramme!$D$40</c15:f>
                      <c15:dlblFieldTableCache>
                        <c:ptCount val="1"/>
                        <c:pt idx="0">
                          <c:v>#BEZUG!</c:v>
                        </c:pt>
                      </c15:dlblFieldTableCache>
                    </c15:dlblFTEntry>
                  </c15:dlblFieldTable>
                  <c15:showDataLabelsRange val="0"/>
                </c:ext>
                <c:ext xmlns:c16="http://schemas.microsoft.com/office/drawing/2014/chart" uri="{C3380CC4-5D6E-409C-BE32-E72D297353CC}">
                  <c16:uniqueId val="{0000001A-E2F9-441C-BF37-8B9FAF248621}"/>
                </c:ext>
              </c:extLst>
            </c:dLbl>
            <c:dLbl>
              <c:idx val="27"/>
              <c:tx>
                <c:strRef>
                  <c:f>Daten_Diagramme!$D$41</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{F86BA6E5-FEC4-4A78-B26A-3602E999062A}</c15:txfldGUID>
                      <c15:f>Daten_Diagramme!$D$41</c15:f>
                      <c15:dlblFieldTableCache>
                        <c:ptCount val="1"/>
                        <c:pt idx="0">
                          <c:v>#BEZUG!</c:v>
                        </c:pt>
                      </c15:dlblFieldTableCache>
                    </c15:dlblFTEntry>
                  </c15:dlblFieldTable>
                  <c15:showDataLabelsRange val="0"/>
                </c:ext>
                <c:ext xmlns:c16="http://schemas.microsoft.com/office/drawing/2014/chart" uri="{C3380CC4-5D6E-409C-BE32-E72D297353CC}">
                  <c16:uniqueId val="{0000001B-E2F9-441C-BF37-8B9FAF248621}"/>
                </c:ext>
              </c:extLst>
            </c:dLbl>
            <c:dLbl>
              <c:idx val="28"/>
              <c:tx>
                <c:strRef>
                  <c:f>Daten_Diagramme!$D$42</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{ED72BB93-FDA6-45C2-94ED-1FB852F9F67A}</c15:txfldGUID>
                      <c15:f>Daten_Diagramme!$D$42</c15:f>
                      <c15:dlblFieldTableCache>
                        <c:ptCount val="1"/>
                        <c:pt idx="0">
                          <c:v>#BEZUG!</c:v>
                        </c:pt>
                      </c15:dlblFieldTableCache>
                    </c15:dlblFTEntry>
                  </c15:dlblFieldTable>
                  <c15:showDataLabelsRange val="0"/>
                </c:ext>
                <c:ext xmlns:c16="http://schemas.microsoft.com/office/drawing/2014/chart" uri="{C3380CC4-5D6E-409C-BE32-E72D297353CC}">
                  <c16:uniqueId val="{0000001C-E2F9-441C-BF37-8B9FAF248621}"/>
                </c:ext>
              </c:extLst>
            </c:dLbl>
            <c:dLbl>
              <c:idx val="29"/>
              <c:tx>
                <c:strRef>
                  <c:f>Daten_Diagramme!$D$43</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{60E81D56-71E5-400E-945F-33074F331DBD}</c15:txfldGUID>
                      <c15:f>Daten_Diagramme!$D$43</c15:f>
                      <c15:dlblFieldTableCache>
                        <c:ptCount val="1"/>
                        <c:pt idx="0">
                          <c:v>#BEZUG!</c:v>
                        </c:pt>
                      </c15:dlblFieldTableCache>
                    </c15:dlblFTEntry>
                  </c15:dlblFieldTable>
                  <c15:showDataLabelsRange val="0"/>
                </c:ext>
                <c:ext xmlns:c16="http://schemas.microsoft.com/office/drawing/2014/chart" uri="{C3380CC4-5D6E-409C-BE32-E72D297353CC}">
                  <c16:uniqueId val="{0000001D-E2F9-441C-BF37-8B9FAF248621}"/>
                </c:ext>
              </c:extLst>
            </c:dLbl>
            <c:dLbl>
              <c:idx val="30"/>
              <c:tx>
                <c:strRef>
                  <c:f>Daten_Diagramme!$D$44</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{2FC0332C-0213-47B2-A081-5990E20C22F1}</c15:txfldGUID>
                      <c15:f>Daten_Diagramme!$D$44</c15:f>
                      <c15:dlblFieldTableCache>
                        <c:ptCount val="1"/>
                        <c:pt idx="0">
                          <c:v>#BEZUG!</c:v>
                        </c:pt>
                      </c15:dlblFieldTableCache>
                    </c15:dlblFTEntry>
                  </c15:dlblFieldTable>
                  <c15:showDataLabelsRange val="0"/>
                </c:ext>
                <c:ext xmlns:c16="http://schemas.microsoft.com/office/drawing/2014/chart" uri="{C3380CC4-5D6E-409C-BE32-E72D297353CC}">
                  <c16:uniqueId val="{0000001E-E2F9-441C-BF37-8B9FAF248621}"/>
                </c:ext>
              </c:extLst>
            </c:dLbl>
            <c:dLbl>
              <c:idx val="31"/>
              <c:tx>
                <c:strRef>
                  <c:f>Daten_Diagramme!$D$45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{5587DAF2-80AC-4366-88BB-AE8882EECEFE}</c15:txfldGUID>
                      <c15:f>Daten_Diagramme!$D$45</c15:f>
                      <c15:dlblFieldTableCache>
                        <c:ptCount val="1"/>
                        <c:pt idx="0">
                          <c:v>X</c:v>
                        </c:pt>
                      </c15:dlblFieldTableCache>
                    </c15:dlblFTEntry>
                  </c15:dlblFieldTable>
                  <c15:showDataLabelsRange val="0"/>
                </c:ext>
                <c:ext xmlns:c16="http://schemas.microsoft.com/office/drawing/2014/chart" uri="{C3380CC4-5D6E-409C-BE32-E72D297353CC}">
                  <c16:uniqueId val="{0000001F-E2F9-441C-BF37-8B9FAF24862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3">
                  <c:v>0</c:v>
                </c:pt>
                <c:pt idx="24">
                  <c:v>0</c:v>
                </c:pt>
                <c:pt idx="25">
                  <c:v>0</c:v>
                </c:pt>
              </c:numCache>
            </c:numRef>
          </c:val>
          <c:extLst>
            <c:ext xmlns:c16="http://schemas.microsoft.com/office/drawing/2014/chart" uri="{C3380CC4-5D6E-409C-BE32-E72D297353CC}">
              <c16:uniqueId val="{00000020-E2F9-441C-BF37-8B9FAF24862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{0658896E-8140-4697-92AE-2C06BD92A600}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2F9-441C-BF37-8B9FAF24862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{B2C446A7-2307-4ED6-9A92-5FEEF304B899}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2F9-441C-BF37-8B9FAF24862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{EAF26E7B-CBB0-461F-82F9-2DCC12C6210B}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2F9-441C-BF37-8B9FAF24862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{EB4D7E07-407B-4D37-940F-2B866DF85FA5}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2F9-441C-BF37-8B9FAF24862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{4F32F40B-38F5-466B-9BD0-46F4DFF3A79F}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2F9-441C-BF37-8B9FAF24862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{1319460E-AEE1-4B8E-88D6-9B80B0A15C4E}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2F9-441C-BF37-8B9FAF24862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{4EF27182-146A-488A-B801-62E32C20A1FE}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2F9-441C-BF37-8B9FAF24862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{D3C2EBBF-79EA-47E0-99C6-9E128E9E3282}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2F9-441C-BF37-8B9FAF24862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{C36B055B-0B45-40BB-B47B-ED6B44FF6F29}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2F9-441C-BF37-8B9FAF24862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{9D4D5EDC-27AD-4433-BEA0-870F3500BC5D}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2F9-441C-BF37-8B9FAF24862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{9DFE030D-EE28-4C01-8819-5505386355CB}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2F9-441C-BF37-8B9FAF24862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{ADCAC78E-721A-4849-BEE0-F88CCA61C8CC}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2F9-441C-BF37-8B9FAF24862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{7DD9E443-51B3-4455-B778-FE269050BC81}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2F9-441C-BF37-8B9FAF24862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{0BFA2D89-7243-418E-8774-2D2BCCF235CD}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2F9-441C-BF37-8B9FAF24862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{A6B7E5E2-AFFF-4293-A0AC-C7964C703E98}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2F9-441C-BF37-8B9FAF24862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{1BF452FA-0970-4371-BC92-21EA2C26078C}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2F9-441C-BF37-8B9FAF24862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{B585B530-B9B7-4EEC-B8D2-0B7060120848}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2F9-441C-BF37-8B9FAF24862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{1FC8FA20-B8D6-4EC7-B31E-9A25ACE8C2F3}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2F9-441C-BF37-8B9FAF24862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{D1D53DB3-62D9-4E4B-A2FA-E76641A75662}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2F9-441C-BF37-8B9FAF24862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{451856F6-ADE4-4386-B031-2EDBCDDDC601}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2F9-441C-BF37-8B9FAF24862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{4F437654-D163-40D4-9D8D-7EF47BA12D0D}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2F9-441C-BF37-8B9FAF24862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{0C40E9F4-01A4-41AA-BD64-104912BCE74C}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2F9-441C-BF37-8B9FAF24862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{36DD72EF-EFBE-4D51-AC8D-19D9A58DE41B}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2F9-441C-BF37-8B9FAF24862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{3F369AF3-CCF2-4A9B-A3EE-F2A160326C50}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2F9-441C-BF37-8B9FAF24862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{C144AD4E-67CA-4123-B420-0B2096488F8E}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2F9-441C-BF37-8B9FAF24862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{843D34ED-1F0A-4DB5-BCEF-048B1D234710}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2F9-441C-BF37-8B9FAF24862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{FA997252-3F19-4AFA-8A36-DFFDEBFC7C74}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2F9-441C-BF37-8B9FAF24862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{922A315E-15E9-4888-B6FD-8C075E0118BC}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2F9-441C-BF37-8B9FAF24862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{1353A063-840A-4BED-98E5-7A371F9A3F57}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2F9-441C-BF37-8B9FAF24862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{F5396E09-69C3-4154-AA55-37A527FC8195}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2F9-441C-BF37-8B9FAF24862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{4FA25CD1-964B-445A-A803-B49628A2AD76}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2F9-441C-BF37-8B9FAF24862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{E1D9C74D-2588-43C6-A257-4897133AE84E}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2F9-441C-BF37-8B9FAF24862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pt idx="21">
                  <c:v>-0.75</c:v>
                </c:pt>
                <c:pt idx="22">
                  <c:v>0</c:v>
                </c:pt>
                <c:pt idx="23">
                  <c:v>-0.75</c:v>
                </c:pt>
                <c:pt idx="24">
                  <c:v>-0.75</c:v>
                </c:pt>
                <c:pt idx="25">
                  <c:v>-0.75</c:v>
                </c:pt>
              </c:numCache>
            </c:numRef>
          </c:val>
          <c:extLst>
            <c:ext xmlns:c16="http://schemas.microsoft.com/office/drawing/2014/chart" uri="{C3380CC4-5D6E-409C-BE32-E72D297353CC}">
              <c16:uniqueId val="{00000041-E2F9-441C-BF37-8B9FAF24862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#N/A</c:v>
                </c:pt>
                <c:pt idx="23">
                  <c:v>45</c:v>
                </c:pt>
                <c:pt idx="24">
                  <c:v>45</c:v>
                </c:pt>
                <c:pt idx="25">
                  <c:v>45</c:v>
                </c:pt>
              </c:numCache>
            </c:numRef>
          </c:xVal>
          <c:yVal>
            <c:numRef>
              <c:f>Daten_Diagramme!$J$14:$J$39</c:f>
              <c:numCache>
                <c:formatCode>General</c:formatCode>
                <c:ptCount val="26"/>
                <c:pt idx="0">
                  <c:v>5</c:v>
                </c:pt>
                <c:pt idx="1">
                  <c:v>15</c:v>
                </c:pt>
                <c:pt idx="2">
                  <c:v>25</c:v>
                </c:pt>
                <c:pt idx="3">
                  <c:v>36</c:v>
                </c:pt>
                <c:pt idx="4">
                  <c:v>46</c:v>
                </c:pt>
                <c:pt idx="5">
                  <c:v>56</c:v>
                </c:pt>
                <c:pt idx="6">
                  <c:v>67</c:v>
                </c:pt>
                <c:pt idx="7">
                  <c:v>77</c:v>
                </c:pt>
                <c:pt idx="8">
                  <c:v>87</c:v>
                </c:pt>
                <c:pt idx="9">
                  <c:v>98</c:v>
                </c:pt>
                <c:pt idx="10">
                  <c:v>108</c:v>
                </c:pt>
                <c:pt idx="11">
                  <c:v>118</c:v>
                </c:pt>
                <c:pt idx="12">
                  <c:v>129</c:v>
                </c:pt>
                <c:pt idx="13">
                  <c:v>139</c:v>
                </c:pt>
                <c:pt idx="14">
                  <c:v>149</c:v>
                </c:pt>
                <c:pt idx="15">
                  <c:v>160</c:v>
                </c:pt>
                <c:pt idx="16">
                  <c:v>170</c:v>
                </c:pt>
                <c:pt idx="17">
                  <c:v>180</c:v>
                </c:pt>
                <c:pt idx="18">
                  <c:v>191</c:v>
                </c:pt>
                <c:pt idx="19">
                  <c:v>201</c:v>
                </c:pt>
                <c:pt idx="20">
                  <c:v>211</c:v>
                </c:pt>
                <c:pt idx="21">
                  <c:v>222</c:v>
                </c:pt>
                <c:pt idx="22">
                  <c:v>#N/A</c:v>
                </c:pt>
                <c:pt idx="23">
                  <c:v>242</c:v>
                </c:pt>
                <c:pt idx="24">
                  <c:v>253</c:v>
                </c:pt>
                <c:pt idx="25">
                  <c:v>263</c:v>
                </c:pt>
              </c:numCache>
            </c:numRef>
          </c:yVal>
          <c:smooth val="0"/>
          <c:extLst>
            <c:ext xmlns:c16="http://schemas.microsoft.com/office/drawing/2014/chart" uri="{C3380CC4-5D6E-409C-BE32-E72D297353CC}">
              <c16:uniqueId val="{00000042-E2F9-441C-BF37-8B9FAF24862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{17DA2CB2-A023-43B2-BCE7-A453A51611F9}</c15:txfldGUID>
                      <c15:f>Daten_Diagramme!$E$14</c15:f>
                      <c15:dlblFieldTableCache>
                        <c:ptCount val="1"/>
                        <c:pt idx="0">
                          <c:v>X</c:v>
                        </c:pt>
                      </c15:dlblFieldTableCache>
                    </c15:dlblFTEntry>
                  </c15:dlblFieldTable>
                  <c15:showDataLabelsRange val="0"/>
                </c:ext>
                <c:ext xmlns:c16="http://schemas.microsoft.com/office/drawing/2014/chart" uri="{C3380CC4-5D6E-409C-BE32-E72D297353CC}">
                  <c16:uniqueId val="{00000000-EFD0-45D7-8259-A489F97BE9FB}"/>
                </c:ext>
              </c:extLst>
            </c:dLbl>
            <c:dLbl>
              <c:idx val="1"/>
              <c:tx>
                <c:strRef>
                  <c:f>Daten_Diagramme!$E$15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{766603D6-EBD7-4579-AFEC-EC8B5DC1A20A}</c15:txfldGUID>
                      <c15:f>Daten_Diagramme!$E$15</c15:f>
                      <c15:dlblFieldTableCache>
                        <c:ptCount val="1"/>
                        <c:pt idx="0">
                          <c:v>X</c:v>
                        </c:pt>
                      </c15:dlblFieldTableCache>
                    </c15:dlblFTEntry>
                  </c15:dlblFieldTable>
                  <c15:showDataLabelsRange val="0"/>
                </c:ext>
                <c:ext xmlns:c16="http://schemas.microsoft.com/office/drawing/2014/chart" uri="{C3380CC4-5D6E-409C-BE32-E72D297353CC}">
                  <c16:uniqueId val="{00000001-EFD0-45D7-8259-A489F97BE9FB}"/>
                </c:ext>
              </c:extLst>
            </c:dLbl>
            <c:dLbl>
              <c:idx val="2"/>
              <c:tx>
                <c:strRef>
                  <c:f>Daten_Diagramme!$E$16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{1ADCFF26-FD78-4B1D-9C86-71050F66F28D}</c15:txfldGUID>
                      <c15:f>Daten_Diagramme!$E$16</c15:f>
                      <c15:dlblFieldTableCache>
                        <c:ptCount val="1"/>
                        <c:pt idx="0">
                          <c:v>X</c:v>
                        </c:pt>
                      </c15:dlblFieldTableCache>
                    </c15:dlblFTEntry>
                  </c15:dlblFieldTable>
                  <c15:showDataLabelsRange val="0"/>
                </c:ext>
                <c:ext xmlns:c16="http://schemas.microsoft.com/office/drawing/2014/chart" uri="{C3380CC4-5D6E-409C-BE32-E72D297353CC}">
                  <c16:uniqueId val="{00000002-EFD0-45D7-8259-A489F97BE9FB}"/>
                </c:ext>
              </c:extLst>
            </c:dLbl>
            <c:dLbl>
              <c:idx val="3"/>
              <c:tx>
                <c:strRef>
                  <c:f>Daten_Diagramme!$E$17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{EF6D0DC7-6418-46F7-8CB7-D383FD6108DA}</c15:txfldGUID>
                      <c15:f>Daten_Diagramme!$E$17</c15:f>
                      <c15:dlblFieldTableCache>
                        <c:ptCount val="1"/>
                        <c:pt idx="0">
                          <c:v>X</c:v>
                        </c:pt>
                      </c15:dlblFieldTableCache>
                    </c15:dlblFTEntry>
                  </c15:dlblFieldTable>
                  <c15:showDataLabelsRange val="0"/>
                </c:ext>
                <c:ext xmlns:c16="http://schemas.microsoft.com/office/drawing/2014/chart" uri="{C3380CC4-5D6E-409C-BE32-E72D297353CC}">
                  <c16:uniqueId val="{00000003-EFD0-45D7-8259-A489F97BE9FB}"/>
                </c:ext>
              </c:extLst>
            </c:dLbl>
            <c:dLbl>
              <c:idx val="4"/>
              <c:tx>
                <c:strRef>
                  <c:f>Daten_Diagramme!$E$18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{8F1BDB03-79E9-4196-9F91-3A2DF5422C24}</c15:txfldGUID>
                      <c15:f>Daten_Diagramme!$E$18</c15:f>
                      <c15:dlblFieldTableCache>
                        <c:ptCount val="1"/>
                        <c:pt idx="0">
                          <c:v>X</c:v>
                        </c:pt>
                      </c15:dlblFieldTableCache>
                    </c15:dlblFTEntry>
                  </c15:dlblFieldTable>
                  <c15:showDataLabelsRange val="0"/>
                </c:ext>
                <c:ext xmlns:c16="http://schemas.microsoft.com/office/drawing/2014/chart" uri="{C3380CC4-5D6E-409C-BE32-E72D297353CC}">
                  <c16:uniqueId val="{00000004-EFD0-45D7-8259-A489F97BE9FB}"/>
                </c:ext>
              </c:extLst>
            </c:dLbl>
            <c:dLbl>
              <c:idx val="5"/>
              <c:tx>
                <c:strRef>
                  <c:f>Daten_Diagramme!$E$19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{B973B800-9A16-4D02-8116-633269FB320D}</c15:txfldGUID>
                      <c15:f>Daten_Diagramme!$E$19</c15:f>
                      <c15:dlblFieldTableCache>
                        <c:ptCount val="1"/>
                        <c:pt idx="0">
                          <c:v>X</c:v>
                        </c:pt>
                      </c15:dlblFieldTableCache>
                    </c15:dlblFTEntry>
                  </c15:dlblFieldTable>
                  <c15:showDataLabelsRange val="0"/>
                </c:ext>
                <c:ext xmlns:c16="http://schemas.microsoft.com/office/drawing/2014/chart" uri="{C3380CC4-5D6E-409C-BE32-E72D297353CC}">
                  <c16:uniqueId val="{00000005-EFD0-45D7-8259-A489F97BE9FB}"/>
                </c:ext>
              </c:extLst>
            </c:dLbl>
            <c:dLbl>
              <c:idx val="6"/>
              <c:tx>
                <c:strRef>
                  <c:f>Daten_Diagramme!$E$20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{A1E32ECD-8EF2-49FE-ABFD-9A4795CABC9C}</c15:txfldGUID>
                      <c15:f>Daten_Diagramme!$E$20</c15:f>
                      <c15:dlblFieldTableCache>
                        <c:ptCount val="1"/>
                        <c:pt idx="0">
                          <c:v>X</c:v>
                        </c:pt>
                      </c15:dlblFieldTableCache>
                    </c15:dlblFTEntry>
                  </c15:dlblFieldTable>
                  <c15:showDataLabelsRange val="0"/>
                </c:ext>
                <c:ext xmlns:c16="http://schemas.microsoft.com/office/drawing/2014/chart" uri="{C3380CC4-5D6E-409C-BE32-E72D297353CC}">
                  <c16:uniqueId val="{00000006-EFD0-45D7-8259-A489F97BE9FB}"/>
                </c:ext>
              </c:extLst>
            </c:dLbl>
            <c:dLbl>
              <c:idx val="7"/>
              <c:tx>
                <c:strRef>
                  <c:f>Daten_Diagramme!$E$21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{552B5895-97B2-4A80-B1FD-BE7B5D096E01}</c15:txfldGUID>
                      <c15:f>Daten_Diagramme!$E$21</c15:f>
                      <c15:dlblFieldTableCache>
                        <c:ptCount val="1"/>
                        <c:pt idx="0">
                          <c:v>X</c:v>
                        </c:pt>
                      </c15:dlblFieldTableCache>
                    </c15:dlblFTEntry>
                  </c15:dlblFieldTable>
                  <c15:showDataLabelsRange val="0"/>
                </c:ext>
                <c:ext xmlns:c16="http://schemas.microsoft.com/office/drawing/2014/chart" uri="{C3380CC4-5D6E-409C-BE32-E72D297353CC}">
                  <c16:uniqueId val="{00000007-EFD0-45D7-8259-A489F97BE9FB}"/>
                </c:ext>
              </c:extLst>
            </c:dLbl>
            <c:dLbl>
              <c:idx val="8"/>
              <c:tx>
                <c:strRef>
                  <c:f>Daten_Diagramme!$E$22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{25EAF61A-0FB0-4944-8BE1-4850762BF152}</c15:txfldGUID>
                      <c15:f>Daten_Diagramme!$E$22</c15:f>
                      <c15:dlblFieldTableCache>
                        <c:ptCount val="1"/>
                        <c:pt idx="0">
                          <c:v>X</c:v>
                        </c:pt>
                      </c15:dlblFieldTableCache>
                    </c15:dlblFTEntry>
                  </c15:dlblFieldTable>
                  <c15:showDataLabelsRange val="0"/>
                </c:ext>
                <c:ext xmlns:c16="http://schemas.microsoft.com/office/drawing/2014/chart" uri="{C3380CC4-5D6E-409C-BE32-E72D297353CC}">
                  <c16:uniqueId val="{00000008-EFD0-45D7-8259-A489F97BE9FB}"/>
                </c:ext>
              </c:extLst>
            </c:dLbl>
            <c:dLbl>
              <c:idx val="9"/>
              <c:tx>
                <c:strRef>
                  <c:f>Daten_Diagramme!$E$23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{06E16206-9B04-429E-BE59-05F8617691B5}</c15:txfldGUID>
                      <c15:f>Daten_Diagramme!$E$23</c15:f>
                      <c15:dlblFieldTableCache>
                        <c:ptCount val="1"/>
                        <c:pt idx="0">
                          <c:v>X</c:v>
                        </c:pt>
                      </c15:dlblFieldTableCache>
                    </c15:dlblFTEntry>
                  </c15:dlblFieldTable>
                  <c15:showDataLabelsRange val="0"/>
                </c:ext>
                <c:ext xmlns:c16="http://schemas.microsoft.com/office/drawing/2014/chart" uri="{C3380CC4-5D6E-409C-BE32-E72D297353CC}">
                  <c16:uniqueId val="{00000009-EFD0-45D7-8259-A489F97BE9FB}"/>
                </c:ext>
              </c:extLst>
            </c:dLbl>
            <c:dLbl>
              <c:idx val="10"/>
              <c:tx>
                <c:strRef>
                  <c:f>Daten_Diagramme!$E$24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{09E792C1-9A62-426B-A776-DB3CCAB0E0E9}</c15:txfldGUID>
                      <c15:f>Daten_Diagramme!$E$24</c15:f>
                      <c15:dlblFieldTableCache>
                        <c:ptCount val="1"/>
                        <c:pt idx="0">
                          <c:v>X</c:v>
                        </c:pt>
                      </c15:dlblFieldTableCache>
                    </c15:dlblFTEntry>
                  </c15:dlblFieldTable>
                  <c15:showDataLabelsRange val="0"/>
                </c:ext>
                <c:ext xmlns:c16="http://schemas.microsoft.com/office/drawing/2014/chart" uri="{C3380CC4-5D6E-409C-BE32-E72D297353CC}">
                  <c16:uniqueId val="{0000000A-EFD0-45D7-8259-A489F97BE9FB}"/>
                </c:ext>
              </c:extLst>
            </c:dLbl>
            <c:dLbl>
              <c:idx val="11"/>
              <c:tx>
                <c:strRef>
                  <c:f>Daten_Diagramme!$E$25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{C7E757AA-6E33-4DBF-BE78-18E26437DE5D}</c15:txfldGUID>
                      <c15:f>Daten_Diagramme!$E$25</c15:f>
                      <c15:dlblFieldTableCache>
                        <c:ptCount val="1"/>
                        <c:pt idx="0">
                          <c:v>X</c:v>
                        </c:pt>
                      </c15:dlblFieldTableCache>
                    </c15:dlblFTEntry>
                  </c15:dlblFieldTable>
                  <c15:showDataLabelsRange val="0"/>
                </c:ext>
                <c:ext xmlns:c16="http://schemas.microsoft.com/office/drawing/2014/chart" uri="{C3380CC4-5D6E-409C-BE32-E72D297353CC}">
                  <c16:uniqueId val="{0000000B-EFD0-45D7-8259-A489F97BE9FB}"/>
                </c:ext>
              </c:extLst>
            </c:dLbl>
            <c:dLbl>
              <c:idx val="12"/>
              <c:tx>
                <c:strRef>
                  <c:f>Daten_Diagramme!$E$26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{7AB57769-1ECF-4920-8E07-49B667EB8EF3}</c15:txfldGUID>
                      <c15:f>Daten_Diagramme!$E$26</c15:f>
                      <c15:dlblFieldTableCache>
                        <c:ptCount val="1"/>
                        <c:pt idx="0">
                          <c:v>X</c:v>
                        </c:pt>
                      </c15:dlblFieldTableCache>
                    </c15:dlblFTEntry>
                  </c15:dlblFieldTable>
                  <c15:showDataLabelsRange val="0"/>
                </c:ext>
                <c:ext xmlns:c16="http://schemas.microsoft.com/office/drawing/2014/chart" uri="{C3380CC4-5D6E-409C-BE32-E72D297353CC}">
                  <c16:uniqueId val="{0000000C-EFD0-45D7-8259-A489F97BE9FB}"/>
                </c:ext>
              </c:extLst>
            </c:dLbl>
            <c:dLbl>
              <c:idx val="13"/>
              <c:tx>
                <c:strRef>
                  <c:f>Daten_Diagramme!$E$27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{8EFCD77E-3F42-49F1-A34F-DBAEDF72A7FB}</c15:txfldGUID>
                      <c15:f>Daten_Diagramme!$E$27</c15:f>
                      <c15:dlblFieldTableCache>
                        <c:ptCount val="1"/>
                        <c:pt idx="0">
                          <c:v>X</c:v>
                        </c:pt>
                      </c15:dlblFieldTableCache>
                    </c15:dlblFTEntry>
                  </c15:dlblFieldTable>
                  <c15:showDataLabelsRange val="0"/>
                </c:ext>
                <c:ext xmlns:c16="http://schemas.microsoft.com/office/drawing/2014/chart" uri="{C3380CC4-5D6E-409C-BE32-E72D297353CC}">
                  <c16:uniqueId val="{0000000D-EFD0-45D7-8259-A489F97BE9FB}"/>
                </c:ext>
              </c:extLst>
            </c:dLbl>
            <c:dLbl>
              <c:idx val="14"/>
              <c:tx>
                <c:strRef>
                  <c:f>Daten_Diagramme!$E$28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{4E8ADED3-2AAC-479E-8FC3-50224811E8E5}</c15:txfldGUID>
                      <c15:f>Daten_Diagramme!$E$28</c15:f>
                      <c15:dlblFieldTableCache>
                        <c:ptCount val="1"/>
                        <c:pt idx="0">
                          <c:v>X</c:v>
                        </c:pt>
                      </c15:dlblFieldTableCache>
                    </c15:dlblFTEntry>
                  </c15:dlblFieldTable>
                  <c15:showDataLabelsRange val="0"/>
                </c:ext>
                <c:ext xmlns:c16="http://schemas.microsoft.com/office/drawing/2014/chart" uri="{C3380CC4-5D6E-409C-BE32-E72D297353CC}">
                  <c16:uniqueId val="{0000000E-EFD0-45D7-8259-A489F97BE9FB}"/>
                </c:ext>
              </c:extLst>
            </c:dLbl>
            <c:dLbl>
              <c:idx val="15"/>
              <c:tx>
                <c:strRef>
                  <c:f>Daten_Diagramme!$E$29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{966E8959-D6AD-4B68-A501-580CB271D883}</c15:txfldGUID>
                      <c15:f>Daten_Diagramme!$E$29</c15:f>
                      <c15:dlblFieldTableCache>
                        <c:ptCount val="1"/>
                        <c:pt idx="0">
                          <c:v>X</c:v>
                        </c:pt>
                      </c15:dlblFieldTableCache>
                    </c15:dlblFTEntry>
                  </c15:dlblFieldTable>
                  <c15:showDataLabelsRange val="0"/>
                </c:ext>
                <c:ext xmlns:c16="http://schemas.microsoft.com/office/drawing/2014/chart" uri="{C3380CC4-5D6E-409C-BE32-E72D297353CC}">
                  <c16:uniqueId val="{0000000F-EFD0-45D7-8259-A489F97BE9FB}"/>
                </c:ext>
              </c:extLst>
            </c:dLbl>
            <c:dLbl>
              <c:idx val="16"/>
              <c:tx>
                <c:strRef>
                  <c:f>Daten_Diagramme!$E$30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{8F5B5794-19CB-4C4E-AC60-A9F6CEC2D232}</c15:txfldGUID>
                      <c15:f>Daten_Diagramme!$E$30</c15:f>
                      <c15:dlblFieldTableCache>
                        <c:ptCount val="1"/>
                        <c:pt idx="0">
                          <c:v>X</c:v>
                        </c:pt>
                      </c15:dlblFieldTableCache>
                    </c15:dlblFTEntry>
                  </c15:dlblFieldTable>
                  <c15:showDataLabelsRange val="0"/>
                </c:ext>
                <c:ext xmlns:c16="http://schemas.microsoft.com/office/drawing/2014/chart" uri="{C3380CC4-5D6E-409C-BE32-E72D297353CC}">
                  <c16:uniqueId val="{00000010-EFD0-45D7-8259-A489F97BE9FB}"/>
                </c:ext>
              </c:extLst>
            </c:dLbl>
            <c:dLbl>
              <c:idx val="17"/>
              <c:tx>
                <c:strRef>
                  <c:f>Daten_Diagramme!$E$31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{0AF23541-13F6-47C3-8490-4BE8FCBFDDBC}</c15:txfldGUID>
                      <c15:f>Daten_Diagramme!$E$31</c15:f>
                      <c15:dlblFieldTableCache>
                        <c:ptCount val="1"/>
                        <c:pt idx="0">
                          <c:v>X</c:v>
                        </c:pt>
                      </c15:dlblFieldTableCache>
                    </c15:dlblFTEntry>
                  </c15:dlblFieldTable>
                  <c15:showDataLabelsRange val="0"/>
                </c:ext>
                <c:ext xmlns:c16="http://schemas.microsoft.com/office/drawing/2014/chart" uri="{C3380CC4-5D6E-409C-BE32-E72D297353CC}">
                  <c16:uniqueId val="{00000011-EFD0-45D7-8259-A489F97BE9FB}"/>
                </c:ext>
              </c:extLst>
            </c:dLbl>
            <c:dLbl>
              <c:idx val="18"/>
              <c:tx>
                <c:strRef>
                  <c:f>Daten_Diagramme!$E$32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{E509FB79-0968-4F9B-B4D3-4859907966FB}</c15:txfldGUID>
                      <c15:f>Daten_Diagramme!$E$32</c15:f>
                      <c15:dlblFieldTableCache>
                        <c:ptCount val="1"/>
                        <c:pt idx="0">
                          <c:v>X</c:v>
                        </c:pt>
                      </c15:dlblFieldTableCache>
                    </c15:dlblFTEntry>
                  </c15:dlblFieldTable>
                  <c15:showDataLabelsRange val="0"/>
                </c:ext>
                <c:ext xmlns:c16="http://schemas.microsoft.com/office/drawing/2014/chart" uri="{C3380CC4-5D6E-409C-BE32-E72D297353CC}">
                  <c16:uniqueId val="{00000012-EFD0-45D7-8259-A489F97BE9FB}"/>
                </c:ext>
              </c:extLst>
            </c:dLbl>
            <c:dLbl>
              <c:idx val="19"/>
              <c:tx>
                <c:strRef>
                  <c:f>Daten_Diagramme!$E$33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{77EAD033-6B0E-43D9-AD6D-21D1A535E02D}</c15:txfldGUID>
                      <c15:f>Daten_Diagramme!$E$33</c15:f>
                      <c15:dlblFieldTableCache>
                        <c:ptCount val="1"/>
                        <c:pt idx="0">
                          <c:v>X</c:v>
                        </c:pt>
                      </c15:dlblFieldTableCache>
                    </c15:dlblFTEntry>
                  </c15:dlblFieldTable>
                  <c15:showDataLabelsRange val="0"/>
                </c:ext>
                <c:ext xmlns:c16="http://schemas.microsoft.com/office/drawing/2014/chart" uri="{C3380CC4-5D6E-409C-BE32-E72D297353CC}">
                  <c16:uniqueId val="{00000013-EFD0-45D7-8259-A489F97BE9FB}"/>
                </c:ext>
              </c:extLst>
            </c:dLbl>
            <c:dLbl>
              <c:idx val="20"/>
              <c:tx>
                <c:strRef>
                  <c:f>Daten_Diagramme!$E$34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{5283FF34-986F-4030-ACFB-D7E8B0EFEAA0}</c15:txfldGUID>
                      <c15:f>Daten_Diagramme!$E$34</c15:f>
                      <c15:dlblFieldTableCache>
                        <c:ptCount val="1"/>
                        <c:pt idx="0">
                          <c:v>X</c:v>
                        </c:pt>
                      </c15:dlblFieldTableCache>
                    </c15:dlblFTEntry>
                  </c15:dlblFieldTable>
                  <c15:showDataLabelsRange val="0"/>
                </c:ext>
                <c:ext xmlns:c16="http://schemas.microsoft.com/office/drawing/2014/chart" uri="{C3380CC4-5D6E-409C-BE32-E72D297353CC}">
                  <c16:uniqueId val="{00000014-EFD0-45D7-8259-A489F97BE9FB}"/>
                </c:ext>
              </c:extLst>
            </c:dLbl>
            <c:dLbl>
              <c:idx val="21"/>
              <c:tx>
                <c:strRef>
                  <c:f>Daten_Diagramme!$E$35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{BCDC4723-5DB8-419B-B219-C5AA49A72D63}</c15:txfldGUID>
                      <c15:f>Daten_Diagramme!$E$35</c15:f>
                      <c15:dlblFieldTableCache>
                        <c:ptCount val="1"/>
                        <c:pt idx="0">
                          <c:v>X</c:v>
                        </c:pt>
                      </c15:dlblFieldTableCache>
                    </c15:dlblFTEntry>
                  </c15:dlblFieldTable>
                  <c15:showDataLabelsRange val="0"/>
                </c:ext>
                <c:ext xmlns:c16="http://schemas.microsoft.com/office/drawing/2014/chart" uri="{C3380CC4-5D6E-409C-BE32-E72D297353CC}">
                  <c16:uniqueId val="{00000015-EFD0-45D7-8259-A489F97BE9F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{2543A2C7-CB8B-48AE-B6DF-B42DFB7C1DF7}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FD0-45D7-8259-A489F97BE9FB}"/>
                </c:ext>
              </c:extLst>
            </c:dLbl>
            <c:dLbl>
              <c:idx val="23"/>
              <c:tx>
                <c:strRef>
                  <c:f>Daten_Diagramme!$E$37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{FC99E968-DB69-4364-8795-46B73D784A0C}</c15:txfldGUID>
                      <c15:f>Daten_Diagramme!$E$37</c15:f>
                      <c15:dlblFieldTableCache>
                        <c:ptCount val="1"/>
                        <c:pt idx="0">
                          <c:v>X</c:v>
                        </c:pt>
                      </c15:dlblFieldTableCache>
                    </c15:dlblFTEntry>
                  </c15:dlblFieldTable>
                  <c15:showDataLabelsRange val="0"/>
                </c:ext>
                <c:ext xmlns:c16="http://schemas.microsoft.com/office/drawing/2014/chart" uri="{C3380CC4-5D6E-409C-BE32-E72D297353CC}">
                  <c16:uniqueId val="{00000017-EFD0-45D7-8259-A489F97BE9FB}"/>
                </c:ext>
              </c:extLst>
            </c:dLbl>
            <c:dLbl>
              <c:idx val="24"/>
              <c:tx>
                <c:strRef>
                  <c:f>Daten_Diagramme!$E$38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{F8838745-4813-4BBF-B614-8F0E314A0C59}</c15:txfldGUID>
                      <c15:f>Daten_Diagramme!$E$38</c15:f>
                      <c15:dlblFieldTableCache>
                        <c:ptCount val="1"/>
                        <c:pt idx="0">
                          <c:v>X</c:v>
                        </c:pt>
                      </c15:dlblFieldTableCache>
                    </c15:dlblFTEntry>
                  </c15:dlblFieldTable>
                  <c15:showDataLabelsRange val="0"/>
                </c:ext>
                <c:ext xmlns:c16="http://schemas.microsoft.com/office/drawing/2014/chart" uri="{C3380CC4-5D6E-409C-BE32-E72D297353CC}">
                  <c16:uniqueId val="{00000018-EFD0-45D7-8259-A489F97BE9FB}"/>
                </c:ext>
              </c:extLst>
            </c:dLbl>
            <c:dLbl>
              <c:idx val="25"/>
              <c:tx>
                <c:strRef>
                  <c:f>Daten_Diagramme!$E$39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{6001321F-A03D-473C-8117-4837566F820A}</c15:txfldGUID>
                      <c15:f>Daten_Diagramme!$E$39</c15:f>
                      <c15:dlblFieldTableCache>
                        <c:ptCount val="1"/>
                        <c:pt idx="0">
                          <c:v>X</c:v>
                        </c:pt>
                      </c15:dlblFieldTableCache>
                    </c15:dlblFTEntry>
                  </c15:dlblFieldTable>
                  <c15:showDataLabelsRange val="0"/>
                </c:ext>
                <c:ext xmlns:c16="http://schemas.microsoft.com/office/drawing/2014/chart" uri="{C3380CC4-5D6E-409C-BE32-E72D297353CC}">
                  <c16:uniqueId val="{00000019-EFD0-45D7-8259-A489F97BE9FB}"/>
                </c:ext>
              </c:extLst>
            </c:dLbl>
            <c:dLbl>
              <c:idx val="26"/>
              <c:tx>
                <c:strRef>
                  <c:f>Daten_Diagramme!$E$40</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{995E1D82-3E61-49C5-81A8-E13F671D2FCC}</c15:txfldGUID>
                      <c15:f>Daten_Diagramme!$E$40</c15:f>
                      <c15:dlblFieldTableCache>
                        <c:ptCount val="1"/>
                        <c:pt idx="0">
                          <c:v>#BEZUG!</c:v>
                        </c:pt>
                      </c15:dlblFieldTableCache>
                    </c15:dlblFTEntry>
                  </c15:dlblFieldTable>
                  <c15:showDataLabelsRange val="0"/>
                </c:ext>
                <c:ext xmlns:c16="http://schemas.microsoft.com/office/drawing/2014/chart" uri="{C3380CC4-5D6E-409C-BE32-E72D297353CC}">
                  <c16:uniqueId val="{0000001A-EFD0-45D7-8259-A489F97BE9FB}"/>
                </c:ext>
              </c:extLst>
            </c:dLbl>
            <c:dLbl>
              <c:idx val="27"/>
              <c:tx>
                <c:strRef>
                  <c:f>Daten_Diagramme!$E$41</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{F0D5A142-1594-46BE-B361-3E650854A577}</c15:txfldGUID>
                      <c15:f>Daten_Diagramme!$E$41</c15:f>
                      <c15:dlblFieldTableCache>
                        <c:ptCount val="1"/>
                        <c:pt idx="0">
                          <c:v>#BEZUG!</c:v>
                        </c:pt>
                      </c15:dlblFieldTableCache>
                    </c15:dlblFTEntry>
                  </c15:dlblFieldTable>
                  <c15:showDataLabelsRange val="0"/>
                </c:ext>
                <c:ext xmlns:c16="http://schemas.microsoft.com/office/drawing/2014/chart" uri="{C3380CC4-5D6E-409C-BE32-E72D297353CC}">
                  <c16:uniqueId val="{0000001B-EFD0-45D7-8259-A489F97BE9FB}"/>
                </c:ext>
              </c:extLst>
            </c:dLbl>
            <c:dLbl>
              <c:idx val="28"/>
              <c:tx>
                <c:strRef>
                  <c:f>Daten_Diagramme!$E$42</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{0BDF3399-488D-419E-BE90-15E1EA49AA0C}</c15:txfldGUID>
                      <c15:f>Daten_Diagramme!$E$42</c15:f>
                      <c15:dlblFieldTableCache>
                        <c:ptCount val="1"/>
                        <c:pt idx="0">
                          <c:v>#BEZUG!</c:v>
                        </c:pt>
                      </c15:dlblFieldTableCache>
                    </c15:dlblFTEntry>
                  </c15:dlblFieldTable>
                  <c15:showDataLabelsRange val="0"/>
                </c:ext>
                <c:ext xmlns:c16="http://schemas.microsoft.com/office/drawing/2014/chart" uri="{C3380CC4-5D6E-409C-BE32-E72D297353CC}">
                  <c16:uniqueId val="{0000001C-EFD0-45D7-8259-A489F97BE9FB}"/>
                </c:ext>
              </c:extLst>
            </c:dLbl>
            <c:dLbl>
              <c:idx val="29"/>
              <c:tx>
                <c:strRef>
                  <c:f>Daten_Diagramme!$E$43</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{12E3B60C-1AF3-4186-9292-8D2381DF6F8E}</c15:txfldGUID>
                      <c15:f>Daten_Diagramme!$E$43</c15:f>
                      <c15:dlblFieldTableCache>
                        <c:ptCount val="1"/>
                        <c:pt idx="0">
                          <c:v>#BEZUG!</c:v>
                        </c:pt>
                      </c15:dlblFieldTableCache>
                    </c15:dlblFTEntry>
                  </c15:dlblFieldTable>
                  <c15:showDataLabelsRange val="0"/>
                </c:ext>
                <c:ext xmlns:c16="http://schemas.microsoft.com/office/drawing/2014/chart" uri="{C3380CC4-5D6E-409C-BE32-E72D297353CC}">
                  <c16:uniqueId val="{0000001D-EFD0-45D7-8259-A489F97BE9FB}"/>
                </c:ext>
              </c:extLst>
            </c:dLbl>
            <c:dLbl>
              <c:idx val="30"/>
              <c:tx>
                <c:strRef>
                  <c:f>Daten_Diagramme!$E$44</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{B084A4F5-023D-4184-9DB7-55EF90B86A27}</c15:txfldGUID>
                      <c15:f>Daten_Diagramme!$E$44</c15:f>
                      <c15:dlblFieldTableCache>
                        <c:ptCount val="1"/>
                        <c:pt idx="0">
                          <c:v>#BEZUG!</c:v>
                        </c:pt>
                      </c15:dlblFieldTableCache>
                    </c15:dlblFTEntry>
                  </c15:dlblFieldTable>
                  <c15:showDataLabelsRange val="0"/>
                </c:ext>
                <c:ext xmlns:c16="http://schemas.microsoft.com/office/drawing/2014/chart" uri="{C3380CC4-5D6E-409C-BE32-E72D297353CC}">
                  <c16:uniqueId val="{0000001E-EFD0-45D7-8259-A489F97BE9FB}"/>
                </c:ext>
              </c:extLst>
            </c:dLbl>
            <c:dLbl>
              <c:idx val="31"/>
              <c:tx>
                <c:strRef>
                  <c:f>Daten_Diagramme!$E$45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{191FAF9D-6286-4449-AED7-3A6EBFE757B5}</c15:txfldGUID>
                      <c15:f>Daten_Diagramme!$E$45</c15:f>
                      <c15:dlblFieldTableCache>
                        <c:ptCount val="1"/>
                        <c:pt idx="0">
                          <c:v>X</c:v>
                        </c:pt>
                      </c15:dlblFieldTableCache>
                    </c15:dlblFTEntry>
                  </c15:dlblFieldTable>
                  <c15:showDataLabelsRange val="0"/>
                </c:ext>
                <c:ext xmlns:c16="http://schemas.microsoft.com/office/drawing/2014/chart" uri="{C3380CC4-5D6E-409C-BE32-E72D297353CC}">
                  <c16:uniqueId val="{0000001F-EFD0-45D7-8259-A489F97BE9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3">
                  <c:v>0</c:v>
                </c:pt>
                <c:pt idx="24">
                  <c:v>0</c:v>
                </c:pt>
                <c:pt idx="25">
                  <c:v>0</c:v>
                </c:pt>
              </c:numCache>
            </c:numRef>
          </c:val>
          <c:extLst>
            <c:ext xmlns:c16="http://schemas.microsoft.com/office/drawing/2014/chart" uri="{C3380CC4-5D6E-409C-BE32-E72D297353CC}">
              <c16:uniqueId val="{00000020-EFD0-45D7-8259-A489F97BE9F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{4F0ED5F7-9497-41E1-A789-A28AC0430E61}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FD0-45D7-8259-A489F97BE9F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{B895EB85-2FBB-4756-9FE4-BDA108C0740D}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FD0-45D7-8259-A489F97BE9F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{20BE0977-4562-4E1D-84A6-234977BE6D03}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FD0-45D7-8259-A489F97BE9F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{D9E1FF59-22C2-45CE-803D-805B49C3A351}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FD0-45D7-8259-A489F97BE9F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{2EDF44A2-7828-4CCF-991D-5A581D50EBF9}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FD0-45D7-8259-A489F97BE9F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{D52B9F4A-00FF-4264-913F-CAC793819173}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FD0-45D7-8259-A489F97BE9F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{A957117F-B096-4830-9B27-9E17D7C66B30}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FD0-45D7-8259-A489F97BE9F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{A2A21645-6BFC-4AB3-BBA4-8BA2034A6DEF}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FD0-45D7-8259-A489F97BE9F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{59297F7F-F4B2-4D08-89C8-4AA5C459E804}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FD0-45D7-8259-A489F97BE9F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{B479C34E-6C46-4A49-9952-4434A32E4A50}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FD0-45D7-8259-A489F97BE9F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{5AD801ED-2CF0-42F4-9667-2C00FDC28F95}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FD0-45D7-8259-A489F97BE9F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{7A4BCB06-A9B6-478D-AA3D-9067BC815A88}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FD0-45D7-8259-A489F97BE9F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{EAFB40F8-A7B7-4042-9D98-9946AC21D02F}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FD0-45D7-8259-A489F97BE9F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{7A5AF593-A703-4DE5-BBAB-BA7AFAF29067}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FD0-45D7-8259-A489F97BE9F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{276CD265-A025-4378-804E-FA4D05AA8990}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FD0-45D7-8259-A489F97BE9F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{D8E40162-FC6C-4F19-B4D2-BBBF45FA37E9}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FD0-45D7-8259-A489F97BE9F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{26180D8E-C029-4840-9197-1D81976E6C80}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FD0-45D7-8259-A489F97BE9F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{B8143ECC-1FD9-42B0-A8A1-856ECD305513}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FD0-45D7-8259-A489F97BE9F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{DEF2DF43-3FBE-4EF8-8EEC-7F523BD945A4}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FD0-45D7-8259-A489F97BE9F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{D5DF6B06-B526-465E-9EDF-ABE553E3A3B4}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FD0-45D7-8259-A489F97BE9F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{14BF85B5-7F8C-4DEB-AC84-57C5B45599D6}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FD0-45D7-8259-A489F97BE9F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{EF7C0BD4-E5E1-4ADF-802D-CD02849585F4}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FD0-45D7-8259-A489F97BE9F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{EE2DD575-5443-431C-89D1-06D605D9070F}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FD0-45D7-8259-A489F97BE9F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{057A7FBF-1876-41CE-A669-915025700239}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FD0-45D7-8259-A489F97BE9F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{C5209B71-CC70-451F-915C-5D1B9F5FBA72}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FD0-45D7-8259-A489F97BE9F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{5230E912-170A-4FAF-B6F5-721A5F02727B}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FD0-45D7-8259-A489F97BE9F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{1013540C-4160-473B-8CC6-10A07C328C4B}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FD0-45D7-8259-A489F97BE9F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{A3085573-A7F9-4200-A35D-8E104D9DD983}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FD0-45D7-8259-A489F97BE9F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{EB60357E-A2D6-48B7-89A7-B98DB40E60E8}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FD0-45D7-8259-A489F97BE9F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{7DB8F094-430A-48A6-B1B6-BA19441FE244}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FD0-45D7-8259-A489F97BE9F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{26721E6F-106B-4471-9401-A09481B6ADCF}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FD0-45D7-8259-A489F97BE9F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{5F6F6431-1713-4BC8-BE1B-43B3D20439D6}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FD0-45D7-8259-A489F97BE9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pt idx="21">
                  <c:v>-0.75</c:v>
                </c:pt>
                <c:pt idx="22">
                  <c:v>0</c:v>
                </c:pt>
                <c:pt idx="23">
                  <c:v>-0.75</c:v>
                </c:pt>
                <c:pt idx="24">
                  <c:v>-0.75</c:v>
                </c:pt>
                <c:pt idx="25">
                  <c:v>-0.75</c:v>
                </c:pt>
              </c:numCache>
            </c:numRef>
          </c:val>
          <c:extLst>
            <c:ext xmlns:c16="http://schemas.microsoft.com/office/drawing/2014/chart" uri="{C3380CC4-5D6E-409C-BE32-E72D297353CC}">
              <c16:uniqueId val="{00000041-EFD0-45D7-8259-A489F97BE9F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#N/A</c:v>
                </c:pt>
                <c:pt idx="23">
                  <c:v>45</c:v>
                </c:pt>
                <c:pt idx="24">
                  <c:v>45</c:v>
                </c:pt>
                <c:pt idx="25">
                  <c:v>45</c:v>
                </c:pt>
              </c:numCache>
            </c:numRef>
          </c:xVal>
          <c:yVal>
            <c:numRef>
              <c:f>Daten_Diagramme!$L$14:$L$39</c:f>
              <c:numCache>
                <c:formatCode>General</c:formatCode>
                <c:ptCount val="26"/>
                <c:pt idx="0">
                  <c:v>5</c:v>
                </c:pt>
                <c:pt idx="1">
                  <c:v>15</c:v>
                </c:pt>
                <c:pt idx="2">
                  <c:v>25</c:v>
                </c:pt>
                <c:pt idx="3">
                  <c:v>36</c:v>
                </c:pt>
                <c:pt idx="4">
                  <c:v>46</c:v>
                </c:pt>
                <c:pt idx="5">
                  <c:v>56</c:v>
                </c:pt>
                <c:pt idx="6">
                  <c:v>67</c:v>
                </c:pt>
                <c:pt idx="7">
                  <c:v>77</c:v>
                </c:pt>
                <c:pt idx="8">
                  <c:v>87</c:v>
                </c:pt>
                <c:pt idx="9">
                  <c:v>98</c:v>
                </c:pt>
                <c:pt idx="10">
                  <c:v>108</c:v>
                </c:pt>
                <c:pt idx="11">
                  <c:v>118</c:v>
                </c:pt>
                <c:pt idx="12">
                  <c:v>129</c:v>
                </c:pt>
                <c:pt idx="13">
                  <c:v>139</c:v>
                </c:pt>
                <c:pt idx="14">
                  <c:v>149</c:v>
                </c:pt>
                <c:pt idx="15">
                  <c:v>160</c:v>
                </c:pt>
                <c:pt idx="16">
                  <c:v>170</c:v>
                </c:pt>
                <c:pt idx="17">
                  <c:v>180</c:v>
                </c:pt>
                <c:pt idx="18">
                  <c:v>191</c:v>
                </c:pt>
                <c:pt idx="19">
                  <c:v>201</c:v>
                </c:pt>
                <c:pt idx="20">
                  <c:v>211</c:v>
                </c:pt>
                <c:pt idx="21">
                  <c:v>222</c:v>
                </c:pt>
                <c:pt idx="22">
                  <c:v>#N/A</c:v>
                </c:pt>
                <c:pt idx="23">
                  <c:v>242</c:v>
                </c:pt>
                <c:pt idx="24">
                  <c:v>253</c:v>
                </c:pt>
                <c:pt idx="25">
                  <c:v>263</c:v>
                </c:pt>
              </c:numCache>
            </c:numRef>
          </c:yVal>
          <c:smooth val="0"/>
          <c:extLst>
            <c:ext xmlns:c16="http://schemas.microsoft.com/office/drawing/2014/chart" uri="{C3380CC4-5D6E-409C-BE32-E72D297353CC}">
              <c16:uniqueId val="{00000042-EFD0-45D7-8259-A489F97BE9F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{1B217D2B-F0E8-4251-8D65-D864D9A83A1E}</c15:txfldGUID>
                      <c15:f>Diagramm!$I$46</c15:f>
                      <c15:dlblFieldTableCache>
                        <c:ptCount val="1"/>
                      </c15:dlblFieldTableCache>
                    </c15:dlblFTEntry>
                  </c15:dlblFieldTable>
                  <c15:showDataLabelsRange val="0"/>
                </c:ext>
                <c:ext xmlns:c16="http://schemas.microsoft.com/office/drawing/2014/chart" uri="{C3380CC4-5D6E-409C-BE32-E72D297353CC}">
                  <c16:uniqueId val="{00000000-E5FF-4918-9C32-4A7BF28D9BB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{6076D48A-4DFA-411A-9807-BEBD8DD2744D}</c15:txfldGUID>
                      <c15:f>Diagramm!$I$47</c15:f>
                      <c15:dlblFieldTableCache>
                        <c:ptCount val="1"/>
                      </c15:dlblFieldTableCache>
                    </c15:dlblFTEntry>
                  </c15:dlblFieldTable>
                  <c15:showDataLabelsRange val="0"/>
                </c:ext>
                <c:ext xmlns:c16="http://schemas.microsoft.com/office/drawing/2014/chart" uri="{C3380CC4-5D6E-409C-BE32-E72D297353CC}">
                  <c16:uniqueId val="{00000001-E5FF-4918-9C32-4A7BF28D9BB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{ADC2DF05-4CA0-455D-9C76-610E502A79D6}</c15:txfldGUID>
                      <c15:f>Diagramm!$I$48</c15:f>
                      <c15:dlblFieldTableCache>
                        <c:ptCount val="1"/>
                      </c15:dlblFieldTableCache>
                    </c15:dlblFTEntry>
                  </c15:dlblFieldTable>
                  <c15:showDataLabelsRange val="0"/>
                </c:ext>
                <c:ext xmlns:c16="http://schemas.microsoft.com/office/drawing/2014/chart" uri="{C3380CC4-5D6E-409C-BE32-E72D297353CC}">
                  <c16:uniqueId val="{00000002-E5FF-4918-9C32-4A7BF28D9BB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{53FDB35D-B5FA-4FE4-A8A2-79497BAD4E26}</c15:txfldGUID>
                      <c15:f>Diagramm!$I$49</c15:f>
                      <c15:dlblFieldTableCache>
                        <c:ptCount val="1"/>
                      </c15:dlblFieldTableCache>
                    </c15:dlblFTEntry>
                  </c15:dlblFieldTable>
                  <c15:showDataLabelsRange val="0"/>
                </c:ext>
                <c:ext xmlns:c16="http://schemas.microsoft.com/office/drawing/2014/chart" uri="{C3380CC4-5D6E-409C-BE32-E72D297353CC}">
                  <c16:uniqueId val="{00000003-E5FF-4918-9C32-4A7BF28D9BB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{C2A64F68-2661-487E-94B2-A9618FFC2833}</c15:txfldGUID>
                      <c15:f>Diagramm!$I$50</c15:f>
                      <c15:dlblFieldTableCache>
                        <c:ptCount val="1"/>
                      </c15:dlblFieldTableCache>
                    </c15:dlblFTEntry>
                  </c15:dlblFieldTable>
                  <c15:showDataLabelsRange val="0"/>
                </c:ext>
                <c:ext xmlns:c16="http://schemas.microsoft.com/office/drawing/2014/chart" uri="{C3380CC4-5D6E-409C-BE32-E72D297353CC}">
                  <c16:uniqueId val="{00000004-E5FF-4918-9C32-4A7BF28D9BB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{608F98B9-26C2-4E3C-883E-AD219F9BB4BB}</c15:txfldGUID>
                      <c15:f>Diagramm!$I$51</c15:f>
                      <c15:dlblFieldTableCache>
                        <c:ptCount val="1"/>
                      </c15:dlblFieldTableCache>
                    </c15:dlblFTEntry>
                  </c15:dlblFieldTable>
                  <c15:showDataLabelsRange val="0"/>
                </c:ext>
                <c:ext xmlns:c16="http://schemas.microsoft.com/office/drawing/2014/chart" uri="{C3380CC4-5D6E-409C-BE32-E72D297353CC}">
                  <c16:uniqueId val="{00000005-E5FF-4918-9C32-4A7BF28D9BB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{F39C409B-FAD4-4A91-8420-5BAE3BF7F5E5}</c15:txfldGUID>
                      <c15:f>Diagramm!$I$52</c15:f>
                      <c15:dlblFieldTableCache>
                        <c:ptCount val="1"/>
                      </c15:dlblFieldTableCache>
                    </c15:dlblFTEntry>
                  </c15:dlblFieldTable>
                  <c15:showDataLabelsRange val="0"/>
                </c:ext>
                <c:ext xmlns:c16="http://schemas.microsoft.com/office/drawing/2014/chart" uri="{C3380CC4-5D6E-409C-BE32-E72D297353CC}">
                  <c16:uniqueId val="{00000006-E5FF-4918-9C32-4A7BF28D9BB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{C85D3FA5-B1F8-4E26-8229-04F5C250AE1A}</c15:txfldGUID>
                      <c15:f>Diagramm!$I$53</c15:f>
                      <c15:dlblFieldTableCache>
                        <c:ptCount val="1"/>
                      </c15:dlblFieldTableCache>
                    </c15:dlblFTEntry>
                  </c15:dlblFieldTable>
                  <c15:showDataLabelsRange val="0"/>
                </c:ext>
                <c:ext xmlns:c16="http://schemas.microsoft.com/office/drawing/2014/chart" uri="{C3380CC4-5D6E-409C-BE32-E72D297353CC}">
                  <c16:uniqueId val="{00000007-E5FF-4918-9C32-4A7BF28D9BB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{C1A7A421-8882-41E3-9792-2790FD82E77A}</c15:txfldGUID>
                      <c15:f>Diagramm!$I$54</c15:f>
                      <c15:dlblFieldTableCache>
                        <c:ptCount val="1"/>
                      </c15:dlblFieldTableCache>
                    </c15:dlblFTEntry>
                  </c15:dlblFieldTable>
                  <c15:showDataLabelsRange val="0"/>
                </c:ext>
                <c:ext xmlns:c16="http://schemas.microsoft.com/office/drawing/2014/chart" uri="{C3380CC4-5D6E-409C-BE32-E72D297353CC}">
                  <c16:uniqueId val="{00000008-E5FF-4918-9C32-4A7BF28D9BB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{0BDEE2FE-F60F-40EF-8B5A-999354C9D3BF}</c15:txfldGUID>
                      <c15:f>Diagramm!$I$55</c15:f>
                      <c15:dlblFieldTableCache>
                        <c:ptCount val="1"/>
                      </c15:dlblFieldTableCache>
                    </c15:dlblFTEntry>
                  </c15:dlblFieldTable>
                  <c15:showDataLabelsRange val="0"/>
                </c:ext>
                <c:ext xmlns:c16="http://schemas.microsoft.com/office/drawing/2014/chart" uri="{C3380CC4-5D6E-409C-BE32-E72D297353CC}">
                  <c16:uniqueId val="{00000009-E5FF-4918-9C32-4A7BF28D9BB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{3B5BB2C1-C201-446F-AD72-4E8B23845FB3}</c15:txfldGUID>
                      <c15:f>Diagramm!$I$56</c15:f>
                      <c15:dlblFieldTableCache>
                        <c:ptCount val="1"/>
                      </c15:dlblFieldTableCache>
                    </c15:dlblFTEntry>
                  </c15:dlblFieldTable>
                  <c15:showDataLabelsRange val="0"/>
                </c:ext>
                <c:ext xmlns:c16="http://schemas.microsoft.com/office/drawing/2014/chart" uri="{C3380CC4-5D6E-409C-BE32-E72D297353CC}">
                  <c16:uniqueId val="{0000000A-E5FF-4918-9C32-4A7BF28D9BB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{6612A176-CF79-4188-B720-DC771E5D4E01}</c15:txfldGUID>
                      <c15:f>Diagramm!$I$57</c15:f>
                      <c15:dlblFieldTableCache>
                        <c:ptCount val="1"/>
                      </c15:dlblFieldTableCache>
                    </c15:dlblFTEntry>
                  </c15:dlblFieldTable>
                  <c15:showDataLabelsRange val="0"/>
                </c:ext>
                <c:ext xmlns:c16="http://schemas.microsoft.com/office/drawing/2014/chart" uri="{C3380CC4-5D6E-409C-BE32-E72D297353CC}">
                  <c16:uniqueId val="{0000000B-E5FF-4918-9C32-4A7BF28D9BB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{7683F09D-E06F-469D-B6E2-DA52E4944953}</c15:txfldGUID>
                      <c15:f>Diagramm!$I$58</c15:f>
                      <c15:dlblFieldTableCache>
                        <c:ptCount val="1"/>
                      </c15:dlblFieldTableCache>
                    </c15:dlblFTEntry>
                  </c15:dlblFieldTable>
                  <c15:showDataLabelsRange val="0"/>
                </c:ext>
                <c:ext xmlns:c16="http://schemas.microsoft.com/office/drawing/2014/chart" uri="{C3380CC4-5D6E-409C-BE32-E72D297353CC}">
                  <c16:uniqueId val="{0000000C-E5FF-4918-9C32-4A7BF28D9BB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{FCFAC0F7-FB3A-47CE-BA69-31BBC929FAE5}</c15:txfldGUID>
                      <c15:f>Diagramm!$I$59</c15:f>
                      <c15:dlblFieldTableCache>
                        <c:ptCount val="1"/>
                      </c15:dlblFieldTableCache>
                    </c15:dlblFTEntry>
                  </c15:dlblFieldTable>
                  <c15:showDataLabelsRange val="0"/>
                </c:ext>
                <c:ext xmlns:c16="http://schemas.microsoft.com/office/drawing/2014/chart" uri="{C3380CC4-5D6E-409C-BE32-E72D297353CC}">
                  <c16:uniqueId val="{0000000D-E5FF-4918-9C32-4A7BF28D9BB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{A2E4363A-F881-4950-9281-87508F5196B1}</c15:txfldGUID>
                      <c15:f>Diagramm!$I$60</c15:f>
                      <c15:dlblFieldTableCache>
                        <c:ptCount val="1"/>
                      </c15:dlblFieldTableCache>
                    </c15:dlblFTEntry>
                  </c15:dlblFieldTable>
                  <c15:showDataLabelsRange val="0"/>
                </c:ext>
                <c:ext xmlns:c16="http://schemas.microsoft.com/office/drawing/2014/chart" uri="{C3380CC4-5D6E-409C-BE32-E72D297353CC}">
                  <c16:uniqueId val="{0000000E-E5FF-4918-9C32-4A7BF28D9BB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{AE04D320-462D-4D03-A6DF-6C34AF50FAF3}</c15:txfldGUID>
                      <c15:f>Diagramm!$I$61</c15:f>
                      <c15:dlblFieldTableCache>
                        <c:ptCount val="1"/>
                      </c15:dlblFieldTableCache>
                    </c15:dlblFTEntry>
                  </c15:dlblFieldTable>
                  <c15:showDataLabelsRange val="0"/>
                </c:ext>
                <c:ext xmlns:c16="http://schemas.microsoft.com/office/drawing/2014/chart" uri="{C3380CC4-5D6E-409C-BE32-E72D297353CC}">
                  <c16:uniqueId val="{0000000F-E5FF-4918-9C32-4A7BF28D9BB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{1F305B02-D453-42E8-8AEA-38AE7AAB8EFA}</c15:txfldGUID>
                      <c15:f>Diagramm!$I$62</c15:f>
                      <c15:dlblFieldTableCache>
                        <c:ptCount val="1"/>
                      </c15:dlblFieldTableCache>
                    </c15:dlblFTEntry>
                  </c15:dlblFieldTable>
                  <c15:showDataLabelsRange val="0"/>
                </c:ext>
                <c:ext xmlns:c16="http://schemas.microsoft.com/office/drawing/2014/chart" uri="{C3380CC4-5D6E-409C-BE32-E72D297353CC}">
                  <c16:uniqueId val="{00000010-E5FF-4918-9C32-4A7BF28D9BB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{EDDD5DCC-EA64-41EA-9B77-C183C1784FF2}</c15:txfldGUID>
                      <c15:f>Diagramm!$I$63</c15:f>
                      <c15:dlblFieldTableCache>
                        <c:ptCount val="1"/>
                      </c15:dlblFieldTableCache>
                    </c15:dlblFTEntry>
                  </c15:dlblFieldTable>
                  <c15:showDataLabelsRange val="0"/>
                </c:ext>
                <c:ext xmlns:c16="http://schemas.microsoft.com/office/drawing/2014/chart" uri="{C3380CC4-5D6E-409C-BE32-E72D297353CC}">
                  <c16:uniqueId val="{00000011-E5FF-4918-9C32-4A7BF28D9BB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{12E1DFEA-EE3B-4802-87E6-3CC74AC2A85C}</c15:txfldGUID>
                      <c15:f>Diagramm!$I$64</c15:f>
                      <c15:dlblFieldTableCache>
                        <c:ptCount val="1"/>
                      </c15:dlblFieldTableCache>
                    </c15:dlblFTEntry>
                  </c15:dlblFieldTable>
                  <c15:showDataLabelsRange val="0"/>
                </c:ext>
                <c:ext xmlns:c16="http://schemas.microsoft.com/office/drawing/2014/chart" uri="{C3380CC4-5D6E-409C-BE32-E72D297353CC}">
                  <c16:uniqueId val="{00000012-E5FF-4918-9C32-4A7BF28D9BB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{CD1F9583-D865-4F23-94A1-21A68BF4C739}</c15:txfldGUID>
                      <c15:f>Diagramm!$I$65</c15:f>
                      <c15:dlblFieldTableCache>
                        <c:ptCount val="1"/>
                      </c15:dlblFieldTableCache>
                    </c15:dlblFTEntry>
                  </c15:dlblFieldTable>
                  <c15:showDataLabelsRange val="0"/>
                </c:ext>
                <c:ext xmlns:c16="http://schemas.microsoft.com/office/drawing/2014/chart" uri="{C3380CC4-5D6E-409C-BE32-E72D297353CC}">
                  <c16:uniqueId val="{00000013-E5FF-4918-9C32-4A7BF28D9BB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{01BAACB0-D6C7-4F09-8673-EA838E2A1E4C}</c15:txfldGUID>
                      <c15:f>Diagramm!$I$66</c15:f>
                      <c15:dlblFieldTableCache>
                        <c:ptCount val="1"/>
                      </c15:dlblFieldTableCache>
                    </c15:dlblFTEntry>
                  </c15:dlblFieldTable>
                  <c15:showDataLabelsRange val="0"/>
                </c:ext>
                <c:ext xmlns:c16="http://schemas.microsoft.com/office/drawing/2014/chart" uri="{C3380CC4-5D6E-409C-BE32-E72D297353CC}">
                  <c16:uniqueId val="{00000014-E5FF-4918-9C32-4A7BF28D9BB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{690B54A9-B6AF-41CA-B43A-97ED7771BE48}</c15:txfldGUID>
                      <c15:f>Diagramm!$I$67</c15:f>
                      <c15:dlblFieldTableCache>
                        <c:ptCount val="1"/>
                      </c15:dlblFieldTableCache>
                    </c15:dlblFTEntry>
                  </c15:dlblFieldTable>
                  <c15:showDataLabelsRange val="0"/>
                </c:ext>
                <c:ext xmlns:c16="http://schemas.microsoft.com/office/drawing/2014/chart" uri="{C3380CC4-5D6E-409C-BE32-E72D297353CC}">
                  <c16:uniqueId val="{00000015-E5FF-4918-9C32-4A7BF28D9B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5FF-4918-9C32-4A7BF28D9BB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{2C0B970F-D17D-4F70-8AC1-A84FD70F98A1}</c15:txfldGUID>
                      <c15:f>Diagramm!$K$46</c15:f>
                      <c15:dlblFieldTableCache>
                        <c:ptCount val="1"/>
                      </c15:dlblFieldTableCache>
                    </c15:dlblFTEntry>
                  </c15:dlblFieldTable>
                  <c15:showDataLabelsRange val="0"/>
                </c:ext>
                <c:ext xmlns:c16="http://schemas.microsoft.com/office/drawing/2014/chart" uri="{C3380CC4-5D6E-409C-BE32-E72D297353CC}">
                  <c16:uniqueId val="{00000017-E5FF-4918-9C32-4A7BF28D9BB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{AE0D8D6E-F0EF-4856-8A11-DC309FA83BD8}</c15:txfldGUID>
                      <c15:f>Diagramm!$K$47</c15:f>
                      <c15:dlblFieldTableCache>
                        <c:ptCount val="1"/>
                      </c15:dlblFieldTableCache>
                    </c15:dlblFTEntry>
                  </c15:dlblFieldTable>
                  <c15:showDataLabelsRange val="0"/>
                </c:ext>
                <c:ext xmlns:c16="http://schemas.microsoft.com/office/drawing/2014/chart" uri="{C3380CC4-5D6E-409C-BE32-E72D297353CC}">
                  <c16:uniqueId val="{00000018-E5FF-4918-9C32-4A7BF28D9BB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{7AC4FA91-79A0-4C06-906E-292972A4BC08}</c15:txfldGUID>
                      <c15:f>Diagramm!$K$48</c15:f>
                      <c15:dlblFieldTableCache>
                        <c:ptCount val="1"/>
                      </c15:dlblFieldTableCache>
                    </c15:dlblFTEntry>
                  </c15:dlblFieldTable>
                  <c15:showDataLabelsRange val="0"/>
                </c:ext>
                <c:ext xmlns:c16="http://schemas.microsoft.com/office/drawing/2014/chart" uri="{C3380CC4-5D6E-409C-BE32-E72D297353CC}">
                  <c16:uniqueId val="{00000019-E5FF-4918-9C32-4A7BF28D9BB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{C0E24061-C0BA-4AA5-8E1F-3BE0C25BF950}</c15:txfldGUID>
                      <c15:f>Diagramm!$K$49</c15:f>
                      <c15:dlblFieldTableCache>
                        <c:ptCount val="1"/>
                      </c15:dlblFieldTableCache>
                    </c15:dlblFTEntry>
                  </c15:dlblFieldTable>
                  <c15:showDataLabelsRange val="0"/>
                </c:ext>
                <c:ext xmlns:c16="http://schemas.microsoft.com/office/drawing/2014/chart" uri="{C3380CC4-5D6E-409C-BE32-E72D297353CC}">
                  <c16:uniqueId val="{0000001A-E5FF-4918-9C32-4A7BF28D9BB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{36F1442F-5F6A-4610-93F2-30CB99600061}</c15:txfldGUID>
                      <c15:f>Diagramm!$K$50</c15:f>
                      <c15:dlblFieldTableCache>
                        <c:ptCount val="1"/>
                      </c15:dlblFieldTableCache>
                    </c15:dlblFTEntry>
                  </c15:dlblFieldTable>
                  <c15:showDataLabelsRange val="0"/>
                </c:ext>
                <c:ext xmlns:c16="http://schemas.microsoft.com/office/drawing/2014/chart" uri="{C3380CC4-5D6E-409C-BE32-E72D297353CC}">
                  <c16:uniqueId val="{0000001B-E5FF-4918-9C32-4A7BF28D9BB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{0021F770-CFF5-46F0-932F-36C467B6C1CC}</c15:txfldGUID>
                      <c15:f>Diagramm!$K$51</c15:f>
                      <c15:dlblFieldTableCache>
                        <c:ptCount val="1"/>
                      </c15:dlblFieldTableCache>
                    </c15:dlblFTEntry>
                  </c15:dlblFieldTable>
                  <c15:showDataLabelsRange val="0"/>
                </c:ext>
                <c:ext xmlns:c16="http://schemas.microsoft.com/office/drawing/2014/chart" uri="{C3380CC4-5D6E-409C-BE32-E72D297353CC}">
                  <c16:uniqueId val="{0000001C-E5FF-4918-9C32-4A7BF28D9BB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{DF5C1163-2078-4799-9569-B180CBC1A261}</c15:txfldGUID>
                      <c15:f>Diagramm!$K$52</c15:f>
                      <c15:dlblFieldTableCache>
                        <c:ptCount val="1"/>
                      </c15:dlblFieldTableCache>
                    </c15:dlblFTEntry>
                  </c15:dlblFieldTable>
                  <c15:showDataLabelsRange val="0"/>
                </c:ext>
                <c:ext xmlns:c16="http://schemas.microsoft.com/office/drawing/2014/chart" uri="{C3380CC4-5D6E-409C-BE32-E72D297353CC}">
                  <c16:uniqueId val="{0000001D-E5FF-4918-9C32-4A7BF28D9BB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{1743B4D2-ACD7-481A-AD57-69E2602ACEDB}</c15:txfldGUID>
                      <c15:f>Diagramm!$K$53</c15:f>
                      <c15:dlblFieldTableCache>
                        <c:ptCount val="1"/>
                      </c15:dlblFieldTableCache>
                    </c15:dlblFTEntry>
                  </c15:dlblFieldTable>
                  <c15:showDataLabelsRange val="0"/>
                </c:ext>
                <c:ext xmlns:c16="http://schemas.microsoft.com/office/drawing/2014/chart" uri="{C3380CC4-5D6E-409C-BE32-E72D297353CC}">
                  <c16:uniqueId val="{0000001E-E5FF-4918-9C32-4A7BF28D9BB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{46C6E1D9-9D50-4D98-914E-ACC26A6AC7AD}</c15:txfldGUID>
                      <c15:f>Diagramm!$K$54</c15:f>
                      <c15:dlblFieldTableCache>
                        <c:ptCount val="1"/>
                      </c15:dlblFieldTableCache>
                    </c15:dlblFTEntry>
                  </c15:dlblFieldTable>
                  <c15:showDataLabelsRange val="0"/>
                </c:ext>
                <c:ext xmlns:c16="http://schemas.microsoft.com/office/drawing/2014/chart" uri="{C3380CC4-5D6E-409C-BE32-E72D297353CC}">
                  <c16:uniqueId val="{0000001F-E5FF-4918-9C32-4A7BF28D9BB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{1A05D9D6-1218-47B6-8370-04090D5922B0}</c15:txfldGUID>
                      <c15:f>Diagramm!$K$55</c15:f>
                      <c15:dlblFieldTableCache>
                        <c:ptCount val="1"/>
                      </c15:dlblFieldTableCache>
                    </c15:dlblFTEntry>
                  </c15:dlblFieldTable>
                  <c15:showDataLabelsRange val="0"/>
                </c:ext>
                <c:ext xmlns:c16="http://schemas.microsoft.com/office/drawing/2014/chart" uri="{C3380CC4-5D6E-409C-BE32-E72D297353CC}">
                  <c16:uniqueId val="{00000020-E5FF-4918-9C32-4A7BF28D9BB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{72C91706-4579-4AF5-9A6F-A7F4F857A917}</c15:txfldGUID>
                      <c15:f>Diagramm!$K$56</c15:f>
                      <c15:dlblFieldTableCache>
                        <c:ptCount val="1"/>
                      </c15:dlblFieldTableCache>
                    </c15:dlblFTEntry>
                  </c15:dlblFieldTable>
                  <c15:showDataLabelsRange val="0"/>
                </c:ext>
                <c:ext xmlns:c16="http://schemas.microsoft.com/office/drawing/2014/chart" uri="{C3380CC4-5D6E-409C-BE32-E72D297353CC}">
                  <c16:uniqueId val="{00000021-E5FF-4918-9C32-4A7BF28D9BB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{85358B55-0B62-49A5-972B-61BC755E88EE}</c15:txfldGUID>
                      <c15:f>Diagramm!$K$57</c15:f>
                      <c15:dlblFieldTableCache>
                        <c:ptCount val="1"/>
                      </c15:dlblFieldTableCache>
                    </c15:dlblFTEntry>
                  </c15:dlblFieldTable>
                  <c15:showDataLabelsRange val="0"/>
                </c:ext>
                <c:ext xmlns:c16="http://schemas.microsoft.com/office/drawing/2014/chart" uri="{C3380CC4-5D6E-409C-BE32-E72D297353CC}">
                  <c16:uniqueId val="{00000022-E5FF-4918-9C32-4A7BF28D9BB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{143294F9-3330-4B56-BC7B-D72572E184B2}</c15:txfldGUID>
                      <c15:f>Diagramm!$K$58</c15:f>
                      <c15:dlblFieldTableCache>
                        <c:ptCount val="1"/>
                      </c15:dlblFieldTableCache>
                    </c15:dlblFTEntry>
                  </c15:dlblFieldTable>
                  <c15:showDataLabelsRange val="0"/>
                </c:ext>
                <c:ext xmlns:c16="http://schemas.microsoft.com/office/drawing/2014/chart" uri="{C3380CC4-5D6E-409C-BE32-E72D297353CC}">
                  <c16:uniqueId val="{00000023-E5FF-4918-9C32-4A7BF28D9BB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{B599479C-4440-42EB-8CF1-06CEAF810766}</c15:txfldGUID>
                      <c15:f>Diagramm!$K$59</c15:f>
                      <c15:dlblFieldTableCache>
                        <c:ptCount val="1"/>
                      </c15:dlblFieldTableCache>
                    </c15:dlblFTEntry>
                  </c15:dlblFieldTable>
                  <c15:showDataLabelsRange val="0"/>
                </c:ext>
                <c:ext xmlns:c16="http://schemas.microsoft.com/office/drawing/2014/chart" uri="{C3380CC4-5D6E-409C-BE32-E72D297353CC}">
                  <c16:uniqueId val="{00000024-E5FF-4918-9C32-4A7BF28D9BB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{82A4F74B-BFC7-42A7-BC14-A9F245A2E4E8}</c15:txfldGUID>
                      <c15:f>Diagramm!$K$60</c15:f>
                      <c15:dlblFieldTableCache>
                        <c:ptCount val="1"/>
                      </c15:dlblFieldTableCache>
                    </c15:dlblFTEntry>
                  </c15:dlblFieldTable>
                  <c15:showDataLabelsRange val="0"/>
                </c:ext>
                <c:ext xmlns:c16="http://schemas.microsoft.com/office/drawing/2014/chart" uri="{C3380CC4-5D6E-409C-BE32-E72D297353CC}">
                  <c16:uniqueId val="{00000025-E5FF-4918-9C32-4A7BF28D9BB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{44809106-4DF4-41F6-AB31-216FA0EF7907}</c15:txfldGUID>
                      <c15:f>Diagramm!$K$61</c15:f>
                      <c15:dlblFieldTableCache>
                        <c:ptCount val="1"/>
                      </c15:dlblFieldTableCache>
                    </c15:dlblFTEntry>
                  </c15:dlblFieldTable>
                  <c15:showDataLabelsRange val="0"/>
                </c:ext>
                <c:ext xmlns:c16="http://schemas.microsoft.com/office/drawing/2014/chart" uri="{C3380CC4-5D6E-409C-BE32-E72D297353CC}">
                  <c16:uniqueId val="{00000026-E5FF-4918-9C32-4A7BF28D9BB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{494EDDAA-E42D-4FA1-85ED-166E3359FC47}</c15:txfldGUID>
                      <c15:f>Diagramm!$K$62</c15:f>
                      <c15:dlblFieldTableCache>
                        <c:ptCount val="1"/>
                      </c15:dlblFieldTableCache>
                    </c15:dlblFTEntry>
                  </c15:dlblFieldTable>
                  <c15:showDataLabelsRange val="0"/>
                </c:ext>
                <c:ext xmlns:c16="http://schemas.microsoft.com/office/drawing/2014/chart" uri="{C3380CC4-5D6E-409C-BE32-E72D297353CC}">
                  <c16:uniqueId val="{00000027-E5FF-4918-9C32-4A7BF28D9BB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{CF9650D2-3828-4BAB-BD8E-6F888616F358}</c15:txfldGUID>
                      <c15:f>Diagramm!$K$63</c15:f>
                      <c15:dlblFieldTableCache>
                        <c:ptCount val="1"/>
                      </c15:dlblFieldTableCache>
                    </c15:dlblFTEntry>
                  </c15:dlblFieldTable>
                  <c15:showDataLabelsRange val="0"/>
                </c:ext>
                <c:ext xmlns:c16="http://schemas.microsoft.com/office/drawing/2014/chart" uri="{C3380CC4-5D6E-409C-BE32-E72D297353CC}">
                  <c16:uniqueId val="{00000028-E5FF-4918-9C32-4A7BF28D9BB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{DC98E345-8858-4047-BB86-3A13C9D20AEA}</c15:txfldGUID>
                      <c15:f>Diagramm!$K$64</c15:f>
                      <c15:dlblFieldTableCache>
                        <c:ptCount val="1"/>
                      </c15:dlblFieldTableCache>
                    </c15:dlblFTEntry>
                  </c15:dlblFieldTable>
                  <c15:showDataLabelsRange val="0"/>
                </c:ext>
                <c:ext xmlns:c16="http://schemas.microsoft.com/office/drawing/2014/chart" uri="{C3380CC4-5D6E-409C-BE32-E72D297353CC}">
                  <c16:uniqueId val="{00000029-E5FF-4918-9C32-4A7BF28D9BB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{28BEC34F-5F94-438F-BB9C-53AB78CFA66D}</c15:txfldGUID>
                      <c15:f>Diagramm!$K$65</c15:f>
                      <c15:dlblFieldTableCache>
                        <c:ptCount val="1"/>
                      </c15:dlblFieldTableCache>
                    </c15:dlblFTEntry>
                  </c15:dlblFieldTable>
                  <c15:showDataLabelsRange val="0"/>
                </c:ext>
                <c:ext xmlns:c16="http://schemas.microsoft.com/office/drawing/2014/chart" uri="{C3380CC4-5D6E-409C-BE32-E72D297353CC}">
                  <c16:uniqueId val="{0000002A-E5FF-4918-9C32-4A7BF28D9BB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{5EF83AED-6922-414A-A827-D559ED1A89E3}</c15:txfldGUID>
                      <c15:f>Diagramm!$K$66</c15:f>
                      <c15:dlblFieldTableCache>
                        <c:ptCount val="1"/>
                      </c15:dlblFieldTableCache>
                    </c15:dlblFTEntry>
                  </c15:dlblFieldTable>
                  <c15:showDataLabelsRange val="0"/>
                </c:ext>
                <c:ext xmlns:c16="http://schemas.microsoft.com/office/drawing/2014/chart" uri="{C3380CC4-5D6E-409C-BE32-E72D297353CC}">
                  <c16:uniqueId val="{0000002B-E5FF-4918-9C32-4A7BF28D9BB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{FAC8EB00-6D60-4E30-9787-61B1B0B96F7F}</c15:txfldGUID>
                      <c15:f>Diagramm!$K$67</c15:f>
                      <c15:dlblFieldTableCache>
                        <c:ptCount val="1"/>
                      </c15:dlblFieldTableCache>
                    </c15:dlblFTEntry>
                  </c15:dlblFieldTable>
                  <c15:showDataLabelsRange val="0"/>
                </c:ext>
                <c:ext xmlns:c16="http://schemas.microsoft.com/office/drawing/2014/chart" uri="{C3380CC4-5D6E-409C-BE32-E72D297353CC}">
                  <c16:uniqueId val="{0000002C-E5FF-4918-9C32-4A7BF28D9BB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5FF-4918-9C32-4A7BF28D9BB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{4F7F8708-75D8-44D0-9CF9-DC111850A117}</c15:txfldGUID>
                      <c15:f>Diagramm!$J$46</c15:f>
                      <c15:dlblFieldTableCache>
                        <c:ptCount val="1"/>
                      </c15:dlblFieldTableCache>
                    </c15:dlblFTEntry>
                  </c15:dlblFieldTable>
                  <c15:showDataLabelsRange val="0"/>
                </c:ext>
                <c:ext xmlns:c16="http://schemas.microsoft.com/office/drawing/2014/chart" uri="{C3380CC4-5D6E-409C-BE32-E72D297353CC}">
                  <c16:uniqueId val="{0000002E-E5FF-4918-9C32-4A7BF28D9BB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{D5179C8D-37BE-492C-A044-FEA11D2B1CA0}</c15:txfldGUID>
                      <c15:f>Diagramm!$J$47</c15:f>
                      <c15:dlblFieldTableCache>
                        <c:ptCount val="1"/>
                      </c15:dlblFieldTableCache>
                    </c15:dlblFTEntry>
                  </c15:dlblFieldTable>
                  <c15:showDataLabelsRange val="0"/>
                </c:ext>
                <c:ext xmlns:c16="http://schemas.microsoft.com/office/drawing/2014/chart" uri="{C3380CC4-5D6E-409C-BE32-E72D297353CC}">
                  <c16:uniqueId val="{0000002F-E5FF-4918-9C32-4A7BF28D9BB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{DE4CECB1-A4E6-4943-866A-08B1111DAF45}</c15:txfldGUID>
                      <c15:f>Diagramm!$J$48</c15:f>
                      <c15:dlblFieldTableCache>
                        <c:ptCount val="1"/>
                      </c15:dlblFieldTableCache>
                    </c15:dlblFTEntry>
                  </c15:dlblFieldTable>
                  <c15:showDataLabelsRange val="0"/>
                </c:ext>
                <c:ext xmlns:c16="http://schemas.microsoft.com/office/drawing/2014/chart" uri="{C3380CC4-5D6E-409C-BE32-E72D297353CC}">
                  <c16:uniqueId val="{00000030-E5FF-4918-9C32-4A7BF28D9BB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{FA7C5462-67B5-43BC-A3DB-A1DC41BF3815}</c15:txfldGUID>
                      <c15:f>Diagramm!$J$49</c15:f>
                      <c15:dlblFieldTableCache>
                        <c:ptCount val="1"/>
                      </c15:dlblFieldTableCache>
                    </c15:dlblFTEntry>
                  </c15:dlblFieldTable>
                  <c15:showDataLabelsRange val="0"/>
                </c:ext>
                <c:ext xmlns:c16="http://schemas.microsoft.com/office/drawing/2014/chart" uri="{C3380CC4-5D6E-409C-BE32-E72D297353CC}">
                  <c16:uniqueId val="{00000031-E5FF-4918-9C32-4A7BF28D9BB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{DDE0FBC8-1D0E-4583-BFB6-F7400F961B22}</c15:txfldGUID>
                      <c15:f>Diagramm!$J$50</c15:f>
                      <c15:dlblFieldTableCache>
                        <c:ptCount val="1"/>
                      </c15:dlblFieldTableCache>
                    </c15:dlblFTEntry>
                  </c15:dlblFieldTable>
                  <c15:showDataLabelsRange val="0"/>
                </c:ext>
                <c:ext xmlns:c16="http://schemas.microsoft.com/office/drawing/2014/chart" uri="{C3380CC4-5D6E-409C-BE32-E72D297353CC}">
                  <c16:uniqueId val="{00000032-E5FF-4918-9C32-4A7BF28D9BB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{6A97B588-C288-49E7-8461-C1893EFCB475}</c15:txfldGUID>
                      <c15:f>Diagramm!$J$51</c15:f>
                      <c15:dlblFieldTableCache>
                        <c:ptCount val="1"/>
                      </c15:dlblFieldTableCache>
                    </c15:dlblFTEntry>
                  </c15:dlblFieldTable>
                  <c15:showDataLabelsRange val="0"/>
                </c:ext>
                <c:ext xmlns:c16="http://schemas.microsoft.com/office/drawing/2014/chart" uri="{C3380CC4-5D6E-409C-BE32-E72D297353CC}">
                  <c16:uniqueId val="{00000033-E5FF-4918-9C32-4A7BF28D9BB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{E04FB09B-0813-4384-B62A-55D35DEE45AD}</c15:txfldGUID>
                      <c15:f>Diagramm!$J$52</c15:f>
                      <c15:dlblFieldTableCache>
                        <c:ptCount val="1"/>
                      </c15:dlblFieldTableCache>
                    </c15:dlblFTEntry>
                  </c15:dlblFieldTable>
                  <c15:showDataLabelsRange val="0"/>
                </c:ext>
                <c:ext xmlns:c16="http://schemas.microsoft.com/office/drawing/2014/chart" uri="{C3380CC4-5D6E-409C-BE32-E72D297353CC}">
                  <c16:uniqueId val="{00000034-E5FF-4918-9C32-4A7BF28D9BB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{570EE208-12D9-4C59-A544-75038349AF8E}</c15:txfldGUID>
                      <c15:f>Diagramm!$J$53</c15:f>
                      <c15:dlblFieldTableCache>
                        <c:ptCount val="1"/>
                      </c15:dlblFieldTableCache>
                    </c15:dlblFTEntry>
                  </c15:dlblFieldTable>
                  <c15:showDataLabelsRange val="0"/>
                </c:ext>
                <c:ext xmlns:c16="http://schemas.microsoft.com/office/drawing/2014/chart" uri="{C3380CC4-5D6E-409C-BE32-E72D297353CC}">
                  <c16:uniqueId val="{00000035-E5FF-4918-9C32-4A7BF28D9BB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{0B1AE510-31A4-4061-92D6-373C76EF44D8}</c15:txfldGUID>
                      <c15:f>Diagramm!$J$54</c15:f>
                      <c15:dlblFieldTableCache>
                        <c:ptCount val="1"/>
                      </c15:dlblFieldTableCache>
                    </c15:dlblFTEntry>
                  </c15:dlblFieldTable>
                  <c15:showDataLabelsRange val="0"/>
                </c:ext>
                <c:ext xmlns:c16="http://schemas.microsoft.com/office/drawing/2014/chart" uri="{C3380CC4-5D6E-409C-BE32-E72D297353CC}">
                  <c16:uniqueId val="{00000036-E5FF-4918-9C32-4A7BF28D9BB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{99F89571-3D7B-42C7-AABE-C6F21A327603}</c15:txfldGUID>
                      <c15:f>Diagramm!$J$55</c15:f>
                      <c15:dlblFieldTableCache>
                        <c:ptCount val="1"/>
                      </c15:dlblFieldTableCache>
                    </c15:dlblFTEntry>
                  </c15:dlblFieldTable>
                  <c15:showDataLabelsRange val="0"/>
                </c:ext>
                <c:ext xmlns:c16="http://schemas.microsoft.com/office/drawing/2014/chart" uri="{C3380CC4-5D6E-409C-BE32-E72D297353CC}">
                  <c16:uniqueId val="{00000037-E5FF-4918-9C32-4A7BF28D9BB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{07203EC8-988C-4754-84A9-C17CB1C13C3A}</c15:txfldGUID>
                      <c15:f>Diagramm!$J$56</c15:f>
                      <c15:dlblFieldTableCache>
                        <c:ptCount val="1"/>
                      </c15:dlblFieldTableCache>
                    </c15:dlblFTEntry>
                  </c15:dlblFieldTable>
                  <c15:showDataLabelsRange val="0"/>
                </c:ext>
                <c:ext xmlns:c16="http://schemas.microsoft.com/office/drawing/2014/chart" uri="{C3380CC4-5D6E-409C-BE32-E72D297353CC}">
                  <c16:uniqueId val="{00000038-E5FF-4918-9C32-4A7BF28D9BB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{3707CCAD-29E9-4CCD-AB5C-C21E47F13B9C}</c15:txfldGUID>
                      <c15:f>Diagramm!$J$57</c15:f>
                      <c15:dlblFieldTableCache>
                        <c:ptCount val="1"/>
                      </c15:dlblFieldTableCache>
                    </c15:dlblFTEntry>
                  </c15:dlblFieldTable>
                  <c15:showDataLabelsRange val="0"/>
                </c:ext>
                <c:ext xmlns:c16="http://schemas.microsoft.com/office/drawing/2014/chart" uri="{C3380CC4-5D6E-409C-BE32-E72D297353CC}">
                  <c16:uniqueId val="{00000039-E5FF-4918-9C32-4A7BF28D9BB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{39F8A417-3F96-477D-AEB3-FC6CD916F6C0}</c15:txfldGUID>
                      <c15:f>Diagramm!$J$58</c15:f>
                      <c15:dlblFieldTableCache>
                        <c:ptCount val="1"/>
                      </c15:dlblFieldTableCache>
                    </c15:dlblFTEntry>
                  </c15:dlblFieldTable>
                  <c15:showDataLabelsRange val="0"/>
                </c:ext>
                <c:ext xmlns:c16="http://schemas.microsoft.com/office/drawing/2014/chart" uri="{C3380CC4-5D6E-409C-BE32-E72D297353CC}">
                  <c16:uniqueId val="{0000003A-E5FF-4918-9C32-4A7BF28D9BB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{EE45751D-E4D9-40C5-9803-C585BB4FB684}</c15:txfldGUID>
                      <c15:f>Diagramm!$J$59</c15:f>
                      <c15:dlblFieldTableCache>
                        <c:ptCount val="1"/>
                      </c15:dlblFieldTableCache>
                    </c15:dlblFTEntry>
                  </c15:dlblFieldTable>
                  <c15:showDataLabelsRange val="0"/>
                </c:ext>
                <c:ext xmlns:c16="http://schemas.microsoft.com/office/drawing/2014/chart" uri="{C3380CC4-5D6E-409C-BE32-E72D297353CC}">
                  <c16:uniqueId val="{0000003B-E5FF-4918-9C32-4A7BF28D9BB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{4495E02C-D663-48B4-B852-EA86730855A0}</c15:txfldGUID>
                      <c15:f>Diagramm!$J$60</c15:f>
                      <c15:dlblFieldTableCache>
                        <c:ptCount val="1"/>
                      </c15:dlblFieldTableCache>
                    </c15:dlblFTEntry>
                  </c15:dlblFieldTable>
                  <c15:showDataLabelsRange val="0"/>
                </c:ext>
                <c:ext xmlns:c16="http://schemas.microsoft.com/office/drawing/2014/chart" uri="{C3380CC4-5D6E-409C-BE32-E72D297353CC}">
                  <c16:uniqueId val="{0000003C-E5FF-4918-9C32-4A7BF28D9BB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{D44EF2C1-7C5A-4A56-B169-BD7E6FDD8A6A}</c15:txfldGUID>
                      <c15:f>Diagramm!$J$61</c15:f>
                      <c15:dlblFieldTableCache>
                        <c:ptCount val="1"/>
                      </c15:dlblFieldTableCache>
                    </c15:dlblFTEntry>
                  </c15:dlblFieldTable>
                  <c15:showDataLabelsRange val="0"/>
                </c:ext>
                <c:ext xmlns:c16="http://schemas.microsoft.com/office/drawing/2014/chart" uri="{C3380CC4-5D6E-409C-BE32-E72D297353CC}">
                  <c16:uniqueId val="{0000003D-E5FF-4918-9C32-4A7BF28D9BB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{CE702A3B-56DA-44A8-84FF-F3B1F8CDB069}</c15:txfldGUID>
                      <c15:f>Diagramm!$J$62</c15:f>
                      <c15:dlblFieldTableCache>
                        <c:ptCount val="1"/>
                      </c15:dlblFieldTableCache>
                    </c15:dlblFTEntry>
                  </c15:dlblFieldTable>
                  <c15:showDataLabelsRange val="0"/>
                </c:ext>
                <c:ext xmlns:c16="http://schemas.microsoft.com/office/drawing/2014/chart" uri="{C3380CC4-5D6E-409C-BE32-E72D297353CC}">
                  <c16:uniqueId val="{0000003E-E5FF-4918-9C32-4A7BF28D9BB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{46AF57B8-6D03-48E3-ACD4-97A083AC1F35}</c15:txfldGUID>
                      <c15:f>Diagramm!$J$63</c15:f>
                      <c15:dlblFieldTableCache>
                        <c:ptCount val="1"/>
                      </c15:dlblFieldTableCache>
                    </c15:dlblFTEntry>
                  </c15:dlblFieldTable>
                  <c15:showDataLabelsRange val="0"/>
                </c:ext>
                <c:ext xmlns:c16="http://schemas.microsoft.com/office/drawing/2014/chart" uri="{C3380CC4-5D6E-409C-BE32-E72D297353CC}">
                  <c16:uniqueId val="{0000003F-E5FF-4918-9C32-4A7BF28D9BB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{DC65901B-F73A-4EBF-87AD-0269525DFD82}</c15:txfldGUID>
                      <c15:f>Diagramm!$J$64</c15:f>
                      <c15:dlblFieldTableCache>
                        <c:ptCount val="1"/>
                      </c15:dlblFieldTableCache>
                    </c15:dlblFTEntry>
                  </c15:dlblFieldTable>
                  <c15:showDataLabelsRange val="0"/>
                </c:ext>
                <c:ext xmlns:c16="http://schemas.microsoft.com/office/drawing/2014/chart" uri="{C3380CC4-5D6E-409C-BE32-E72D297353CC}">
                  <c16:uniqueId val="{00000040-E5FF-4918-9C32-4A7BF28D9BB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{122D4B9F-93C8-4C21-87D1-292891E53B0C}</c15:txfldGUID>
                      <c15:f>Diagramm!$J$65</c15:f>
                      <c15:dlblFieldTableCache>
                        <c:ptCount val="1"/>
                      </c15:dlblFieldTableCache>
                    </c15:dlblFTEntry>
                  </c15:dlblFieldTable>
                  <c15:showDataLabelsRange val="0"/>
                </c:ext>
                <c:ext xmlns:c16="http://schemas.microsoft.com/office/drawing/2014/chart" uri="{C3380CC4-5D6E-409C-BE32-E72D297353CC}">
                  <c16:uniqueId val="{00000041-E5FF-4918-9C32-4A7BF28D9BB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{8690B154-2372-4616-BD80-03BF06889BA8}</c15:txfldGUID>
                      <c15:f>Diagramm!$J$66</c15:f>
                      <c15:dlblFieldTableCache>
                        <c:ptCount val="1"/>
                      </c15:dlblFieldTableCache>
                    </c15:dlblFTEntry>
                  </c15:dlblFieldTable>
                  <c15:showDataLabelsRange val="0"/>
                </c:ext>
                <c:ext xmlns:c16="http://schemas.microsoft.com/office/drawing/2014/chart" uri="{C3380CC4-5D6E-409C-BE32-E72D297353CC}">
                  <c16:uniqueId val="{00000042-E5FF-4918-9C32-4A7BF28D9BB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{A00E3C5A-AD26-4C59-A16D-A2733C532DBE}</c15:txfldGUID>
                      <c15:f>Diagramm!$J$67</c15:f>
                      <c15:dlblFieldTableCache>
                        <c:ptCount val="1"/>
                      </c15:dlblFieldTableCache>
                    </c15:dlblFTEntry>
                  </c15:dlblFieldTable>
                  <c15:showDataLabelsRange val="0"/>
                </c:ext>
                <c:ext xmlns:c16="http://schemas.microsoft.com/office/drawing/2014/chart" uri="{C3380CC4-5D6E-409C-BE32-E72D297353CC}">
                  <c16:uniqueId val="{00000043-E5FF-4918-9C32-4A7BF28D9B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5FF-4918-9C32-4A7BF28D9BB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EA-4712-84BF-E485A25C2E7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EA-4712-84BF-E485A25C2E7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EA-4712-84BF-E485A25C2E7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EA-4712-84BF-E485A25C2E7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EA-4712-84BF-E485A25C2E7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EA-4712-84BF-E485A25C2E7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DEA-4712-84BF-E485A25C2E7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DEA-4712-84BF-E485A25C2E7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DEA-4712-84BF-E485A25C2E7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DEA-4712-84BF-E485A25C2E7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DEA-4712-84BF-E485A25C2E7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DEA-4712-84BF-E485A25C2E7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DEA-4712-84BF-E485A25C2E7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DEA-4712-84BF-E485A25C2E7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DEA-4712-84BF-E485A25C2E7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DEA-4712-84BF-E485A25C2E7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DEA-4712-84BF-E485A25C2E7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DEA-4712-84BF-E485A25C2E7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DEA-4712-84BF-E485A25C2E7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DEA-4712-84BF-E485A25C2E7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DEA-4712-84BF-E485A25C2E7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DEA-4712-84BF-E485A25C2E7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DEA-4712-84BF-E485A25C2E7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DEA-4712-84BF-E485A25C2E7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DEA-4712-84BF-E485A25C2E7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DEA-4712-84BF-E485A25C2E7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DEA-4712-84BF-E485A25C2E7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DEA-4712-84BF-E485A25C2E7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DEA-4712-84BF-E485A25C2E7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DEA-4712-84BF-E485A25C2E7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DEA-4712-84BF-E485A25C2E7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DEA-4712-84BF-E485A25C2E7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DEA-4712-84BF-E485A25C2E7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DEA-4712-84BF-E485A25C2E7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DEA-4712-84BF-E485A25C2E7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DEA-4712-84BF-E485A25C2E7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DEA-4712-84BF-E485A25C2E7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DEA-4712-84BF-E485A25C2E7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DEA-4712-84BF-E485A25C2E7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DEA-4712-84BF-E485A25C2E7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DEA-4712-84BF-E485A25C2E7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DEA-4712-84BF-E485A25C2E7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DEA-4712-84BF-E485A25C2E7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DEA-4712-84BF-E485A25C2E7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DEA-4712-84BF-E485A25C2E7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DEA-4712-84BF-E485A25C2E7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DEA-4712-84BF-E485A25C2E7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DEA-4712-84BF-E485A25C2E7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DEA-4712-84BF-E485A25C2E7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DEA-4712-84BF-E485A25C2E7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DEA-4712-84BF-E485A25C2E7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DEA-4712-84BF-E485A25C2E7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DEA-4712-84BF-E485A25C2E7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DEA-4712-84BF-E485A25C2E7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DEA-4712-84BF-E485A25C2E7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DEA-4712-84BF-E485A25C2E7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DEA-4712-84BF-E485A25C2E7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DEA-4712-84BF-E485A25C2E7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DEA-4712-84BF-E485A25C2E7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DEA-4712-84BF-E485A25C2E7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DEA-4712-84BF-E485A25C2E7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DEA-4712-84BF-E485A25C2E7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DEA-4712-84BF-E485A25C2E7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DEA-4712-84BF-E485A25C2E7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DEA-4712-84BF-E485A25C2E7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DEA-4712-84BF-E485A25C2E7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DEA-4712-84BF-E485A25C2E7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DEA-4712-84BF-E485A25C2E7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DEA-4712-84BF-E485A25C2E7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 14</c:v>
                </c:pt>
                <c:pt idx="6">
                  <c:v>Sep 15</c:v>
                </c:pt>
                <c:pt idx="10">
                  <c:v>Sep 16</c:v>
                </c:pt>
                <c:pt idx="14">
                  <c:v>Sep 17</c:v>
                </c:pt>
                <c:pt idx="18">
                  <c:v>Sep 18</c:v>
                </c:pt>
                <c:pt idx="22">
                  <c:v>Sep 19</c:v>
                </c:pt>
              </c:strCache>
            </c:strRef>
          </c:cat>
          <c:val>
            <c:numRef>
              <c:f>Daten_Diagramme!$E$51:$E$75</c:f>
              <c:numCache>
                <c:formatCode>0.0</c:formatCode>
                <c:ptCount val="25"/>
                <c:pt idx="0">
                  <c:v>100</c:v>
                </c:pt>
                <c:pt idx="1">
                  <c:v>101.2275914112475</c:v>
                </c:pt>
                <c:pt idx="2">
                  <c:v>102.39463685582162</c:v>
                </c:pt>
                <c:pt idx="3">
                  <c:v>100.81342190009038</c:v>
                </c:pt>
                <c:pt idx="4">
                  <c:v>100.62300922229144</c:v>
                </c:pt>
                <c:pt idx="5">
                  <c:v>101.54260593350473</c:v>
                </c:pt>
                <c:pt idx="6">
                  <c:v>102.79564420031062</c:v>
                </c:pt>
                <c:pt idx="7">
                  <c:v>101.52944376683661</c:v>
                </c:pt>
                <c:pt idx="8">
                  <c:v>101.58560234462061</c:v>
                </c:pt>
                <c:pt idx="9">
                  <c:v>102.4700999447189</c:v>
                </c:pt>
                <c:pt idx="10">
                  <c:v>104.003053622667</c:v>
                </c:pt>
                <c:pt idx="11">
                  <c:v>103.0167686003352</c:v>
                </c:pt>
                <c:pt idx="12">
                  <c:v>102.74299553363811</c:v>
                </c:pt>
                <c:pt idx="13">
                  <c:v>103.59151654484351</c:v>
                </c:pt>
                <c:pt idx="14">
                  <c:v>105.31312794503481</c:v>
                </c:pt>
                <c:pt idx="15">
                  <c:v>104.34176004492686</c:v>
                </c:pt>
                <c:pt idx="16">
                  <c:v>103.95479234488387</c:v>
                </c:pt>
                <c:pt idx="17">
                  <c:v>104.43828260049315</c:v>
                </c:pt>
                <c:pt idx="18">
                  <c:v>105.89577318954397</c:v>
                </c:pt>
                <c:pt idx="19">
                  <c:v>105.28855856725427</c:v>
                </c:pt>
                <c:pt idx="20">
                  <c:v>104.90773321165641</c:v>
                </c:pt>
                <c:pt idx="21">
                  <c:v>105.37542886726395</c:v>
                </c:pt>
                <c:pt idx="22">
                  <c:v>106.84432666742714</c:v>
                </c:pt>
                <c:pt idx="23">
                  <c:v>105.90367048954485</c:v>
                </c:pt>
                <c:pt idx="24">
                  <c:v>105.55531181172837</c:v>
                </c:pt>
              </c:numCache>
            </c:numRef>
          </c:val>
          <c:smooth val="0"/>
          <c:extLst>
            <c:ext xmlns:c16="http://schemas.microsoft.com/office/drawing/2014/chart" uri="{C3380CC4-5D6E-409C-BE32-E72D297353CC}">
              <c16:uniqueId val="{00000000-064E-4CD6-8DD3-CF6A33624E0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101.8540527691942</c:v>
                </c:pt>
                <c:pt idx="2">
                  <c:v>105.22937960541954</c:v>
                </c:pt>
                <c:pt idx="3">
                  <c:v>104.3261231281198</c:v>
                </c:pt>
                <c:pt idx="4">
                  <c:v>100.57047777513668</c:v>
                </c:pt>
                <c:pt idx="5">
                  <c:v>103.42286665082005</c:v>
                </c:pt>
                <c:pt idx="6">
                  <c:v>106.94081293082958</c:v>
                </c:pt>
                <c:pt idx="7">
                  <c:v>105.82362728785357</c:v>
                </c:pt>
                <c:pt idx="8">
                  <c:v>104.207273591633</c:v>
                </c:pt>
                <c:pt idx="9">
                  <c:v>106.9170430235322</c:v>
                </c:pt>
                <c:pt idx="10">
                  <c:v>112.76444021868315</c:v>
                </c:pt>
                <c:pt idx="11">
                  <c:v>110.43498930354173</c:v>
                </c:pt>
                <c:pt idx="12">
                  <c:v>107.20228191110056</c:v>
                </c:pt>
                <c:pt idx="13">
                  <c:v>109.10387449488948</c:v>
                </c:pt>
                <c:pt idx="14">
                  <c:v>111.98003327787021</c:v>
                </c:pt>
                <c:pt idx="15">
                  <c:v>110.95792726408366</c:v>
                </c:pt>
                <c:pt idx="16">
                  <c:v>108.77109579272641</c:v>
                </c:pt>
                <c:pt idx="17">
                  <c:v>112.62182077489898</c:v>
                </c:pt>
                <c:pt idx="18">
                  <c:v>116.09222724031376</c:v>
                </c:pt>
                <c:pt idx="19">
                  <c:v>118.04135963869741</c:v>
                </c:pt>
                <c:pt idx="20">
                  <c:v>118.80199667221298</c:v>
                </c:pt>
                <c:pt idx="21">
                  <c:v>122.34371285951984</c:v>
                </c:pt>
                <c:pt idx="22">
                  <c:v>126.64606608034228</c:v>
                </c:pt>
                <c:pt idx="23">
                  <c:v>126.36082719277395</c:v>
                </c:pt>
                <c:pt idx="24">
                  <c:v>119.44378416924172</c:v>
                </c:pt>
              </c:numCache>
            </c:numRef>
          </c:val>
          <c:smooth val="0"/>
          <c:extLst>
            <c:ext xmlns:c16="http://schemas.microsoft.com/office/drawing/2014/chart" uri="{C3380CC4-5D6E-409C-BE32-E72D297353CC}">
              <c16:uniqueId val="{00000001-064E-4CD6-8DD3-CF6A33624E0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101.68137553256238</c:v>
                </c:pt>
                <c:pt idx="2">
                  <c:v>98.676202069385269</c:v>
                </c:pt>
                <c:pt idx="3">
                  <c:v>102.55629945222155</c:v>
                </c:pt>
                <c:pt idx="4">
                  <c:v>93.601643335362141</c:v>
                </c:pt>
                <c:pt idx="5">
                  <c:v>96.089470480827757</c:v>
                </c:pt>
                <c:pt idx="6">
                  <c:v>92.86366402921486</c:v>
                </c:pt>
                <c:pt idx="7">
                  <c:v>94.978697504564821</c:v>
                </c:pt>
                <c:pt idx="8">
                  <c:v>93.479914790018256</c:v>
                </c:pt>
                <c:pt idx="9">
                  <c:v>94.54503956177723</c:v>
                </c:pt>
                <c:pt idx="10">
                  <c:v>91.045343883140589</c:v>
                </c:pt>
                <c:pt idx="11">
                  <c:v>94.088557516737666</c:v>
                </c:pt>
                <c:pt idx="12">
                  <c:v>91.440961655508218</c:v>
                </c:pt>
                <c:pt idx="13">
                  <c:v>93.715763846622039</c:v>
                </c:pt>
                <c:pt idx="14">
                  <c:v>90.558429701765064</c:v>
                </c:pt>
                <c:pt idx="15">
                  <c:v>93.015824710894705</c:v>
                </c:pt>
                <c:pt idx="16">
                  <c:v>91.288800973828359</c:v>
                </c:pt>
                <c:pt idx="17">
                  <c:v>93.152769324406563</c:v>
                </c:pt>
                <c:pt idx="18">
                  <c:v>89.622641509433961</c:v>
                </c:pt>
                <c:pt idx="19">
                  <c:v>92.468046256847231</c:v>
                </c:pt>
                <c:pt idx="20">
                  <c:v>90.649726110772974</c:v>
                </c:pt>
                <c:pt idx="21">
                  <c:v>93.198417528910525</c:v>
                </c:pt>
                <c:pt idx="22">
                  <c:v>89.554169202678025</c:v>
                </c:pt>
                <c:pt idx="23">
                  <c:v>92.140900791235552</c:v>
                </c:pt>
                <c:pt idx="24">
                  <c:v>86.685940353012782</c:v>
                </c:pt>
              </c:numCache>
            </c:numRef>
          </c:val>
          <c:smooth val="0"/>
          <c:extLst>
            <c:ext xmlns:c16="http://schemas.microsoft.com/office/drawing/2014/chart" uri="{C3380CC4-5D6E-409C-BE32-E72D297353CC}">
              <c16:uniqueId val="{00000002-064E-4CD6-8DD3-CF6A33624E0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64E-4CD6-8DD3-CF6A33624E04}"/>
                </c:ext>
              </c:extLst>
            </c:dLbl>
            <c:dLbl>
              <c:idx val="1"/>
              <c:delete val="1"/>
              <c:extLst>
                <c:ext xmlns:c15="http://schemas.microsoft.com/office/drawing/2012/chart" uri="{CE6537A1-D6FC-4f65-9D91-7224C49458BB}"/>
                <c:ext xmlns:c16="http://schemas.microsoft.com/office/drawing/2014/chart" uri="{C3380CC4-5D6E-409C-BE32-E72D297353CC}">
                  <c16:uniqueId val="{00000004-064E-4CD6-8DD3-CF6A33624E04}"/>
                </c:ext>
              </c:extLst>
            </c:dLbl>
            <c:dLbl>
              <c:idx val="2"/>
              <c:delete val="1"/>
              <c:extLst>
                <c:ext xmlns:c15="http://schemas.microsoft.com/office/drawing/2012/chart" uri="{CE6537A1-D6FC-4f65-9D91-7224C49458BB}"/>
                <c:ext xmlns:c16="http://schemas.microsoft.com/office/drawing/2014/chart" uri="{C3380CC4-5D6E-409C-BE32-E72D297353CC}">
                  <c16:uniqueId val="{00000005-064E-4CD6-8DD3-CF6A33624E04}"/>
                </c:ext>
              </c:extLst>
            </c:dLbl>
            <c:dLbl>
              <c:idx val="3"/>
              <c:delete val="1"/>
              <c:extLst>
                <c:ext xmlns:c15="http://schemas.microsoft.com/office/drawing/2012/chart" uri="{CE6537A1-D6FC-4f65-9D91-7224C49458BB}"/>
                <c:ext xmlns:c16="http://schemas.microsoft.com/office/drawing/2014/chart" uri="{C3380CC4-5D6E-409C-BE32-E72D297353CC}">
                  <c16:uniqueId val="{00000006-064E-4CD6-8DD3-CF6A33624E04}"/>
                </c:ext>
              </c:extLst>
            </c:dLbl>
            <c:dLbl>
              <c:idx val="4"/>
              <c:delete val="1"/>
              <c:extLst>
                <c:ext xmlns:c15="http://schemas.microsoft.com/office/drawing/2012/chart" uri="{CE6537A1-D6FC-4f65-9D91-7224C49458BB}"/>
                <c:ext xmlns:c16="http://schemas.microsoft.com/office/drawing/2014/chart" uri="{C3380CC4-5D6E-409C-BE32-E72D297353CC}">
                  <c16:uniqueId val="{00000007-064E-4CD6-8DD3-CF6A33624E04}"/>
                </c:ext>
              </c:extLst>
            </c:dLbl>
            <c:dLbl>
              <c:idx val="5"/>
              <c:delete val="1"/>
              <c:extLst>
                <c:ext xmlns:c15="http://schemas.microsoft.com/office/drawing/2012/chart" uri="{CE6537A1-D6FC-4f65-9D91-7224C49458BB}"/>
                <c:ext xmlns:c16="http://schemas.microsoft.com/office/drawing/2014/chart" uri="{C3380CC4-5D6E-409C-BE32-E72D297353CC}">
                  <c16:uniqueId val="{00000008-064E-4CD6-8DD3-CF6A33624E04}"/>
                </c:ext>
              </c:extLst>
            </c:dLbl>
            <c:dLbl>
              <c:idx val="6"/>
              <c:delete val="1"/>
              <c:extLst>
                <c:ext xmlns:c15="http://schemas.microsoft.com/office/drawing/2012/chart" uri="{CE6537A1-D6FC-4f65-9D91-7224C49458BB}"/>
                <c:ext xmlns:c16="http://schemas.microsoft.com/office/drawing/2014/chart" uri="{C3380CC4-5D6E-409C-BE32-E72D297353CC}">
                  <c16:uniqueId val="{00000009-064E-4CD6-8DD3-CF6A33624E04}"/>
                </c:ext>
              </c:extLst>
            </c:dLbl>
            <c:dLbl>
              <c:idx val="7"/>
              <c:delete val="1"/>
              <c:extLst>
                <c:ext xmlns:c15="http://schemas.microsoft.com/office/drawing/2012/chart" uri="{CE6537A1-D6FC-4f65-9D91-7224C49458BB}"/>
                <c:ext xmlns:c16="http://schemas.microsoft.com/office/drawing/2014/chart" uri="{C3380CC4-5D6E-409C-BE32-E72D297353CC}">
                  <c16:uniqueId val="{0000000A-064E-4CD6-8DD3-CF6A33624E04}"/>
                </c:ext>
              </c:extLst>
            </c:dLbl>
            <c:dLbl>
              <c:idx val="8"/>
              <c:delete val="1"/>
              <c:extLst>
                <c:ext xmlns:c15="http://schemas.microsoft.com/office/drawing/2012/chart" uri="{CE6537A1-D6FC-4f65-9D91-7224C49458BB}"/>
                <c:ext xmlns:c16="http://schemas.microsoft.com/office/drawing/2014/chart" uri="{C3380CC4-5D6E-409C-BE32-E72D297353CC}">
                  <c16:uniqueId val="{0000000B-064E-4CD6-8DD3-CF6A33624E04}"/>
                </c:ext>
              </c:extLst>
            </c:dLbl>
            <c:dLbl>
              <c:idx val="9"/>
              <c:delete val="1"/>
              <c:extLst>
                <c:ext xmlns:c15="http://schemas.microsoft.com/office/drawing/2012/chart" uri="{CE6537A1-D6FC-4f65-9D91-7224C49458BB}"/>
                <c:ext xmlns:c16="http://schemas.microsoft.com/office/drawing/2014/chart" uri="{C3380CC4-5D6E-409C-BE32-E72D297353CC}">
                  <c16:uniqueId val="{0000000C-064E-4CD6-8DD3-CF6A33624E04}"/>
                </c:ext>
              </c:extLst>
            </c:dLbl>
            <c:dLbl>
              <c:idx val="10"/>
              <c:delete val="1"/>
              <c:extLst>
                <c:ext xmlns:c15="http://schemas.microsoft.com/office/drawing/2012/chart" uri="{CE6537A1-D6FC-4f65-9D91-7224C49458BB}"/>
                <c:ext xmlns:c16="http://schemas.microsoft.com/office/drawing/2014/chart" uri="{C3380CC4-5D6E-409C-BE32-E72D297353CC}">
                  <c16:uniqueId val="{0000000D-064E-4CD6-8DD3-CF6A33624E04}"/>
                </c:ext>
              </c:extLst>
            </c:dLbl>
            <c:dLbl>
              <c:idx val="11"/>
              <c:delete val="1"/>
              <c:extLst>
                <c:ext xmlns:c15="http://schemas.microsoft.com/office/drawing/2012/chart" uri="{CE6537A1-D6FC-4f65-9D91-7224C49458BB}"/>
                <c:ext xmlns:c16="http://schemas.microsoft.com/office/drawing/2014/chart" uri="{C3380CC4-5D6E-409C-BE32-E72D297353CC}">
                  <c16:uniqueId val="{0000000E-064E-4CD6-8DD3-CF6A33624E04}"/>
                </c:ext>
              </c:extLst>
            </c:dLbl>
            <c:dLbl>
              <c:idx val="12"/>
              <c:delete val="1"/>
              <c:extLst>
                <c:ext xmlns:c15="http://schemas.microsoft.com/office/drawing/2012/chart" uri="{CE6537A1-D6FC-4f65-9D91-7224C49458BB}"/>
                <c:ext xmlns:c16="http://schemas.microsoft.com/office/drawing/2014/chart" uri="{C3380CC4-5D6E-409C-BE32-E72D297353CC}">
                  <c16:uniqueId val="{0000000F-064E-4CD6-8DD3-CF6A33624E0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64E-4CD6-8DD3-CF6A33624E04}"/>
                </c:ext>
              </c:extLst>
            </c:dLbl>
            <c:dLbl>
              <c:idx val="14"/>
              <c:delete val="1"/>
              <c:extLst>
                <c:ext xmlns:c15="http://schemas.microsoft.com/office/drawing/2012/chart" uri="{CE6537A1-D6FC-4f65-9D91-7224C49458BB}"/>
                <c:ext xmlns:c16="http://schemas.microsoft.com/office/drawing/2014/chart" uri="{C3380CC4-5D6E-409C-BE32-E72D297353CC}">
                  <c16:uniqueId val="{00000011-064E-4CD6-8DD3-CF6A33624E04}"/>
                </c:ext>
              </c:extLst>
            </c:dLbl>
            <c:dLbl>
              <c:idx val="15"/>
              <c:delete val="1"/>
              <c:extLst>
                <c:ext xmlns:c15="http://schemas.microsoft.com/office/drawing/2012/chart" uri="{CE6537A1-D6FC-4f65-9D91-7224C49458BB}"/>
                <c:ext xmlns:c16="http://schemas.microsoft.com/office/drawing/2014/chart" uri="{C3380CC4-5D6E-409C-BE32-E72D297353CC}">
                  <c16:uniqueId val="{00000012-064E-4CD6-8DD3-CF6A33624E04}"/>
                </c:ext>
              </c:extLst>
            </c:dLbl>
            <c:dLbl>
              <c:idx val="16"/>
              <c:delete val="1"/>
              <c:extLst>
                <c:ext xmlns:c15="http://schemas.microsoft.com/office/drawing/2012/chart" uri="{CE6537A1-D6FC-4f65-9D91-7224C49458BB}"/>
                <c:ext xmlns:c16="http://schemas.microsoft.com/office/drawing/2014/chart" uri="{C3380CC4-5D6E-409C-BE32-E72D297353CC}">
                  <c16:uniqueId val="{00000013-064E-4CD6-8DD3-CF6A33624E04}"/>
                </c:ext>
              </c:extLst>
            </c:dLbl>
            <c:dLbl>
              <c:idx val="17"/>
              <c:delete val="1"/>
              <c:extLst>
                <c:ext xmlns:c15="http://schemas.microsoft.com/office/drawing/2012/chart" uri="{CE6537A1-D6FC-4f65-9D91-7224C49458BB}"/>
                <c:ext xmlns:c16="http://schemas.microsoft.com/office/drawing/2014/chart" uri="{C3380CC4-5D6E-409C-BE32-E72D297353CC}">
                  <c16:uniqueId val="{00000014-064E-4CD6-8DD3-CF6A33624E04}"/>
                </c:ext>
              </c:extLst>
            </c:dLbl>
            <c:dLbl>
              <c:idx val="18"/>
              <c:delete val="1"/>
              <c:extLst>
                <c:ext xmlns:c15="http://schemas.microsoft.com/office/drawing/2012/chart" uri="{CE6537A1-D6FC-4f65-9D91-7224C49458BB}"/>
                <c:ext xmlns:c16="http://schemas.microsoft.com/office/drawing/2014/chart" uri="{C3380CC4-5D6E-409C-BE32-E72D297353CC}">
                  <c16:uniqueId val="{00000015-064E-4CD6-8DD3-CF6A33624E04}"/>
                </c:ext>
              </c:extLst>
            </c:dLbl>
            <c:dLbl>
              <c:idx val="19"/>
              <c:delete val="1"/>
              <c:extLst>
                <c:ext xmlns:c15="http://schemas.microsoft.com/office/drawing/2012/chart" uri="{CE6537A1-D6FC-4f65-9D91-7224C49458BB}"/>
                <c:ext xmlns:c16="http://schemas.microsoft.com/office/drawing/2014/chart" uri="{C3380CC4-5D6E-409C-BE32-E72D297353CC}">
                  <c16:uniqueId val="{00000016-064E-4CD6-8DD3-CF6A33624E04}"/>
                </c:ext>
              </c:extLst>
            </c:dLbl>
            <c:dLbl>
              <c:idx val="20"/>
              <c:delete val="1"/>
              <c:extLst>
                <c:ext xmlns:c15="http://schemas.microsoft.com/office/drawing/2012/chart" uri="{CE6537A1-D6FC-4f65-9D91-7224C49458BB}"/>
                <c:ext xmlns:c16="http://schemas.microsoft.com/office/drawing/2014/chart" uri="{C3380CC4-5D6E-409C-BE32-E72D297353CC}">
                  <c16:uniqueId val="{00000017-064E-4CD6-8DD3-CF6A33624E04}"/>
                </c:ext>
              </c:extLst>
            </c:dLbl>
            <c:dLbl>
              <c:idx val="21"/>
              <c:delete val="1"/>
              <c:extLst>
                <c:ext xmlns:c15="http://schemas.microsoft.com/office/drawing/2012/chart" uri="{CE6537A1-D6FC-4f65-9D91-7224C49458BB}"/>
                <c:ext xmlns:c16="http://schemas.microsoft.com/office/drawing/2014/chart" uri="{C3380CC4-5D6E-409C-BE32-E72D297353CC}">
                  <c16:uniqueId val="{00000018-064E-4CD6-8DD3-CF6A33624E04}"/>
                </c:ext>
              </c:extLst>
            </c:dLbl>
            <c:dLbl>
              <c:idx val="22"/>
              <c:delete val="1"/>
              <c:extLst>
                <c:ext xmlns:c15="http://schemas.microsoft.com/office/drawing/2012/chart" uri="{CE6537A1-D6FC-4f65-9D91-7224C49458BB}"/>
                <c:ext xmlns:c16="http://schemas.microsoft.com/office/drawing/2014/chart" uri="{C3380CC4-5D6E-409C-BE32-E72D297353CC}">
                  <c16:uniqueId val="{00000019-064E-4CD6-8DD3-CF6A33624E04}"/>
                </c:ext>
              </c:extLst>
            </c:dLbl>
            <c:dLbl>
              <c:idx val="23"/>
              <c:delete val="1"/>
              <c:extLst>
                <c:ext xmlns:c15="http://schemas.microsoft.com/office/drawing/2012/chart" uri="{CE6537A1-D6FC-4f65-9D91-7224C49458BB}"/>
                <c:ext xmlns:c16="http://schemas.microsoft.com/office/drawing/2014/chart" uri="{C3380CC4-5D6E-409C-BE32-E72D297353CC}">
                  <c16:uniqueId val="{0000001A-064E-4CD6-8DD3-CF6A33624E04}"/>
                </c:ext>
              </c:extLst>
            </c:dLbl>
            <c:dLbl>
              <c:idx val="24"/>
              <c:delete val="1"/>
              <c:extLst>
                <c:ext xmlns:c15="http://schemas.microsoft.com/office/drawing/2012/chart" uri="{CE6537A1-D6FC-4f65-9D91-7224C49458BB}"/>
                <c:ext xmlns:c16="http://schemas.microsoft.com/office/drawing/2014/chart" uri="{C3380CC4-5D6E-409C-BE32-E72D297353CC}">
                  <c16:uniqueId val="{0000001B-064E-4CD6-8DD3-CF6A33624E0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 14</c:v>
                </c:pt>
                <c:pt idx="6">
                  <c:v>Sep 15</c:v>
                </c:pt>
                <c:pt idx="10">
                  <c:v>Sep 16</c:v>
                </c:pt>
                <c:pt idx="14">
                  <c:v>Sep 17</c:v>
                </c:pt>
                <c:pt idx="18">
                  <c:v>Sep 18</c:v>
                </c:pt>
                <c:pt idx="22">
                  <c:v>Sep 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64E-4CD6-8DD3-CF6A33624E0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Jena (096)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8" t="s">
        <v>226</v>
      </c>
      <c r="B3" s="568"/>
      <c r="C3" s="568"/>
      <c r="D3" s="568"/>
      <c r="E3" s="568"/>
      <c r="F3" s="568"/>
      <c r="G3" s="568"/>
      <c r="H3" s="568"/>
      <c r="I3" s="568"/>
      <c r="J3" s="568"/>
      <c r="K3" s="568"/>
    </row>
    <row r="4" spans="1:255" s="94" customFormat="1" ht="12" customHeight="1" x14ac:dyDescent="0.2">
      <c r="A4" s="569" t="s">
        <v>92</v>
      </c>
      <c r="B4" s="569"/>
      <c r="C4" s="569"/>
      <c r="D4" s="569"/>
      <c r="E4" s="569"/>
      <c r="F4" s="569"/>
      <c r="G4" s="569"/>
      <c r="H4" s="569"/>
      <c r="I4" s="569"/>
      <c r="J4" s="569"/>
      <c r="K4" s="569"/>
    </row>
    <row r="5" spans="1:255" s="94" customFormat="1" ht="12" customHeight="1" x14ac:dyDescent="0.2">
      <c r="A5" s="570" t="s">
        <v>57</v>
      </c>
      <c r="B5" s="570"/>
      <c r="C5" s="570"/>
      <c r="D5" s="570"/>
      <c r="E5" s="570"/>
      <c r="F5" s="252"/>
      <c r="G5" s="252"/>
      <c r="H5" s="252"/>
      <c r="I5" s="252"/>
      <c r="J5" s="252"/>
      <c r="K5" s="252"/>
    </row>
    <row r="6" spans="1:255" s="94" customFormat="1" ht="35.25" customHeight="1" x14ac:dyDescent="0.2">
      <c r="A6" s="611" t="s">
        <v>519</v>
      </c>
      <c r="B6" s="611"/>
      <c r="C6" s="611"/>
      <c r="D6" s="611"/>
      <c r="E6" s="611"/>
      <c r="F6" s="611"/>
      <c r="G6" s="611"/>
      <c r="H6" s="611"/>
      <c r="I6" s="611"/>
      <c r="J6" s="611"/>
      <c r="K6" s="611"/>
    </row>
    <row r="7" spans="1:255" s="91" customFormat="1" ht="12" customHeight="1" x14ac:dyDescent="0.2">
      <c r="A7" s="585" t="s">
        <v>227</v>
      </c>
      <c r="B7" s="574"/>
      <c r="C7" s="574"/>
      <c r="D7" s="579" t="s">
        <v>94</v>
      </c>
      <c r="E7" s="582" t="s">
        <v>179</v>
      </c>
      <c r="F7" s="583"/>
      <c r="G7" s="583"/>
      <c r="H7" s="583"/>
      <c r="I7" s="584"/>
      <c r="J7" s="585" t="s">
        <v>180</v>
      </c>
      <c r="K7" s="586"/>
      <c r="L7" s="96"/>
      <c r="M7" s="96"/>
      <c r="N7" s="96"/>
    </row>
    <row r="8" spans="1:255" ht="21.75" customHeight="1" x14ac:dyDescent="0.2">
      <c r="A8" s="575"/>
      <c r="B8" s="576"/>
      <c r="C8" s="576"/>
      <c r="D8" s="580"/>
      <c r="E8" s="589" t="s">
        <v>97</v>
      </c>
      <c r="F8" s="589" t="s">
        <v>98</v>
      </c>
      <c r="G8" s="589" t="s">
        <v>99</v>
      </c>
      <c r="H8" s="589" t="s">
        <v>100</v>
      </c>
      <c r="I8" s="589" t="s">
        <v>101</v>
      </c>
      <c r="J8" s="587"/>
      <c r="K8" s="588"/>
    </row>
    <row r="9" spans="1:255" ht="12" customHeight="1" x14ac:dyDescent="0.2">
      <c r="A9" s="575"/>
      <c r="B9" s="576"/>
      <c r="C9" s="576"/>
      <c r="D9" s="580"/>
      <c r="E9" s="590"/>
      <c r="F9" s="590"/>
      <c r="G9" s="590"/>
      <c r="H9" s="590"/>
      <c r="I9" s="590"/>
      <c r="J9" s="98" t="s">
        <v>102</v>
      </c>
      <c r="K9" s="99" t="s">
        <v>103</v>
      </c>
    </row>
    <row r="10" spans="1:255" ht="12" customHeight="1" x14ac:dyDescent="0.2">
      <c r="A10" s="577"/>
      <c r="B10" s="578"/>
      <c r="C10" s="578"/>
      <c r="D10" s="581"/>
      <c r="E10" s="100">
        <v>1</v>
      </c>
      <c r="F10" s="100">
        <v>2</v>
      </c>
      <c r="G10" s="100">
        <v>3</v>
      </c>
      <c r="H10" s="100">
        <v>4</v>
      </c>
      <c r="I10" s="100">
        <v>5</v>
      </c>
      <c r="J10" s="100">
        <v>6</v>
      </c>
      <c r="K10" s="100">
        <v>7</v>
      </c>
    </row>
    <row r="11" spans="1:255" ht="12" customHeight="1" x14ac:dyDescent="0.2">
      <c r="A11" s="296" t="s">
        <v>104</v>
      </c>
      <c r="B11" s="297"/>
      <c r="C11" s="298"/>
      <c r="D11" s="261">
        <v>100</v>
      </c>
      <c r="E11" s="237">
        <v>120294</v>
      </c>
      <c r="F11" s="238">
        <v>120691</v>
      </c>
      <c r="G11" s="238">
        <v>121763</v>
      </c>
      <c r="H11" s="238">
        <v>120089</v>
      </c>
      <c r="I11" s="264">
        <v>120080</v>
      </c>
      <c r="J11" s="262" t="s">
        <v>520</v>
      </c>
      <c r="K11" s="265" t="s">
        <v>520</v>
      </c>
    </row>
    <row r="12" spans="1:255" s="110" customFormat="1" ht="17.45" customHeight="1" x14ac:dyDescent="0.2">
      <c r="A12" s="299" t="s">
        <v>228</v>
      </c>
      <c r="B12" s="300"/>
      <c r="C12" s="300"/>
      <c r="D12" s="301"/>
      <c r="E12" s="302"/>
      <c r="F12" s="302"/>
      <c r="G12" s="302"/>
      <c r="H12" s="302"/>
      <c r="I12" s="302"/>
      <c r="J12" s="301"/>
      <c r="K12" s="303"/>
      <c r="L12" s="304"/>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c r="HT12" s="304"/>
      <c r="HU12" s="304"/>
      <c r="HV12" s="304"/>
      <c r="HW12" s="304"/>
      <c r="HX12" s="304"/>
      <c r="HY12" s="304"/>
      <c r="HZ12" s="304"/>
      <c r="IA12" s="304"/>
      <c r="IB12" s="304"/>
      <c r="IC12" s="304"/>
      <c r="ID12" s="304"/>
      <c r="IE12" s="304"/>
      <c r="IF12" s="304"/>
      <c r="IG12" s="304"/>
      <c r="IH12" s="304"/>
      <c r="II12" s="304"/>
      <c r="IJ12" s="304"/>
      <c r="IK12" s="304"/>
      <c r="IL12" s="304"/>
      <c r="IM12" s="304"/>
      <c r="IN12" s="304"/>
      <c r="IO12" s="304"/>
      <c r="IP12" s="304"/>
      <c r="IQ12" s="304"/>
      <c r="IR12" s="304"/>
      <c r="IS12" s="304"/>
      <c r="IT12" s="304"/>
      <c r="IU12" s="304"/>
    </row>
    <row r="13" spans="1:255" ht="14.1" customHeight="1" x14ac:dyDescent="0.2">
      <c r="A13" s="305" t="s">
        <v>229</v>
      </c>
      <c r="B13" s="306"/>
      <c r="C13" s="307"/>
      <c r="D13" s="113">
        <v>12.361381282524482</v>
      </c>
      <c r="E13" s="115">
        <v>14870</v>
      </c>
      <c r="F13" s="114">
        <v>14850</v>
      </c>
      <c r="G13" s="114">
        <v>15257</v>
      </c>
      <c r="H13" s="114">
        <v>15053</v>
      </c>
      <c r="I13" s="140">
        <v>14773</v>
      </c>
      <c r="J13" s="115" t="s">
        <v>520</v>
      </c>
      <c r="K13" s="116" t="s">
        <v>520</v>
      </c>
    </row>
    <row r="14" spans="1:255" ht="14.1" customHeight="1" x14ac:dyDescent="0.2">
      <c r="A14" s="305" t="s">
        <v>230</v>
      </c>
      <c r="B14" s="306"/>
      <c r="C14" s="307"/>
      <c r="D14" s="113">
        <v>57.967147156134139</v>
      </c>
      <c r="E14" s="115">
        <v>69731</v>
      </c>
      <c r="F14" s="114">
        <v>70269</v>
      </c>
      <c r="G14" s="114">
        <v>71056</v>
      </c>
      <c r="H14" s="114">
        <v>70073</v>
      </c>
      <c r="I14" s="140">
        <v>70401</v>
      </c>
      <c r="J14" s="115" t="s">
        <v>520</v>
      </c>
      <c r="K14" s="116" t="s">
        <v>520</v>
      </c>
    </row>
    <row r="15" spans="1:255" ht="14.1" customHeight="1" x14ac:dyDescent="0.2">
      <c r="A15" s="305" t="s">
        <v>231</v>
      </c>
      <c r="B15" s="306"/>
      <c r="C15" s="307"/>
      <c r="D15" s="113">
        <v>13.015611751209537</v>
      </c>
      <c r="E15" s="115">
        <v>15657</v>
      </c>
      <c r="F15" s="114">
        <v>15707</v>
      </c>
      <c r="G15" s="114">
        <v>15654</v>
      </c>
      <c r="H15" s="114">
        <v>15382</v>
      </c>
      <c r="I15" s="140">
        <v>15388</v>
      </c>
      <c r="J15" s="115" t="s">
        <v>520</v>
      </c>
      <c r="K15" s="116" t="s">
        <v>520</v>
      </c>
    </row>
    <row r="16" spans="1:255" ht="14.1" customHeight="1" x14ac:dyDescent="0.2">
      <c r="A16" s="305" t="s">
        <v>232</v>
      </c>
      <c r="B16" s="306"/>
      <c r="C16" s="307"/>
      <c r="D16" s="113">
        <v>16.295908357856586</v>
      </c>
      <c r="E16" s="115">
        <v>19603</v>
      </c>
      <c r="F16" s="114">
        <v>19429</v>
      </c>
      <c r="G16" s="114">
        <v>19359</v>
      </c>
      <c r="H16" s="114">
        <v>19140</v>
      </c>
      <c r="I16" s="140">
        <v>19071</v>
      </c>
      <c r="J16" s="115" t="s">
        <v>520</v>
      </c>
      <c r="K16" s="116" t="s">
        <v>520</v>
      </c>
    </row>
    <row r="17" spans="1:255" s="286" customFormat="1" ht="17.45" customHeight="1" x14ac:dyDescent="0.2">
      <c r="A17" s="299" t="s">
        <v>233</v>
      </c>
      <c r="B17" s="300"/>
      <c r="C17" s="300"/>
      <c r="D17" s="301"/>
      <c r="E17" s="308"/>
      <c r="F17" s="308"/>
      <c r="G17" s="308"/>
      <c r="H17" s="308"/>
      <c r="I17" s="308"/>
      <c r="J17" s="301"/>
      <c r="K17" s="303"/>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c r="EL17" s="304"/>
      <c r="EM17" s="304"/>
      <c r="EN17" s="304"/>
      <c r="EO17" s="304"/>
      <c r="EP17" s="304"/>
      <c r="EQ17" s="304"/>
      <c r="ER17" s="304"/>
      <c r="ES17" s="304"/>
      <c r="ET17" s="304"/>
      <c r="EU17" s="304"/>
      <c r="EV17" s="304"/>
      <c r="EW17" s="304"/>
      <c r="EX17" s="304"/>
      <c r="EY17" s="304"/>
      <c r="EZ17" s="304"/>
      <c r="FA17" s="304"/>
      <c r="FB17" s="304"/>
      <c r="FC17" s="304"/>
      <c r="FD17" s="304"/>
      <c r="FE17" s="304"/>
      <c r="FF17" s="304"/>
      <c r="FG17" s="304"/>
      <c r="FH17" s="304"/>
      <c r="FI17" s="304"/>
      <c r="FJ17" s="304"/>
      <c r="FK17" s="304"/>
      <c r="FL17" s="304"/>
      <c r="FM17" s="304"/>
      <c r="FN17" s="304"/>
      <c r="FO17" s="304"/>
      <c r="FP17" s="304"/>
      <c r="FQ17" s="304"/>
      <c r="FR17" s="304"/>
      <c r="FS17" s="304"/>
      <c r="FT17" s="304"/>
      <c r="FU17" s="304"/>
      <c r="FV17" s="304"/>
      <c r="FW17" s="304"/>
      <c r="FX17" s="304"/>
      <c r="FY17" s="304"/>
      <c r="FZ17" s="304"/>
      <c r="GA17" s="304"/>
      <c r="GB17" s="304"/>
      <c r="GC17" s="304"/>
      <c r="GD17" s="304"/>
      <c r="GE17" s="304"/>
      <c r="GF17" s="304"/>
      <c r="GG17" s="304"/>
      <c r="GH17" s="304"/>
      <c r="GI17" s="304"/>
      <c r="GJ17" s="304"/>
      <c r="GK17" s="304"/>
      <c r="GL17" s="304"/>
      <c r="GM17" s="304"/>
      <c r="GN17" s="304"/>
      <c r="GO17" s="304"/>
      <c r="GP17" s="304"/>
      <c r="GQ17" s="304"/>
      <c r="GR17" s="304"/>
      <c r="GS17" s="304"/>
      <c r="GT17" s="304"/>
      <c r="GU17" s="304"/>
      <c r="GV17" s="304"/>
      <c r="GW17" s="304"/>
      <c r="GX17" s="304"/>
      <c r="GY17" s="304"/>
      <c r="GZ17" s="304"/>
      <c r="HA17" s="304"/>
      <c r="HB17" s="304"/>
      <c r="HC17" s="304"/>
      <c r="HD17" s="304"/>
      <c r="HE17" s="304"/>
      <c r="HF17" s="304"/>
      <c r="HG17" s="304"/>
      <c r="HH17" s="304"/>
      <c r="HI17" s="304"/>
      <c r="HJ17" s="304"/>
      <c r="HK17" s="304"/>
      <c r="HL17" s="304"/>
      <c r="HM17" s="304"/>
      <c r="HN17" s="304"/>
      <c r="HO17" s="304"/>
      <c r="HP17" s="304"/>
      <c r="HQ17" s="304"/>
      <c r="HR17" s="304"/>
      <c r="HS17" s="304"/>
      <c r="HT17" s="304"/>
      <c r="HU17" s="304"/>
      <c r="HV17" s="304"/>
      <c r="HW17" s="304"/>
      <c r="HX17" s="304"/>
      <c r="HY17" s="304"/>
      <c r="HZ17" s="304"/>
      <c r="IA17" s="304"/>
      <c r="IB17" s="304"/>
      <c r="IC17" s="304"/>
      <c r="ID17" s="304"/>
      <c r="IE17" s="304"/>
      <c r="IF17" s="304"/>
      <c r="IG17" s="304"/>
      <c r="IH17" s="304"/>
      <c r="II17" s="304"/>
      <c r="IJ17" s="304"/>
      <c r="IK17" s="304"/>
      <c r="IL17" s="304"/>
      <c r="IM17" s="304"/>
      <c r="IN17" s="304"/>
      <c r="IO17" s="304"/>
      <c r="IP17" s="304"/>
      <c r="IQ17" s="304"/>
      <c r="IR17" s="304"/>
      <c r="IS17" s="304"/>
      <c r="IT17" s="304"/>
      <c r="IU17" s="304"/>
    </row>
    <row r="18" spans="1:255" ht="14.1" customHeight="1" x14ac:dyDescent="0.2">
      <c r="A18" s="305">
        <v>11</v>
      </c>
      <c r="B18" s="306" t="s">
        <v>234</v>
      </c>
      <c r="C18" s="307"/>
      <c r="D18" s="113">
        <v>1.2178496018089016</v>
      </c>
      <c r="E18" s="115">
        <v>1465</v>
      </c>
      <c r="F18" s="114">
        <v>1452</v>
      </c>
      <c r="G18" s="114">
        <v>1510</v>
      </c>
      <c r="H18" s="114">
        <v>1473</v>
      </c>
      <c r="I18" s="140">
        <v>1411</v>
      </c>
      <c r="J18" s="115" t="s">
        <v>520</v>
      </c>
      <c r="K18" s="116" t="s">
        <v>520</v>
      </c>
    </row>
    <row r="19" spans="1:255" ht="14.1" customHeight="1" x14ac:dyDescent="0.2">
      <c r="A19" s="305" t="s">
        <v>235</v>
      </c>
      <c r="B19" s="306" t="s">
        <v>236</v>
      </c>
      <c r="C19" s="307"/>
      <c r="D19" s="113">
        <v>0.59354581275874108</v>
      </c>
      <c r="E19" s="115">
        <v>714</v>
      </c>
      <c r="F19" s="114">
        <v>690</v>
      </c>
      <c r="G19" s="114">
        <v>767</v>
      </c>
      <c r="H19" s="114">
        <v>727</v>
      </c>
      <c r="I19" s="140">
        <v>683</v>
      </c>
      <c r="J19" s="115" t="s">
        <v>520</v>
      </c>
      <c r="K19" s="116" t="s">
        <v>520</v>
      </c>
    </row>
    <row r="20" spans="1:255" ht="14.1" customHeight="1" x14ac:dyDescent="0.2">
      <c r="A20" s="305">
        <v>12</v>
      </c>
      <c r="B20" s="306" t="s">
        <v>237</v>
      </c>
      <c r="C20" s="307"/>
      <c r="D20" s="113">
        <v>0.56777561640647078</v>
      </c>
      <c r="E20" s="115">
        <v>683</v>
      </c>
      <c r="F20" s="114">
        <v>618</v>
      </c>
      <c r="G20" s="114">
        <v>784</v>
      </c>
      <c r="H20" s="114">
        <v>766</v>
      </c>
      <c r="I20" s="140">
        <v>697</v>
      </c>
      <c r="J20" s="115" t="s">
        <v>520</v>
      </c>
      <c r="K20" s="116" t="s">
        <v>520</v>
      </c>
    </row>
    <row r="21" spans="1:255" ht="14.1" customHeight="1" x14ac:dyDescent="0.2">
      <c r="A21" s="305">
        <v>21</v>
      </c>
      <c r="B21" s="306" t="s">
        <v>238</v>
      </c>
      <c r="C21" s="307"/>
      <c r="D21" s="113">
        <v>1.3757959665486226</v>
      </c>
      <c r="E21" s="115">
        <v>1655</v>
      </c>
      <c r="F21" s="114">
        <v>1705</v>
      </c>
      <c r="G21" s="114">
        <v>1755</v>
      </c>
      <c r="H21" s="114">
        <v>1750</v>
      </c>
      <c r="I21" s="140">
        <v>1773</v>
      </c>
      <c r="J21" s="115" t="s">
        <v>520</v>
      </c>
      <c r="K21" s="116" t="s">
        <v>520</v>
      </c>
    </row>
    <row r="22" spans="1:255" ht="14.1" customHeight="1" x14ac:dyDescent="0.2">
      <c r="A22" s="305">
        <v>22</v>
      </c>
      <c r="B22" s="306" t="s">
        <v>239</v>
      </c>
      <c r="C22" s="307"/>
      <c r="D22" s="113">
        <v>1.5013217616838745</v>
      </c>
      <c r="E22" s="115">
        <v>1806</v>
      </c>
      <c r="F22" s="114">
        <v>1869</v>
      </c>
      <c r="G22" s="114">
        <v>1939</v>
      </c>
      <c r="H22" s="114">
        <v>1903</v>
      </c>
      <c r="I22" s="140">
        <v>1929</v>
      </c>
      <c r="J22" s="115" t="s">
        <v>520</v>
      </c>
      <c r="K22" s="116" t="s">
        <v>520</v>
      </c>
    </row>
    <row r="23" spans="1:255" ht="14.1" customHeight="1" x14ac:dyDescent="0.2">
      <c r="A23" s="305">
        <v>23</v>
      </c>
      <c r="B23" s="306" t="s">
        <v>240</v>
      </c>
      <c r="C23" s="307"/>
      <c r="D23" s="113">
        <v>0.45388797446256673</v>
      </c>
      <c r="E23" s="115">
        <v>546</v>
      </c>
      <c r="F23" s="114">
        <v>576</v>
      </c>
      <c r="G23" s="114">
        <v>588</v>
      </c>
      <c r="H23" s="114">
        <v>591</v>
      </c>
      <c r="I23" s="140">
        <v>600</v>
      </c>
      <c r="J23" s="115" t="s">
        <v>520</v>
      </c>
      <c r="K23" s="116" t="s">
        <v>520</v>
      </c>
    </row>
    <row r="24" spans="1:255" ht="14.1" customHeight="1" x14ac:dyDescent="0.2">
      <c r="A24" s="305">
        <v>24</v>
      </c>
      <c r="B24" s="306" t="s">
        <v>241</v>
      </c>
      <c r="C24" s="307"/>
      <c r="D24" s="113">
        <v>4.0509086072455815</v>
      </c>
      <c r="E24" s="115">
        <v>4873</v>
      </c>
      <c r="F24" s="114">
        <v>4929</v>
      </c>
      <c r="G24" s="114">
        <v>5028</v>
      </c>
      <c r="H24" s="114">
        <v>5006</v>
      </c>
      <c r="I24" s="140">
        <v>5164</v>
      </c>
      <c r="J24" s="115" t="s">
        <v>520</v>
      </c>
      <c r="K24" s="116" t="s">
        <v>520</v>
      </c>
    </row>
    <row r="25" spans="1:255" ht="14.1" customHeight="1" x14ac:dyDescent="0.2">
      <c r="A25" s="305">
        <v>25</v>
      </c>
      <c r="B25" s="306" t="s">
        <v>242</v>
      </c>
      <c r="C25" s="307"/>
      <c r="D25" s="113">
        <v>5.4757510765291704</v>
      </c>
      <c r="E25" s="115">
        <v>6587</v>
      </c>
      <c r="F25" s="114">
        <v>6647</v>
      </c>
      <c r="G25" s="114">
        <v>6756</v>
      </c>
      <c r="H25" s="114">
        <v>6563</v>
      </c>
      <c r="I25" s="140">
        <v>6540</v>
      </c>
      <c r="J25" s="115" t="s">
        <v>520</v>
      </c>
      <c r="K25" s="116" t="s">
        <v>520</v>
      </c>
    </row>
    <row r="26" spans="1:255" ht="14.1" customHeight="1" x14ac:dyDescent="0.2">
      <c r="A26" s="305">
        <v>26</v>
      </c>
      <c r="B26" s="306" t="s">
        <v>243</v>
      </c>
      <c r="C26" s="307"/>
      <c r="D26" s="113">
        <v>3.6577052887093289</v>
      </c>
      <c r="E26" s="115">
        <v>4400</v>
      </c>
      <c r="F26" s="114">
        <v>4453</v>
      </c>
      <c r="G26" s="114">
        <v>4514</v>
      </c>
      <c r="H26" s="114">
        <v>4525</v>
      </c>
      <c r="I26" s="140">
        <v>4609</v>
      </c>
      <c r="J26" s="115" t="s">
        <v>520</v>
      </c>
      <c r="K26" s="116" t="s">
        <v>520</v>
      </c>
    </row>
    <row r="27" spans="1:255" ht="14.1" customHeight="1" x14ac:dyDescent="0.2">
      <c r="A27" s="305">
        <v>27</v>
      </c>
      <c r="B27" s="306" t="s">
        <v>244</v>
      </c>
      <c r="C27" s="307"/>
      <c r="D27" s="113">
        <v>3.7042579014747203</v>
      </c>
      <c r="E27" s="115">
        <v>4456</v>
      </c>
      <c r="F27" s="114">
        <v>4437</v>
      </c>
      <c r="G27" s="114">
        <v>4431</v>
      </c>
      <c r="H27" s="114">
        <v>4389</v>
      </c>
      <c r="I27" s="140">
        <v>4391</v>
      </c>
      <c r="J27" s="115" t="s">
        <v>520</v>
      </c>
      <c r="K27" s="116" t="s">
        <v>520</v>
      </c>
    </row>
    <row r="28" spans="1:255" ht="14.1" customHeight="1" x14ac:dyDescent="0.2">
      <c r="A28" s="305">
        <v>28</v>
      </c>
      <c r="B28" s="306" t="s">
        <v>245</v>
      </c>
      <c r="C28" s="307"/>
      <c r="D28" s="113">
        <v>0.30342327963156934</v>
      </c>
      <c r="E28" s="115">
        <v>365</v>
      </c>
      <c r="F28" s="114">
        <v>381</v>
      </c>
      <c r="G28" s="114">
        <v>391</v>
      </c>
      <c r="H28" s="114">
        <v>384</v>
      </c>
      <c r="I28" s="140">
        <v>398</v>
      </c>
      <c r="J28" s="115" t="s">
        <v>520</v>
      </c>
      <c r="K28" s="116" t="s">
        <v>520</v>
      </c>
    </row>
    <row r="29" spans="1:255" ht="14.1" customHeight="1" x14ac:dyDescent="0.2">
      <c r="A29" s="305">
        <v>29</v>
      </c>
      <c r="B29" s="306" t="s">
        <v>246</v>
      </c>
      <c r="C29" s="307"/>
      <c r="D29" s="113">
        <v>2.5221540558963871</v>
      </c>
      <c r="E29" s="115">
        <v>3034</v>
      </c>
      <c r="F29" s="114">
        <v>3135</v>
      </c>
      <c r="G29" s="114">
        <v>3140</v>
      </c>
      <c r="H29" s="114">
        <v>3068</v>
      </c>
      <c r="I29" s="140">
        <v>3035</v>
      </c>
      <c r="J29" s="115" t="s">
        <v>520</v>
      </c>
      <c r="K29" s="116" t="s">
        <v>520</v>
      </c>
    </row>
    <row r="30" spans="1:255" ht="14.1" customHeight="1" x14ac:dyDescent="0.2">
      <c r="A30" s="305" t="s">
        <v>247</v>
      </c>
      <c r="B30" s="306" t="s">
        <v>248</v>
      </c>
      <c r="C30" s="307"/>
      <c r="D30" s="113">
        <v>1.073203983573578</v>
      </c>
      <c r="E30" s="115">
        <v>1291</v>
      </c>
      <c r="F30" s="114">
        <v>1337</v>
      </c>
      <c r="G30" s="114">
        <v>1340</v>
      </c>
      <c r="H30" s="114">
        <v>1291</v>
      </c>
      <c r="I30" s="140">
        <v>1268</v>
      </c>
      <c r="J30" s="115" t="s">
        <v>520</v>
      </c>
      <c r="K30" s="116" t="s">
        <v>520</v>
      </c>
    </row>
    <row r="31" spans="1:255" ht="14.1" customHeight="1" x14ac:dyDescent="0.2">
      <c r="A31" s="305" t="s">
        <v>249</v>
      </c>
      <c r="B31" s="306" t="s">
        <v>250</v>
      </c>
      <c r="C31" s="307"/>
      <c r="D31" s="113">
        <v>1.4298302492227377</v>
      </c>
      <c r="E31" s="115">
        <v>1720</v>
      </c>
      <c r="F31" s="114">
        <v>1771</v>
      </c>
      <c r="G31" s="114">
        <v>1772</v>
      </c>
      <c r="H31" s="114">
        <v>1753</v>
      </c>
      <c r="I31" s="140">
        <v>1742</v>
      </c>
      <c r="J31" s="115" t="s">
        <v>520</v>
      </c>
      <c r="K31" s="116" t="s">
        <v>520</v>
      </c>
    </row>
    <row r="32" spans="1:255" ht="14.1" customHeight="1" x14ac:dyDescent="0.2">
      <c r="A32" s="305">
        <v>31</v>
      </c>
      <c r="B32" s="306" t="s">
        <v>251</v>
      </c>
      <c r="C32" s="307"/>
      <c r="D32" s="113">
        <v>0.65672435865462953</v>
      </c>
      <c r="E32" s="115">
        <v>790</v>
      </c>
      <c r="F32" s="114">
        <v>808</v>
      </c>
      <c r="G32" s="114">
        <v>816</v>
      </c>
      <c r="H32" s="114">
        <v>782</v>
      </c>
      <c r="I32" s="140">
        <v>801</v>
      </c>
      <c r="J32" s="115" t="s">
        <v>520</v>
      </c>
      <c r="K32" s="116" t="s">
        <v>520</v>
      </c>
    </row>
    <row r="33" spans="1:11" ht="14.1" customHeight="1" x14ac:dyDescent="0.2">
      <c r="A33" s="305">
        <v>32</v>
      </c>
      <c r="B33" s="306" t="s">
        <v>252</v>
      </c>
      <c r="C33" s="307"/>
      <c r="D33" s="113">
        <v>1.7157962990672853</v>
      </c>
      <c r="E33" s="115">
        <v>2064</v>
      </c>
      <c r="F33" s="114">
        <v>2085</v>
      </c>
      <c r="G33" s="114">
        <v>2195</v>
      </c>
      <c r="H33" s="114">
        <v>2175</v>
      </c>
      <c r="I33" s="140">
        <v>2158</v>
      </c>
      <c r="J33" s="115" t="s">
        <v>520</v>
      </c>
      <c r="K33" s="116" t="s">
        <v>520</v>
      </c>
    </row>
    <row r="34" spans="1:11" ht="14.1" customHeight="1" x14ac:dyDescent="0.2">
      <c r="A34" s="305">
        <v>33</v>
      </c>
      <c r="B34" s="306" t="s">
        <v>253</v>
      </c>
      <c r="C34" s="307"/>
      <c r="D34" s="113">
        <v>1.0998054765823733</v>
      </c>
      <c r="E34" s="115">
        <v>1323</v>
      </c>
      <c r="F34" s="114">
        <v>1344</v>
      </c>
      <c r="G34" s="114">
        <v>1415</v>
      </c>
      <c r="H34" s="114">
        <v>1385</v>
      </c>
      <c r="I34" s="140">
        <v>1364</v>
      </c>
      <c r="J34" s="115" t="s">
        <v>520</v>
      </c>
      <c r="K34" s="116" t="s">
        <v>520</v>
      </c>
    </row>
    <row r="35" spans="1:11" ht="14.1" customHeight="1" x14ac:dyDescent="0.2">
      <c r="A35" s="305">
        <v>34</v>
      </c>
      <c r="B35" s="306" t="s">
        <v>254</v>
      </c>
      <c r="C35" s="307"/>
      <c r="D35" s="113">
        <v>2.6734500473839096</v>
      </c>
      <c r="E35" s="115">
        <v>3216</v>
      </c>
      <c r="F35" s="114">
        <v>3240</v>
      </c>
      <c r="G35" s="114">
        <v>3283</v>
      </c>
      <c r="H35" s="114">
        <v>3289</v>
      </c>
      <c r="I35" s="140">
        <v>3321</v>
      </c>
      <c r="J35" s="115" t="s">
        <v>520</v>
      </c>
      <c r="K35" s="116" t="s">
        <v>520</v>
      </c>
    </row>
    <row r="36" spans="1:11" ht="14.1" customHeight="1" x14ac:dyDescent="0.2">
      <c r="A36" s="305">
        <v>41</v>
      </c>
      <c r="B36" s="306" t="s">
        <v>255</v>
      </c>
      <c r="C36" s="307"/>
      <c r="D36" s="113">
        <v>2.3018604419173028</v>
      </c>
      <c r="E36" s="115">
        <v>2769</v>
      </c>
      <c r="F36" s="114">
        <v>2769</v>
      </c>
      <c r="G36" s="114">
        <v>2775</v>
      </c>
      <c r="H36" s="114">
        <v>2758</v>
      </c>
      <c r="I36" s="140">
        <v>2759</v>
      </c>
      <c r="J36" s="115" t="s">
        <v>520</v>
      </c>
      <c r="K36" s="116" t="s">
        <v>520</v>
      </c>
    </row>
    <row r="37" spans="1:11" ht="14.1" customHeight="1" x14ac:dyDescent="0.2">
      <c r="A37" s="305">
        <v>42</v>
      </c>
      <c r="B37" s="306" t="s">
        <v>256</v>
      </c>
      <c r="C37" s="307"/>
      <c r="D37" s="113">
        <v>0.13217616838745075</v>
      </c>
      <c r="E37" s="115">
        <v>159</v>
      </c>
      <c r="F37" s="114">
        <v>159</v>
      </c>
      <c r="G37" s="114">
        <v>163</v>
      </c>
      <c r="H37" s="114">
        <v>155</v>
      </c>
      <c r="I37" s="140">
        <v>147</v>
      </c>
      <c r="J37" s="115" t="s">
        <v>520</v>
      </c>
      <c r="K37" s="116" t="s">
        <v>520</v>
      </c>
    </row>
    <row r="38" spans="1:11" ht="14.1" customHeight="1" x14ac:dyDescent="0.2">
      <c r="A38" s="305">
        <v>43</v>
      </c>
      <c r="B38" s="306" t="s">
        <v>257</v>
      </c>
      <c r="C38" s="307"/>
      <c r="D38" s="113">
        <v>2.5911516783879494</v>
      </c>
      <c r="E38" s="115">
        <v>3117</v>
      </c>
      <c r="F38" s="114">
        <v>3037</v>
      </c>
      <c r="G38" s="114">
        <v>2988</v>
      </c>
      <c r="H38" s="114">
        <v>2922</v>
      </c>
      <c r="I38" s="140">
        <v>2912</v>
      </c>
      <c r="J38" s="115" t="s">
        <v>520</v>
      </c>
      <c r="K38" s="116" t="s">
        <v>520</v>
      </c>
    </row>
    <row r="39" spans="1:11" ht="14.1" customHeight="1" x14ac:dyDescent="0.2">
      <c r="A39" s="305">
        <v>51</v>
      </c>
      <c r="B39" s="306" t="s">
        <v>258</v>
      </c>
      <c r="C39" s="307"/>
      <c r="D39" s="113">
        <v>5.3277802716677476</v>
      </c>
      <c r="E39" s="115">
        <v>6409</v>
      </c>
      <c r="F39" s="114">
        <v>6450</v>
      </c>
      <c r="G39" s="114">
        <v>6595</v>
      </c>
      <c r="H39" s="114">
        <v>6386</v>
      </c>
      <c r="I39" s="140">
        <v>6318</v>
      </c>
      <c r="J39" s="115" t="s">
        <v>520</v>
      </c>
      <c r="K39" s="116" t="s">
        <v>520</v>
      </c>
    </row>
    <row r="40" spans="1:11" ht="14.1" customHeight="1" x14ac:dyDescent="0.2">
      <c r="A40" s="305" t="s">
        <v>259</v>
      </c>
      <c r="B40" s="306" t="s">
        <v>260</v>
      </c>
      <c r="C40" s="307"/>
      <c r="D40" s="113">
        <v>4.6835253628609905</v>
      </c>
      <c r="E40" s="115">
        <v>5634</v>
      </c>
      <c r="F40" s="114">
        <v>5682</v>
      </c>
      <c r="G40" s="114">
        <v>5841</v>
      </c>
      <c r="H40" s="114">
        <v>5688</v>
      </c>
      <c r="I40" s="140">
        <v>5619</v>
      </c>
      <c r="J40" s="115" t="s">
        <v>520</v>
      </c>
      <c r="K40" s="116" t="s">
        <v>520</v>
      </c>
    </row>
    <row r="41" spans="1:11" ht="14.1" customHeight="1" x14ac:dyDescent="0.2">
      <c r="A41" s="305"/>
      <c r="B41" s="306" t="s">
        <v>261</v>
      </c>
      <c r="C41" s="307"/>
      <c r="D41" s="113">
        <v>3.9154072522320313</v>
      </c>
      <c r="E41" s="115">
        <v>4710</v>
      </c>
      <c r="F41" s="114">
        <v>4719</v>
      </c>
      <c r="G41" s="114">
        <v>4894</v>
      </c>
      <c r="H41" s="114">
        <v>4733</v>
      </c>
      <c r="I41" s="140">
        <v>4658</v>
      </c>
      <c r="J41" s="115" t="s">
        <v>520</v>
      </c>
      <c r="K41" s="116" t="s">
        <v>520</v>
      </c>
    </row>
    <row r="42" spans="1:11" ht="14.1" customHeight="1" x14ac:dyDescent="0.2">
      <c r="A42" s="305">
        <v>52</v>
      </c>
      <c r="B42" s="306" t="s">
        <v>262</v>
      </c>
      <c r="C42" s="307"/>
      <c r="D42" s="113">
        <v>3.0874357823332836</v>
      </c>
      <c r="E42" s="115">
        <v>3714</v>
      </c>
      <c r="F42" s="114">
        <v>3633</v>
      </c>
      <c r="G42" s="114">
        <v>3750</v>
      </c>
      <c r="H42" s="114">
        <v>3692</v>
      </c>
      <c r="I42" s="140">
        <v>3657</v>
      </c>
      <c r="J42" s="115" t="s">
        <v>520</v>
      </c>
      <c r="K42" s="116" t="s">
        <v>520</v>
      </c>
    </row>
    <row r="43" spans="1:11" ht="14.1" customHeight="1" x14ac:dyDescent="0.2">
      <c r="A43" s="305" t="s">
        <v>263</v>
      </c>
      <c r="B43" s="306" t="s">
        <v>264</v>
      </c>
      <c r="C43" s="307"/>
      <c r="D43" s="113">
        <v>2.5271418358355362</v>
      </c>
      <c r="E43" s="115">
        <v>3040</v>
      </c>
      <c r="F43" s="114">
        <v>2952</v>
      </c>
      <c r="G43" s="114">
        <v>3048</v>
      </c>
      <c r="H43" s="114">
        <v>3005</v>
      </c>
      <c r="I43" s="140">
        <v>2980</v>
      </c>
      <c r="J43" s="115" t="s">
        <v>520</v>
      </c>
      <c r="K43" s="116" t="s">
        <v>520</v>
      </c>
    </row>
    <row r="44" spans="1:11" ht="14.1" customHeight="1" x14ac:dyDescent="0.2">
      <c r="A44" s="305">
        <v>53</v>
      </c>
      <c r="B44" s="306" t="s">
        <v>265</v>
      </c>
      <c r="C44" s="307"/>
      <c r="D44" s="113">
        <v>0.66503732521987802</v>
      </c>
      <c r="E44" s="115">
        <v>800</v>
      </c>
      <c r="F44" s="114">
        <v>832</v>
      </c>
      <c r="G44" s="114">
        <v>848</v>
      </c>
      <c r="H44" s="114">
        <v>848</v>
      </c>
      <c r="I44" s="140">
        <v>838</v>
      </c>
      <c r="J44" s="115" t="s">
        <v>520</v>
      </c>
      <c r="K44" s="116" t="s">
        <v>520</v>
      </c>
    </row>
    <row r="45" spans="1:11" ht="14.1" customHeight="1" x14ac:dyDescent="0.2">
      <c r="A45" s="305" t="s">
        <v>266</v>
      </c>
      <c r="B45" s="306" t="s">
        <v>267</v>
      </c>
      <c r="C45" s="307"/>
      <c r="D45" s="113">
        <v>0.60684655926313869</v>
      </c>
      <c r="E45" s="115">
        <v>730</v>
      </c>
      <c r="F45" s="114">
        <v>761</v>
      </c>
      <c r="G45" s="114">
        <v>779</v>
      </c>
      <c r="H45" s="114">
        <v>781</v>
      </c>
      <c r="I45" s="140">
        <v>771</v>
      </c>
      <c r="J45" s="115" t="s">
        <v>520</v>
      </c>
      <c r="K45" s="116" t="s">
        <v>520</v>
      </c>
    </row>
    <row r="46" spans="1:11" ht="14.1" customHeight="1" x14ac:dyDescent="0.2">
      <c r="A46" s="305">
        <v>54</v>
      </c>
      <c r="B46" s="306" t="s">
        <v>268</v>
      </c>
      <c r="C46" s="307"/>
      <c r="D46" s="113">
        <v>2.1040118376643888</v>
      </c>
      <c r="E46" s="115">
        <v>2531</v>
      </c>
      <c r="F46" s="114">
        <v>2539</v>
      </c>
      <c r="G46" s="114">
        <v>2536</v>
      </c>
      <c r="H46" s="114">
        <v>2520</v>
      </c>
      <c r="I46" s="140">
        <v>2502</v>
      </c>
      <c r="J46" s="115" t="s">
        <v>520</v>
      </c>
      <c r="K46" s="116" t="s">
        <v>520</v>
      </c>
    </row>
    <row r="47" spans="1:11" ht="14.1" customHeight="1" x14ac:dyDescent="0.2">
      <c r="A47" s="305">
        <v>61</v>
      </c>
      <c r="B47" s="306" t="s">
        <v>269</v>
      </c>
      <c r="C47" s="307"/>
      <c r="D47" s="113">
        <v>2.5088533093919896</v>
      </c>
      <c r="E47" s="115">
        <v>3018</v>
      </c>
      <c r="F47" s="114">
        <v>3045</v>
      </c>
      <c r="G47" s="114">
        <v>3056</v>
      </c>
      <c r="H47" s="114">
        <v>3019</v>
      </c>
      <c r="I47" s="140">
        <v>3028</v>
      </c>
      <c r="J47" s="115" t="s">
        <v>520</v>
      </c>
      <c r="K47" s="116" t="s">
        <v>520</v>
      </c>
    </row>
    <row r="48" spans="1:11" ht="14.1" customHeight="1" x14ac:dyDescent="0.2">
      <c r="A48" s="305">
        <v>62</v>
      </c>
      <c r="B48" s="306" t="s">
        <v>270</v>
      </c>
      <c r="C48" s="307"/>
      <c r="D48" s="113">
        <v>6.1391258084359981</v>
      </c>
      <c r="E48" s="115">
        <v>7385</v>
      </c>
      <c r="F48" s="114">
        <v>7457</v>
      </c>
      <c r="G48" s="114">
        <v>7481</v>
      </c>
      <c r="H48" s="114">
        <v>7352</v>
      </c>
      <c r="I48" s="140">
        <v>7383</v>
      </c>
      <c r="J48" s="115" t="s">
        <v>520</v>
      </c>
      <c r="K48" s="116" t="s">
        <v>520</v>
      </c>
    </row>
    <row r="49" spans="1:11" ht="14.1" customHeight="1" x14ac:dyDescent="0.2">
      <c r="A49" s="305">
        <v>63</v>
      </c>
      <c r="B49" s="306" t="s">
        <v>271</v>
      </c>
      <c r="C49" s="307"/>
      <c r="D49" s="113">
        <v>1.923620463198497</v>
      </c>
      <c r="E49" s="115">
        <v>2314</v>
      </c>
      <c r="F49" s="114">
        <v>2393</v>
      </c>
      <c r="G49" s="114">
        <v>2448</v>
      </c>
      <c r="H49" s="114">
        <v>2422</v>
      </c>
      <c r="I49" s="140">
        <v>2326</v>
      </c>
      <c r="J49" s="115" t="s">
        <v>520</v>
      </c>
      <c r="K49" s="116" t="s">
        <v>520</v>
      </c>
    </row>
    <row r="50" spans="1:11" ht="14.1" customHeight="1" x14ac:dyDescent="0.2">
      <c r="A50" s="305" t="s">
        <v>272</v>
      </c>
      <c r="B50" s="306" t="s">
        <v>273</v>
      </c>
      <c r="C50" s="307"/>
      <c r="D50" s="113">
        <v>0.41731092157547345</v>
      </c>
      <c r="E50" s="115">
        <v>502</v>
      </c>
      <c r="F50" s="114">
        <v>515</v>
      </c>
      <c r="G50" s="114">
        <v>519</v>
      </c>
      <c r="H50" s="114">
        <v>532</v>
      </c>
      <c r="I50" s="140">
        <v>514</v>
      </c>
      <c r="J50" s="115" t="s">
        <v>520</v>
      </c>
      <c r="K50" s="116" t="s">
        <v>520</v>
      </c>
    </row>
    <row r="51" spans="1:11" ht="14.1" customHeight="1" x14ac:dyDescent="0.2">
      <c r="A51" s="305" t="s">
        <v>274</v>
      </c>
      <c r="B51" s="306" t="s">
        <v>275</v>
      </c>
      <c r="C51" s="307"/>
      <c r="D51" s="113">
        <v>1.2452823914742215</v>
      </c>
      <c r="E51" s="115">
        <v>1498</v>
      </c>
      <c r="F51" s="114">
        <v>1557</v>
      </c>
      <c r="G51" s="114">
        <v>1603</v>
      </c>
      <c r="H51" s="114">
        <v>1590</v>
      </c>
      <c r="I51" s="140">
        <v>1508</v>
      </c>
      <c r="J51" s="115" t="s">
        <v>520</v>
      </c>
      <c r="K51" s="116" t="s">
        <v>520</v>
      </c>
    </row>
    <row r="52" spans="1:11" ht="14.1" customHeight="1" x14ac:dyDescent="0.2">
      <c r="A52" s="305">
        <v>71</v>
      </c>
      <c r="B52" s="306" t="s">
        <v>276</v>
      </c>
      <c r="C52" s="307"/>
      <c r="D52" s="113">
        <v>10.533359934826342</v>
      </c>
      <c r="E52" s="115">
        <v>12671</v>
      </c>
      <c r="F52" s="114">
        <v>12766</v>
      </c>
      <c r="G52" s="114">
        <v>12752</v>
      </c>
      <c r="H52" s="114">
        <v>12565</v>
      </c>
      <c r="I52" s="140">
        <v>12542</v>
      </c>
      <c r="J52" s="115" t="s">
        <v>520</v>
      </c>
      <c r="K52" s="116" t="s">
        <v>520</v>
      </c>
    </row>
    <row r="53" spans="1:11" ht="14.1" customHeight="1" x14ac:dyDescent="0.2">
      <c r="A53" s="305" t="s">
        <v>277</v>
      </c>
      <c r="B53" s="306" t="s">
        <v>278</v>
      </c>
      <c r="C53" s="307"/>
      <c r="D53" s="113">
        <v>4.3102731640813339</v>
      </c>
      <c r="E53" s="115">
        <v>5185</v>
      </c>
      <c r="F53" s="114">
        <v>5216</v>
      </c>
      <c r="G53" s="114">
        <v>5172</v>
      </c>
      <c r="H53" s="114">
        <v>5093</v>
      </c>
      <c r="I53" s="140">
        <v>5105</v>
      </c>
      <c r="J53" s="115" t="s">
        <v>520</v>
      </c>
      <c r="K53" s="116" t="s">
        <v>520</v>
      </c>
    </row>
    <row r="54" spans="1:11" ht="14.1" customHeight="1" x14ac:dyDescent="0.2">
      <c r="A54" s="305" t="s">
        <v>279</v>
      </c>
      <c r="B54" s="306" t="s">
        <v>280</v>
      </c>
      <c r="C54" s="307"/>
      <c r="D54" s="113">
        <v>4.9212762066270965</v>
      </c>
      <c r="E54" s="115">
        <v>5920</v>
      </c>
      <c r="F54" s="114">
        <v>5986</v>
      </c>
      <c r="G54" s="114">
        <v>5999</v>
      </c>
      <c r="H54" s="114">
        <v>5912</v>
      </c>
      <c r="I54" s="140">
        <v>5888</v>
      </c>
      <c r="J54" s="115" t="s">
        <v>520</v>
      </c>
      <c r="K54" s="116" t="s">
        <v>520</v>
      </c>
    </row>
    <row r="55" spans="1:11" ht="14.1" customHeight="1" x14ac:dyDescent="0.2">
      <c r="A55" s="305">
        <v>72</v>
      </c>
      <c r="B55" s="306" t="s">
        <v>281</v>
      </c>
      <c r="C55" s="307"/>
      <c r="D55" s="113">
        <v>2.687582090544832</v>
      </c>
      <c r="E55" s="115">
        <v>3233</v>
      </c>
      <c r="F55" s="114">
        <v>3231</v>
      </c>
      <c r="G55" s="114">
        <v>3247</v>
      </c>
      <c r="H55" s="114">
        <v>3184</v>
      </c>
      <c r="I55" s="140">
        <v>3224</v>
      </c>
      <c r="J55" s="115" t="s">
        <v>520</v>
      </c>
      <c r="K55" s="116" t="s">
        <v>520</v>
      </c>
    </row>
    <row r="56" spans="1:11" ht="14.1" customHeight="1" x14ac:dyDescent="0.2">
      <c r="A56" s="305" t="s">
        <v>282</v>
      </c>
      <c r="B56" s="306" t="s">
        <v>283</v>
      </c>
      <c r="C56" s="307"/>
      <c r="D56" s="113">
        <v>1.0889986200475501</v>
      </c>
      <c r="E56" s="115">
        <v>1310</v>
      </c>
      <c r="F56" s="114">
        <v>1297</v>
      </c>
      <c r="G56" s="114">
        <v>1303</v>
      </c>
      <c r="H56" s="114">
        <v>1277</v>
      </c>
      <c r="I56" s="140">
        <v>1299</v>
      </c>
      <c r="J56" s="115" t="s">
        <v>520</v>
      </c>
      <c r="K56" s="116" t="s">
        <v>520</v>
      </c>
    </row>
    <row r="57" spans="1:11" ht="14.1" customHeight="1" x14ac:dyDescent="0.2">
      <c r="A57" s="305" t="s">
        <v>284</v>
      </c>
      <c r="B57" s="306" t="s">
        <v>285</v>
      </c>
      <c r="C57" s="307"/>
      <c r="D57" s="113">
        <v>1.3417128036311039</v>
      </c>
      <c r="E57" s="115">
        <v>1614</v>
      </c>
      <c r="F57" s="114">
        <v>1623</v>
      </c>
      <c r="G57" s="114">
        <v>1623</v>
      </c>
      <c r="H57" s="114">
        <v>1602</v>
      </c>
      <c r="I57" s="140">
        <v>1612</v>
      </c>
      <c r="J57" s="115" t="s">
        <v>520</v>
      </c>
      <c r="K57" s="116" t="s">
        <v>520</v>
      </c>
    </row>
    <row r="58" spans="1:11" ht="14.1" customHeight="1" x14ac:dyDescent="0.2">
      <c r="A58" s="305">
        <v>73</v>
      </c>
      <c r="B58" s="306" t="s">
        <v>286</v>
      </c>
      <c r="C58" s="307"/>
      <c r="D58" s="113">
        <v>2.8513475318802266</v>
      </c>
      <c r="E58" s="115">
        <v>3430</v>
      </c>
      <c r="F58" s="114">
        <v>3427</v>
      </c>
      <c r="G58" s="114">
        <v>3430</v>
      </c>
      <c r="H58" s="114">
        <v>3263</v>
      </c>
      <c r="I58" s="140">
        <v>3241</v>
      </c>
      <c r="J58" s="115" t="s">
        <v>520</v>
      </c>
      <c r="K58" s="116" t="s">
        <v>520</v>
      </c>
    </row>
    <row r="59" spans="1:11" ht="14.1" customHeight="1" x14ac:dyDescent="0.2">
      <c r="A59" s="305" t="s">
        <v>287</v>
      </c>
      <c r="B59" s="306" t="s">
        <v>288</v>
      </c>
      <c r="C59" s="307"/>
      <c r="D59" s="113">
        <v>2.1006866510382896</v>
      </c>
      <c r="E59" s="115">
        <v>2527</v>
      </c>
      <c r="F59" s="114">
        <v>2515</v>
      </c>
      <c r="G59" s="114">
        <v>2509</v>
      </c>
      <c r="H59" s="114">
        <v>2353</v>
      </c>
      <c r="I59" s="140">
        <v>2324</v>
      </c>
      <c r="J59" s="115" t="s">
        <v>520</v>
      </c>
      <c r="K59" s="116" t="s">
        <v>520</v>
      </c>
    </row>
    <row r="60" spans="1:11" ht="14.1" customHeight="1" x14ac:dyDescent="0.2">
      <c r="A60" s="305">
        <v>81</v>
      </c>
      <c r="B60" s="306" t="s">
        <v>289</v>
      </c>
      <c r="C60" s="307"/>
      <c r="D60" s="113">
        <v>10.477663058839177</v>
      </c>
      <c r="E60" s="115">
        <v>12604</v>
      </c>
      <c r="F60" s="114">
        <v>12584</v>
      </c>
      <c r="G60" s="114">
        <v>12581</v>
      </c>
      <c r="H60" s="114">
        <v>12374</v>
      </c>
      <c r="I60" s="140">
        <v>12442</v>
      </c>
      <c r="J60" s="115" t="s">
        <v>520</v>
      </c>
      <c r="K60" s="116" t="s">
        <v>520</v>
      </c>
    </row>
    <row r="61" spans="1:11" ht="14.1" customHeight="1" x14ac:dyDescent="0.2">
      <c r="A61" s="305" t="s">
        <v>290</v>
      </c>
      <c r="B61" s="306" t="s">
        <v>291</v>
      </c>
      <c r="C61" s="307"/>
      <c r="D61" s="113">
        <v>1.874573960463531</v>
      </c>
      <c r="E61" s="115">
        <v>2255</v>
      </c>
      <c r="F61" s="114">
        <v>2247</v>
      </c>
      <c r="G61" s="114">
        <v>2252</v>
      </c>
      <c r="H61" s="114">
        <v>2189</v>
      </c>
      <c r="I61" s="140">
        <v>2220</v>
      </c>
      <c r="J61" s="115" t="s">
        <v>520</v>
      </c>
      <c r="K61" s="116" t="s">
        <v>520</v>
      </c>
    </row>
    <row r="62" spans="1:11" ht="14.1" customHeight="1" x14ac:dyDescent="0.2">
      <c r="A62" s="305" t="s">
        <v>292</v>
      </c>
      <c r="B62" s="306" t="s">
        <v>293</v>
      </c>
      <c r="C62" s="307"/>
      <c r="D62" s="113">
        <v>4.5513491944735396</v>
      </c>
      <c r="E62" s="115">
        <v>5475</v>
      </c>
      <c r="F62" s="114">
        <v>5507</v>
      </c>
      <c r="G62" s="114">
        <v>5480</v>
      </c>
      <c r="H62" s="114">
        <v>5374</v>
      </c>
      <c r="I62" s="140">
        <v>5425</v>
      </c>
      <c r="J62" s="115" t="s">
        <v>520</v>
      </c>
      <c r="K62" s="116" t="s">
        <v>520</v>
      </c>
    </row>
    <row r="63" spans="1:11" ht="14.1" customHeight="1" x14ac:dyDescent="0.2">
      <c r="A63" s="305"/>
      <c r="B63" s="306" t="s">
        <v>294</v>
      </c>
      <c r="C63" s="307"/>
      <c r="D63" s="113">
        <v>3.946165228523451</v>
      </c>
      <c r="E63" s="115">
        <v>4747</v>
      </c>
      <c r="F63" s="114">
        <v>4786</v>
      </c>
      <c r="G63" s="114">
        <v>4760</v>
      </c>
      <c r="H63" s="114">
        <v>4673</v>
      </c>
      <c r="I63" s="140">
        <v>4720</v>
      </c>
      <c r="J63" s="115" t="s">
        <v>520</v>
      </c>
      <c r="K63" s="116" t="s">
        <v>520</v>
      </c>
    </row>
    <row r="64" spans="1:11" ht="14.1" customHeight="1" x14ac:dyDescent="0.2">
      <c r="A64" s="305" t="s">
        <v>295</v>
      </c>
      <c r="B64" s="306" t="s">
        <v>296</v>
      </c>
      <c r="C64" s="307"/>
      <c r="D64" s="113">
        <v>1.4522752589489085</v>
      </c>
      <c r="E64" s="115">
        <v>1747</v>
      </c>
      <c r="F64" s="114">
        <v>1713</v>
      </c>
      <c r="G64" s="114">
        <v>1713</v>
      </c>
      <c r="H64" s="114">
        <v>1710</v>
      </c>
      <c r="I64" s="140">
        <v>1703</v>
      </c>
      <c r="J64" s="115" t="s">
        <v>520</v>
      </c>
      <c r="K64" s="116" t="s">
        <v>520</v>
      </c>
    </row>
    <row r="65" spans="1:11" ht="14.1" customHeight="1" x14ac:dyDescent="0.2">
      <c r="A65" s="305" t="s">
        <v>297</v>
      </c>
      <c r="B65" s="306" t="s">
        <v>298</v>
      </c>
      <c r="C65" s="307"/>
      <c r="D65" s="113">
        <v>1.0657223136648544</v>
      </c>
      <c r="E65" s="115">
        <v>1282</v>
      </c>
      <c r="F65" s="114">
        <v>1270</v>
      </c>
      <c r="G65" s="114">
        <v>1283</v>
      </c>
      <c r="H65" s="114">
        <v>1269</v>
      </c>
      <c r="I65" s="140">
        <v>1277</v>
      </c>
      <c r="J65" s="115" t="s">
        <v>520</v>
      </c>
      <c r="K65" s="116" t="s">
        <v>520</v>
      </c>
    </row>
    <row r="66" spans="1:11" ht="14.1" customHeight="1" x14ac:dyDescent="0.2">
      <c r="A66" s="305">
        <v>82</v>
      </c>
      <c r="B66" s="306" t="s">
        <v>299</v>
      </c>
      <c r="C66" s="307"/>
      <c r="D66" s="113">
        <v>3.6460671355179808</v>
      </c>
      <c r="E66" s="115">
        <v>4386</v>
      </c>
      <c r="F66" s="114">
        <v>4390</v>
      </c>
      <c r="G66" s="114">
        <v>4402</v>
      </c>
      <c r="H66" s="114">
        <v>4275</v>
      </c>
      <c r="I66" s="140">
        <v>4309</v>
      </c>
      <c r="J66" s="115" t="s">
        <v>520</v>
      </c>
      <c r="K66" s="116" t="s">
        <v>520</v>
      </c>
    </row>
    <row r="67" spans="1:11" ht="14.1" customHeight="1" x14ac:dyDescent="0.2">
      <c r="A67" s="305" t="s">
        <v>300</v>
      </c>
      <c r="B67" s="306" t="s">
        <v>301</v>
      </c>
      <c r="C67" s="307"/>
      <c r="D67" s="113">
        <v>2.3858214042263124</v>
      </c>
      <c r="E67" s="115">
        <v>2870</v>
      </c>
      <c r="F67" s="114">
        <v>2866</v>
      </c>
      <c r="G67" s="114">
        <v>2869</v>
      </c>
      <c r="H67" s="114">
        <v>2755</v>
      </c>
      <c r="I67" s="140">
        <v>2772</v>
      </c>
      <c r="J67" s="115" t="s">
        <v>520</v>
      </c>
      <c r="K67" s="116" t="s">
        <v>520</v>
      </c>
    </row>
    <row r="68" spans="1:11" ht="14.1" customHeight="1" x14ac:dyDescent="0.2">
      <c r="A68" s="305" t="s">
        <v>302</v>
      </c>
      <c r="B68" s="306" t="s">
        <v>303</v>
      </c>
      <c r="C68" s="307"/>
      <c r="D68" s="113">
        <v>0.51789781701497994</v>
      </c>
      <c r="E68" s="115">
        <v>623</v>
      </c>
      <c r="F68" s="114">
        <v>631</v>
      </c>
      <c r="G68" s="114">
        <v>639</v>
      </c>
      <c r="H68" s="114">
        <v>640</v>
      </c>
      <c r="I68" s="140">
        <v>645</v>
      </c>
      <c r="J68" s="115" t="s">
        <v>520</v>
      </c>
      <c r="K68" s="116" t="s">
        <v>520</v>
      </c>
    </row>
    <row r="69" spans="1:11" ht="14.1" customHeight="1" x14ac:dyDescent="0.2">
      <c r="A69" s="305">
        <v>83</v>
      </c>
      <c r="B69" s="306" t="s">
        <v>304</v>
      </c>
      <c r="C69" s="307"/>
      <c r="D69" s="113">
        <v>5.5322792491728601</v>
      </c>
      <c r="E69" s="115">
        <v>6655</v>
      </c>
      <c r="F69" s="114">
        <v>6580</v>
      </c>
      <c r="G69" s="114">
        <v>6489</v>
      </c>
      <c r="H69" s="114">
        <v>6498</v>
      </c>
      <c r="I69" s="140">
        <v>6488</v>
      </c>
      <c r="J69" s="115" t="s">
        <v>520</v>
      </c>
      <c r="K69" s="116" t="s">
        <v>520</v>
      </c>
    </row>
    <row r="70" spans="1:11" ht="14.1" customHeight="1" x14ac:dyDescent="0.2">
      <c r="A70" s="305" t="s">
        <v>305</v>
      </c>
      <c r="B70" s="306" t="s">
        <v>306</v>
      </c>
      <c r="C70" s="307"/>
      <c r="D70" s="113">
        <v>5.0202005087535539</v>
      </c>
      <c r="E70" s="115">
        <v>6039</v>
      </c>
      <c r="F70" s="114">
        <v>5966</v>
      </c>
      <c r="G70" s="114">
        <v>5883</v>
      </c>
      <c r="H70" s="114">
        <v>5897</v>
      </c>
      <c r="I70" s="140">
        <v>5897</v>
      </c>
      <c r="J70" s="115" t="s">
        <v>520</v>
      </c>
      <c r="K70" s="116" t="s">
        <v>520</v>
      </c>
    </row>
    <row r="71" spans="1:11" ht="14.1" customHeight="1" x14ac:dyDescent="0.2">
      <c r="A71" s="305"/>
      <c r="B71" s="306" t="s">
        <v>307</v>
      </c>
      <c r="C71" s="307"/>
      <c r="D71" s="113">
        <v>2.8688047616672487</v>
      </c>
      <c r="E71" s="115">
        <v>3451</v>
      </c>
      <c r="F71" s="114">
        <v>3377</v>
      </c>
      <c r="G71" s="114">
        <v>3334</v>
      </c>
      <c r="H71" s="114">
        <v>3336</v>
      </c>
      <c r="I71" s="140">
        <v>3335</v>
      </c>
      <c r="J71" s="115" t="s">
        <v>520</v>
      </c>
      <c r="K71" s="116" t="s">
        <v>520</v>
      </c>
    </row>
    <row r="72" spans="1:11" ht="14.1" customHeight="1" x14ac:dyDescent="0.2">
      <c r="A72" s="305">
        <v>84</v>
      </c>
      <c r="B72" s="306" t="s">
        <v>308</v>
      </c>
      <c r="C72" s="307"/>
      <c r="D72" s="113">
        <v>4.0691971336891282</v>
      </c>
      <c r="E72" s="115">
        <v>4895</v>
      </c>
      <c r="F72" s="114">
        <v>4889</v>
      </c>
      <c r="G72" s="114">
        <v>4832</v>
      </c>
      <c r="H72" s="114">
        <v>4776</v>
      </c>
      <c r="I72" s="140">
        <v>4751</v>
      </c>
      <c r="J72" s="115" t="s">
        <v>520</v>
      </c>
      <c r="K72" s="116" t="s">
        <v>520</v>
      </c>
    </row>
    <row r="73" spans="1:11" ht="14.1" customHeight="1" x14ac:dyDescent="0.2">
      <c r="A73" s="305" t="s">
        <v>309</v>
      </c>
      <c r="B73" s="306" t="s">
        <v>310</v>
      </c>
      <c r="C73" s="307"/>
      <c r="D73" s="113">
        <v>0.78557534041598087</v>
      </c>
      <c r="E73" s="115">
        <v>945</v>
      </c>
      <c r="F73" s="114">
        <v>928</v>
      </c>
      <c r="G73" s="114">
        <v>933</v>
      </c>
      <c r="H73" s="114">
        <v>951</v>
      </c>
      <c r="I73" s="140">
        <v>969</v>
      </c>
      <c r="J73" s="115" t="s">
        <v>520</v>
      </c>
      <c r="K73" s="116" t="s">
        <v>520</v>
      </c>
    </row>
    <row r="74" spans="1:11" ht="14.1" customHeight="1" x14ac:dyDescent="0.2">
      <c r="A74" s="305" t="s">
        <v>311</v>
      </c>
      <c r="B74" s="306" t="s">
        <v>312</v>
      </c>
      <c r="C74" s="307"/>
      <c r="D74" s="113">
        <v>0.343325519144762</v>
      </c>
      <c r="E74" s="115">
        <v>413</v>
      </c>
      <c r="F74" s="114">
        <v>421</v>
      </c>
      <c r="G74" s="114">
        <v>410</v>
      </c>
      <c r="H74" s="114">
        <v>406</v>
      </c>
      <c r="I74" s="140">
        <v>403</v>
      </c>
      <c r="J74" s="115" t="s">
        <v>520</v>
      </c>
      <c r="K74" s="116" t="s">
        <v>520</v>
      </c>
    </row>
    <row r="75" spans="1:11" ht="14.1" customHeight="1" x14ac:dyDescent="0.2">
      <c r="A75" s="305" t="s">
        <v>313</v>
      </c>
      <c r="B75" s="306" t="s">
        <v>314</v>
      </c>
      <c r="C75" s="307"/>
      <c r="D75" s="113">
        <v>2.5396112856834088</v>
      </c>
      <c r="E75" s="115">
        <v>3055</v>
      </c>
      <c r="F75" s="114">
        <v>3053</v>
      </c>
      <c r="G75" s="114">
        <v>3006</v>
      </c>
      <c r="H75" s="114">
        <v>2962</v>
      </c>
      <c r="I75" s="140">
        <v>2918</v>
      </c>
      <c r="J75" s="115" t="s">
        <v>520</v>
      </c>
      <c r="K75" s="116" t="s">
        <v>520</v>
      </c>
    </row>
    <row r="76" spans="1:11" ht="14.1" customHeight="1" x14ac:dyDescent="0.2">
      <c r="A76" s="305">
        <v>91</v>
      </c>
      <c r="B76" s="306" t="s">
        <v>315</v>
      </c>
      <c r="C76" s="307"/>
      <c r="D76" s="113">
        <v>0.34415681580128682</v>
      </c>
      <c r="E76" s="115">
        <v>414</v>
      </c>
      <c r="F76" s="114">
        <v>404</v>
      </c>
      <c r="G76" s="114">
        <v>397</v>
      </c>
      <c r="H76" s="114">
        <v>396</v>
      </c>
      <c r="I76" s="140">
        <v>386</v>
      </c>
      <c r="J76" s="115" t="s">
        <v>520</v>
      </c>
      <c r="K76" s="116" t="s">
        <v>520</v>
      </c>
    </row>
    <row r="77" spans="1:11" ht="14.1" customHeight="1" x14ac:dyDescent="0.2">
      <c r="A77" s="305">
        <v>92</v>
      </c>
      <c r="B77" s="306" t="s">
        <v>316</v>
      </c>
      <c r="C77" s="307"/>
      <c r="D77" s="113">
        <v>1.1538397592564882</v>
      </c>
      <c r="E77" s="115">
        <v>1388</v>
      </c>
      <c r="F77" s="114">
        <v>1304</v>
      </c>
      <c r="G77" s="114">
        <v>1323</v>
      </c>
      <c r="H77" s="114">
        <v>1513</v>
      </c>
      <c r="I77" s="140">
        <v>1503</v>
      </c>
      <c r="J77" s="115" t="s">
        <v>520</v>
      </c>
      <c r="K77" s="116" t="s">
        <v>520</v>
      </c>
    </row>
    <row r="78" spans="1:11" ht="14.1" customHeight="1" x14ac:dyDescent="0.2">
      <c r="A78" s="305">
        <v>93</v>
      </c>
      <c r="B78" s="306" t="s">
        <v>317</v>
      </c>
      <c r="C78" s="307"/>
      <c r="D78" s="113">
        <v>0.20865546078773672</v>
      </c>
      <c r="E78" s="115">
        <v>251</v>
      </c>
      <c r="F78" s="114">
        <v>237</v>
      </c>
      <c r="G78" s="114">
        <v>235</v>
      </c>
      <c r="H78" s="114">
        <v>232</v>
      </c>
      <c r="I78" s="140">
        <v>233</v>
      </c>
      <c r="J78" s="115" t="s">
        <v>520</v>
      </c>
      <c r="K78" s="116" t="s">
        <v>520</v>
      </c>
    </row>
    <row r="79" spans="1:11" ht="14.1" customHeight="1" x14ac:dyDescent="0.2">
      <c r="A79" s="305">
        <v>94</v>
      </c>
      <c r="B79" s="306" t="s">
        <v>318</v>
      </c>
      <c r="C79" s="307"/>
      <c r="D79" s="113">
        <v>0.36992701215355711</v>
      </c>
      <c r="E79" s="115">
        <v>445</v>
      </c>
      <c r="F79" s="114">
        <v>442</v>
      </c>
      <c r="G79" s="114">
        <v>445</v>
      </c>
      <c r="H79" s="114">
        <v>437</v>
      </c>
      <c r="I79" s="140">
        <v>441</v>
      </c>
      <c r="J79" s="115" t="s">
        <v>520</v>
      </c>
      <c r="K79" s="116" t="s">
        <v>520</v>
      </c>
    </row>
    <row r="80" spans="1:11" ht="14.1" customHeight="1" x14ac:dyDescent="0.2">
      <c r="A80" s="305" t="s">
        <v>319</v>
      </c>
      <c r="B80" s="306" t="s">
        <v>320</v>
      </c>
      <c r="C80" s="307"/>
      <c r="D80" s="113">
        <v>8.3129665652484745E-3</v>
      </c>
      <c r="E80" s="115">
        <v>10</v>
      </c>
      <c r="F80" s="114">
        <v>8</v>
      </c>
      <c r="G80" s="114">
        <v>8</v>
      </c>
      <c r="H80" s="114">
        <v>12</v>
      </c>
      <c r="I80" s="140">
        <v>12</v>
      </c>
      <c r="J80" s="115" t="s">
        <v>520</v>
      </c>
      <c r="K80" s="116" t="s">
        <v>520</v>
      </c>
    </row>
    <row r="81" spans="1:11" ht="14.1" customHeight="1" x14ac:dyDescent="0.2">
      <c r="A81" s="309" t="s">
        <v>321</v>
      </c>
      <c r="B81" s="310" t="s">
        <v>224</v>
      </c>
      <c r="C81" s="311"/>
      <c r="D81" s="125">
        <v>0.35995145227525893</v>
      </c>
      <c r="E81" s="143">
        <v>433</v>
      </c>
      <c r="F81" s="144">
        <v>436</v>
      </c>
      <c r="G81" s="144">
        <v>437</v>
      </c>
      <c r="H81" s="144">
        <v>441</v>
      </c>
      <c r="I81" s="145">
        <v>447</v>
      </c>
      <c r="J81" s="143" t="s">
        <v>520</v>
      </c>
      <c r="K81" s="146" t="s">
        <v>520</v>
      </c>
    </row>
    <row r="82" spans="1:11" s="151" customFormat="1" ht="11.25" customHeight="1" x14ac:dyDescent="0.15">
      <c r="B82" s="147"/>
      <c r="C82" s="147"/>
      <c r="D82" s="148"/>
      <c r="E82" s="148"/>
      <c r="F82" s="148"/>
      <c r="G82" s="149"/>
      <c r="H82" s="148"/>
      <c r="I82" s="148"/>
      <c r="J82" s="217"/>
      <c r="K82" s="268" t="s">
        <v>45</v>
      </c>
    </row>
    <row r="83" spans="1:11" s="151" customFormat="1" ht="12.75" customHeight="1" x14ac:dyDescent="0.15">
      <c r="A83" s="214" t="s">
        <v>122</v>
      </c>
    </row>
    <row r="84" spans="1:11" ht="19.5" customHeight="1" x14ac:dyDescent="0.2">
      <c r="A84" s="276"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6">
    <mergeCell ref="A85:K85"/>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8" t="s">
        <v>324</v>
      </c>
      <c r="B3" s="568"/>
      <c r="C3" s="568"/>
      <c r="D3" s="568"/>
      <c r="E3" s="568"/>
      <c r="F3" s="568"/>
      <c r="G3" s="568"/>
      <c r="H3" s="568"/>
      <c r="I3" s="568"/>
      <c r="J3" s="568"/>
      <c r="K3"/>
      <c r="L3"/>
      <c r="M3"/>
      <c r="N3"/>
      <c r="O3"/>
      <c r="P3"/>
    </row>
    <row r="4" spans="1:16" s="94" customFormat="1" ht="12" customHeight="1" x14ac:dyDescent="0.2">
      <c r="A4" s="570" t="s">
        <v>126</v>
      </c>
      <c r="B4" s="570"/>
      <c r="C4" s="570"/>
      <c r="D4" s="570"/>
      <c r="E4" s="570"/>
      <c r="F4" s="570"/>
      <c r="G4" s="570"/>
      <c r="H4" s="570"/>
      <c r="I4" s="570"/>
      <c r="J4" s="570"/>
      <c r="K4"/>
      <c r="L4"/>
      <c r="M4"/>
      <c r="N4"/>
      <c r="O4"/>
      <c r="P4"/>
    </row>
    <row r="5" spans="1:16" s="94" customFormat="1" ht="12" customHeight="1" x14ac:dyDescent="0.2">
      <c r="A5" s="570" t="s">
        <v>57</v>
      </c>
      <c r="B5" s="570"/>
      <c r="C5" s="570"/>
      <c r="D5" s="570"/>
      <c r="E5" s="252"/>
      <c r="F5" s="252"/>
      <c r="G5" s="252"/>
      <c r="H5" s="252"/>
      <c r="I5" s="252"/>
      <c r="J5" s="252"/>
      <c r="K5"/>
      <c r="L5"/>
      <c r="M5"/>
      <c r="N5"/>
      <c r="O5"/>
      <c r="P5"/>
    </row>
    <row r="6" spans="1:16" s="94" customFormat="1" ht="35.1" customHeight="1" x14ac:dyDescent="0.2">
      <c r="A6" s="571" t="s">
        <v>519</v>
      </c>
      <c r="B6" s="572"/>
      <c r="C6" s="572"/>
      <c r="D6" s="572"/>
      <c r="E6" s="572"/>
      <c r="F6" s="572"/>
      <c r="G6" s="572"/>
      <c r="H6" s="572"/>
      <c r="I6" s="572"/>
      <c r="J6" s="572"/>
      <c r="K6"/>
      <c r="L6"/>
      <c r="M6"/>
      <c r="N6"/>
      <c r="O6"/>
      <c r="P6"/>
    </row>
    <row r="7" spans="1:16" s="91" customFormat="1" ht="12" customHeight="1" x14ac:dyDescent="0.2">
      <c r="A7" s="573" t="s">
        <v>325</v>
      </c>
      <c r="B7" s="574"/>
      <c r="C7" s="579" t="s">
        <v>178</v>
      </c>
      <c r="D7" s="582" t="s">
        <v>326</v>
      </c>
      <c r="E7" s="583"/>
      <c r="F7" s="583"/>
      <c r="G7" s="583"/>
      <c r="H7" s="584"/>
      <c r="I7" s="585" t="s">
        <v>180</v>
      </c>
      <c r="J7" s="586"/>
      <c r="K7"/>
      <c r="L7"/>
      <c r="M7"/>
      <c r="N7"/>
      <c r="O7"/>
      <c r="P7"/>
    </row>
    <row r="8" spans="1:16" ht="21.75" customHeight="1" x14ac:dyDescent="0.2">
      <c r="A8" s="575"/>
      <c r="B8" s="576"/>
      <c r="C8" s="580"/>
      <c r="D8" s="589" t="s">
        <v>97</v>
      </c>
      <c r="E8" s="589" t="s">
        <v>98</v>
      </c>
      <c r="F8" s="589" t="s">
        <v>99</v>
      </c>
      <c r="G8" s="589" t="s">
        <v>100</v>
      </c>
      <c r="H8" s="589" t="s">
        <v>101</v>
      </c>
      <c r="I8" s="587"/>
      <c r="J8" s="588"/>
      <c r="K8"/>
      <c r="L8"/>
      <c r="M8"/>
      <c r="N8"/>
      <c r="O8"/>
      <c r="P8"/>
    </row>
    <row r="9" spans="1:16" ht="12" customHeight="1" x14ac:dyDescent="0.2">
      <c r="A9" s="575"/>
      <c r="B9" s="576"/>
      <c r="C9" s="580"/>
      <c r="D9" s="590"/>
      <c r="E9" s="590"/>
      <c r="F9" s="590"/>
      <c r="G9" s="590"/>
      <c r="H9" s="590"/>
      <c r="I9" s="98" t="s">
        <v>102</v>
      </c>
      <c r="J9" s="99" t="s">
        <v>103</v>
      </c>
      <c r="K9"/>
      <c r="L9"/>
      <c r="M9"/>
      <c r="N9"/>
      <c r="O9"/>
      <c r="P9"/>
    </row>
    <row r="10" spans="1:16" ht="12" customHeight="1" x14ac:dyDescent="0.2">
      <c r="A10" s="577"/>
      <c r="B10" s="578"/>
      <c r="C10" s="581"/>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2"/>
      <c r="E11" s="313"/>
      <c r="F11" s="313"/>
      <c r="G11" s="313"/>
      <c r="H11" s="314"/>
      <c r="I11" s="315"/>
      <c r="J11" s="316"/>
      <c r="K11"/>
      <c r="L11"/>
      <c r="M11"/>
      <c r="N11"/>
      <c r="O11"/>
      <c r="P11"/>
    </row>
    <row r="12" spans="1:16" s="110" customFormat="1" ht="17.100000000000001" customHeight="1" x14ac:dyDescent="0.2">
      <c r="A12" s="111" t="s">
        <v>104</v>
      </c>
      <c r="B12" s="112"/>
      <c r="C12" s="113">
        <v>100</v>
      </c>
      <c r="D12" s="115">
        <v>16419</v>
      </c>
      <c r="E12" s="114">
        <v>17427</v>
      </c>
      <c r="F12" s="114">
        <v>17099</v>
      </c>
      <c r="G12" s="114">
        <v>17397</v>
      </c>
      <c r="H12" s="140">
        <v>16969</v>
      </c>
      <c r="I12" s="115" t="s">
        <v>520</v>
      </c>
      <c r="J12" s="116" t="s">
        <v>520</v>
      </c>
      <c r="K12"/>
      <c r="L12"/>
      <c r="M12"/>
      <c r="N12"/>
      <c r="O12"/>
      <c r="P12"/>
    </row>
    <row r="13" spans="1:16" s="110" customFormat="1" ht="14.45" customHeight="1" x14ac:dyDescent="0.2">
      <c r="A13" s="120" t="s">
        <v>105</v>
      </c>
      <c r="B13" s="119" t="s">
        <v>106</v>
      </c>
      <c r="C13" s="113">
        <v>45.465619099823378</v>
      </c>
      <c r="D13" s="115">
        <v>7465</v>
      </c>
      <c r="E13" s="114">
        <v>7907</v>
      </c>
      <c r="F13" s="114">
        <v>7849</v>
      </c>
      <c r="G13" s="114">
        <v>7916</v>
      </c>
      <c r="H13" s="140">
        <v>7713</v>
      </c>
      <c r="I13" s="115" t="s">
        <v>520</v>
      </c>
      <c r="J13" s="116" t="s">
        <v>520</v>
      </c>
      <c r="K13"/>
      <c r="L13"/>
      <c r="M13"/>
      <c r="N13"/>
      <c r="O13"/>
      <c r="P13"/>
    </row>
    <row r="14" spans="1:16" s="110" customFormat="1" ht="14.45" customHeight="1" x14ac:dyDescent="0.2">
      <c r="A14" s="120"/>
      <c r="B14" s="119" t="s">
        <v>107</v>
      </c>
      <c r="C14" s="113">
        <v>54.534380900176622</v>
      </c>
      <c r="D14" s="115">
        <v>8954</v>
      </c>
      <c r="E14" s="114">
        <v>9520</v>
      </c>
      <c r="F14" s="114">
        <v>9250</v>
      </c>
      <c r="G14" s="114">
        <v>9481</v>
      </c>
      <c r="H14" s="140">
        <v>9256</v>
      </c>
      <c r="I14" s="115" t="s">
        <v>520</v>
      </c>
      <c r="J14" s="116" t="s">
        <v>520</v>
      </c>
      <c r="K14"/>
      <c r="L14"/>
      <c r="M14"/>
      <c r="N14"/>
      <c r="O14"/>
      <c r="P14"/>
    </row>
    <row r="15" spans="1:16" s="110" customFormat="1" ht="14.45" customHeight="1" x14ac:dyDescent="0.2">
      <c r="A15" s="118" t="s">
        <v>105</v>
      </c>
      <c r="B15" s="121" t="s">
        <v>108</v>
      </c>
      <c r="C15" s="113">
        <v>22.918569949448809</v>
      </c>
      <c r="D15" s="115">
        <v>3763</v>
      </c>
      <c r="E15" s="114">
        <v>4190</v>
      </c>
      <c r="F15" s="114">
        <v>3855</v>
      </c>
      <c r="G15" s="114">
        <v>4102</v>
      </c>
      <c r="H15" s="140">
        <v>3698</v>
      </c>
      <c r="I15" s="115" t="s">
        <v>520</v>
      </c>
      <c r="J15" s="116" t="s">
        <v>520</v>
      </c>
      <c r="K15"/>
      <c r="L15"/>
      <c r="M15"/>
      <c r="N15"/>
      <c r="O15"/>
      <c r="P15"/>
    </row>
    <row r="16" spans="1:16" s="110" customFormat="1" ht="14.45" customHeight="1" x14ac:dyDescent="0.2">
      <c r="A16" s="118"/>
      <c r="B16" s="121" t="s">
        <v>109</v>
      </c>
      <c r="C16" s="113">
        <v>39.697910956818319</v>
      </c>
      <c r="D16" s="115">
        <v>6518</v>
      </c>
      <c r="E16" s="114">
        <v>6941</v>
      </c>
      <c r="F16" s="114">
        <v>6900</v>
      </c>
      <c r="G16" s="114">
        <v>6963</v>
      </c>
      <c r="H16" s="140">
        <v>6983</v>
      </c>
      <c r="I16" s="115" t="s">
        <v>520</v>
      </c>
      <c r="J16" s="116" t="s">
        <v>520</v>
      </c>
      <c r="K16"/>
      <c r="L16"/>
      <c r="M16"/>
      <c r="N16"/>
      <c r="O16"/>
      <c r="P16"/>
    </row>
    <row r="17" spans="1:16" s="110" customFormat="1" ht="14.45" customHeight="1" x14ac:dyDescent="0.2">
      <c r="A17" s="118"/>
      <c r="B17" s="121" t="s">
        <v>110</v>
      </c>
      <c r="C17" s="113">
        <v>16.895060600523784</v>
      </c>
      <c r="D17" s="115">
        <v>2774</v>
      </c>
      <c r="E17" s="114">
        <v>2814</v>
      </c>
      <c r="F17" s="114">
        <v>2850</v>
      </c>
      <c r="G17" s="114">
        <v>2913</v>
      </c>
      <c r="H17" s="140">
        <v>2929</v>
      </c>
      <c r="I17" s="115" t="s">
        <v>520</v>
      </c>
      <c r="J17" s="116" t="s">
        <v>520</v>
      </c>
      <c r="K17"/>
      <c r="L17"/>
      <c r="M17"/>
      <c r="N17"/>
      <c r="O17"/>
      <c r="P17"/>
    </row>
    <row r="18" spans="1:16" s="110" customFormat="1" ht="14.45" customHeight="1" x14ac:dyDescent="0.2">
      <c r="A18" s="120"/>
      <c r="B18" s="121" t="s">
        <v>111</v>
      </c>
      <c r="C18" s="113">
        <v>20.488458493209087</v>
      </c>
      <c r="D18" s="115">
        <v>3364</v>
      </c>
      <c r="E18" s="114">
        <v>3482</v>
      </c>
      <c r="F18" s="114">
        <v>3494</v>
      </c>
      <c r="G18" s="114">
        <v>3419</v>
      </c>
      <c r="H18" s="140">
        <v>3359</v>
      </c>
      <c r="I18" s="115" t="s">
        <v>520</v>
      </c>
      <c r="J18" s="116" t="s">
        <v>520</v>
      </c>
      <c r="K18"/>
      <c r="L18"/>
      <c r="M18"/>
      <c r="N18"/>
      <c r="O18"/>
      <c r="P18"/>
    </row>
    <row r="19" spans="1:16" s="110" customFormat="1" ht="14.45" customHeight="1" x14ac:dyDescent="0.2">
      <c r="A19" s="120"/>
      <c r="B19" s="121" t="s">
        <v>112</v>
      </c>
      <c r="C19" s="113">
        <v>2.3935684268225836</v>
      </c>
      <c r="D19" s="115">
        <v>393</v>
      </c>
      <c r="E19" s="114">
        <v>407</v>
      </c>
      <c r="F19" s="114">
        <v>420</v>
      </c>
      <c r="G19" s="114">
        <v>354</v>
      </c>
      <c r="H19" s="140">
        <v>339</v>
      </c>
      <c r="I19" s="115" t="s">
        <v>520</v>
      </c>
      <c r="J19" s="116" t="s">
        <v>520</v>
      </c>
      <c r="K19"/>
      <c r="L19"/>
      <c r="M19"/>
      <c r="N19"/>
      <c r="O19"/>
      <c r="P19"/>
    </row>
    <row r="20" spans="1:16" s="110" customFormat="1" ht="14.45" customHeight="1" x14ac:dyDescent="0.2">
      <c r="A20" s="120" t="s">
        <v>113</v>
      </c>
      <c r="B20" s="119" t="s">
        <v>116</v>
      </c>
      <c r="C20" s="113">
        <v>93.732870454960718</v>
      </c>
      <c r="D20" s="115">
        <v>15390</v>
      </c>
      <c r="E20" s="114">
        <v>16338</v>
      </c>
      <c r="F20" s="114">
        <v>16042</v>
      </c>
      <c r="G20" s="114">
        <v>16311</v>
      </c>
      <c r="H20" s="140">
        <v>15975</v>
      </c>
      <c r="I20" s="115" t="s">
        <v>520</v>
      </c>
      <c r="J20" s="116" t="s">
        <v>520</v>
      </c>
      <c r="K20"/>
      <c r="L20"/>
      <c r="M20"/>
      <c r="N20"/>
      <c r="O20"/>
      <c r="P20"/>
    </row>
    <row r="21" spans="1:16" s="110" customFormat="1" ht="14.45" customHeight="1" x14ac:dyDescent="0.2">
      <c r="A21" s="123"/>
      <c r="B21" s="124" t="s">
        <v>117</v>
      </c>
      <c r="C21" s="125">
        <v>6.1635909616907245</v>
      </c>
      <c r="D21" s="143">
        <v>1012</v>
      </c>
      <c r="E21" s="144">
        <v>1075</v>
      </c>
      <c r="F21" s="144">
        <v>1041</v>
      </c>
      <c r="G21" s="144">
        <v>1071</v>
      </c>
      <c r="H21" s="145">
        <v>979</v>
      </c>
      <c r="I21" s="143" t="s">
        <v>520</v>
      </c>
      <c r="J21" s="146" t="s">
        <v>520</v>
      </c>
      <c r="K21"/>
      <c r="L21"/>
      <c r="M21"/>
      <c r="N21"/>
      <c r="O21"/>
      <c r="P21"/>
    </row>
    <row r="22" spans="1:16" s="110" customFormat="1" ht="18" customHeight="1" x14ac:dyDescent="0.2">
      <c r="A22" s="126" t="s">
        <v>129</v>
      </c>
      <c r="B22" s="103"/>
      <c r="C22" s="104"/>
      <c r="D22" s="235"/>
      <c r="E22" s="236"/>
      <c r="F22" s="236"/>
      <c r="G22" s="236"/>
      <c r="H22" s="241"/>
      <c r="I22" s="315"/>
      <c r="J22" s="316"/>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5"/>
      <c r="J33" s="316"/>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5"/>
      <c r="J44" s="316"/>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16598</v>
      </c>
      <c r="E56" s="114">
        <v>17528</v>
      </c>
      <c r="F56" s="114">
        <v>17312</v>
      </c>
      <c r="G56" s="114">
        <v>17394</v>
      </c>
      <c r="H56" s="140">
        <v>17347</v>
      </c>
      <c r="I56" s="115" t="s">
        <v>520</v>
      </c>
      <c r="J56" s="116" t="s">
        <v>520</v>
      </c>
      <c r="K56"/>
      <c r="L56"/>
      <c r="M56"/>
      <c r="N56"/>
      <c r="O56"/>
      <c r="P56"/>
    </row>
    <row r="57" spans="1:16" s="110" customFormat="1" ht="14.45" customHeight="1" x14ac:dyDescent="0.2">
      <c r="A57" s="120" t="s">
        <v>105</v>
      </c>
      <c r="B57" s="119" t="s">
        <v>106</v>
      </c>
      <c r="C57" s="113">
        <v>46.029642125557295</v>
      </c>
      <c r="D57" s="115">
        <v>7640</v>
      </c>
      <c r="E57" s="114">
        <v>8004</v>
      </c>
      <c r="F57" s="114">
        <v>7970</v>
      </c>
      <c r="G57" s="114">
        <v>7957</v>
      </c>
      <c r="H57" s="140">
        <v>7898</v>
      </c>
      <c r="I57" s="115" t="s">
        <v>520</v>
      </c>
      <c r="J57" s="116" t="s">
        <v>520</v>
      </c>
    </row>
    <row r="58" spans="1:16" s="110" customFormat="1" ht="14.45" customHeight="1" x14ac:dyDescent="0.2">
      <c r="A58" s="120"/>
      <c r="B58" s="119" t="s">
        <v>107</v>
      </c>
      <c r="C58" s="113">
        <v>53.970357874442705</v>
      </c>
      <c r="D58" s="115">
        <v>8958</v>
      </c>
      <c r="E58" s="114">
        <v>9524</v>
      </c>
      <c r="F58" s="114">
        <v>9342</v>
      </c>
      <c r="G58" s="114">
        <v>9437</v>
      </c>
      <c r="H58" s="140">
        <v>9449</v>
      </c>
      <c r="I58" s="115" t="s">
        <v>520</v>
      </c>
      <c r="J58" s="116" t="s">
        <v>520</v>
      </c>
    </row>
    <row r="59" spans="1:16" s="110" customFormat="1" ht="14.45" customHeight="1" x14ac:dyDescent="0.2">
      <c r="A59" s="118" t="s">
        <v>105</v>
      </c>
      <c r="B59" s="121" t="s">
        <v>108</v>
      </c>
      <c r="C59" s="113">
        <v>20.88203397999759</v>
      </c>
      <c r="D59" s="115">
        <v>3466</v>
      </c>
      <c r="E59" s="114">
        <v>3831</v>
      </c>
      <c r="F59" s="114">
        <v>3594</v>
      </c>
      <c r="G59" s="114">
        <v>3807</v>
      </c>
      <c r="H59" s="140">
        <v>3516</v>
      </c>
      <c r="I59" s="115" t="s">
        <v>520</v>
      </c>
      <c r="J59" s="116" t="s">
        <v>520</v>
      </c>
    </row>
    <row r="60" spans="1:16" s="110" customFormat="1" ht="14.45" customHeight="1" x14ac:dyDescent="0.2">
      <c r="A60" s="118"/>
      <c r="B60" s="121" t="s">
        <v>109</v>
      </c>
      <c r="C60" s="113">
        <v>39.625256054946377</v>
      </c>
      <c r="D60" s="115">
        <v>6577</v>
      </c>
      <c r="E60" s="114">
        <v>6959</v>
      </c>
      <c r="F60" s="114">
        <v>6917</v>
      </c>
      <c r="G60" s="114">
        <v>6925</v>
      </c>
      <c r="H60" s="140">
        <v>7058</v>
      </c>
      <c r="I60" s="115" t="s">
        <v>520</v>
      </c>
      <c r="J60" s="116" t="s">
        <v>520</v>
      </c>
    </row>
    <row r="61" spans="1:16" s="110" customFormat="1" ht="14.45" customHeight="1" x14ac:dyDescent="0.2">
      <c r="A61" s="118"/>
      <c r="B61" s="121" t="s">
        <v>110</v>
      </c>
      <c r="C61" s="113">
        <v>17.743101578503435</v>
      </c>
      <c r="D61" s="115">
        <v>2945</v>
      </c>
      <c r="E61" s="114">
        <v>2990</v>
      </c>
      <c r="F61" s="114">
        <v>3051</v>
      </c>
      <c r="G61" s="114">
        <v>3092</v>
      </c>
      <c r="H61" s="140">
        <v>3204</v>
      </c>
      <c r="I61" s="115" t="s">
        <v>520</v>
      </c>
      <c r="J61" s="116" t="s">
        <v>520</v>
      </c>
    </row>
    <row r="62" spans="1:16" s="110" customFormat="1" ht="14.45" customHeight="1" x14ac:dyDescent="0.2">
      <c r="A62" s="120"/>
      <c r="B62" s="121" t="s">
        <v>111</v>
      </c>
      <c r="C62" s="113">
        <v>21.749608386552598</v>
      </c>
      <c r="D62" s="115">
        <v>3610</v>
      </c>
      <c r="E62" s="114">
        <v>3748</v>
      </c>
      <c r="F62" s="114">
        <v>3750</v>
      </c>
      <c r="G62" s="114">
        <v>3570</v>
      </c>
      <c r="H62" s="140">
        <v>3569</v>
      </c>
      <c r="I62" s="115" t="s">
        <v>520</v>
      </c>
      <c r="J62" s="116" t="s">
        <v>520</v>
      </c>
    </row>
    <row r="63" spans="1:16" s="110" customFormat="1" ht="14.45" customHeight="1" x14ac:dyDescent="0.2">
      <c r="A63" s="120"/>
      <c r="B63" s="121" t="s">
        <v>112</v>
      </c>
      <c r="C63" s="113">
        <v>2.5364501747198456</v>
      </c>
      <c r="D63" s="115">
        <v>421</v>
      </c>
      <c r="E63" s="114">
        <v>451</v>
      </c>
      <c r="F63" s="114">
        <v>462</v>
      </c>
      <c r="G63" s="114">
        <v>373</v>
      </c>
      <c r="H63" s="140">
        <v>353</v>
      </c>
      <c r="I63" s="115" t="s">
        <v>520</v>
      </c>
      <c r="J63" s="116" t="s">
        <v>520</v>
      </c>
    </row>
    <row r="64" spans="1:16" s="110" customFormat="1" ht="14.45" customHeight="1" x14ac:dyDescent="0.2">
      <c r="A64" s="120" t="s">
        <v>113</v>
      </c>
      <c r="B64" s="119" t="s">
        <v>116</v>
      </c>
      <c r="C64" s="113">
        <v>92.854560790456688</v>
      </c>
      <c r="D64" s="115">
        <v>15412</v>
      </c>
      <c r="E64" s="114">
        <v>16300</v>
      </c>
      <c r="F64" s="114">
        <v>16115</v>
      </c>
      <c r="G64" s="114">
        <v>16138</v>
      </c>
      <c r="H64" s="140">
        <v>16152</v>
      </c>
      <c r="I64" s="115" t="s">
        <v>520</v>
      </c>
      <c r="J64" s="116" t="s">
        <v>520</v>
      </c>
    </row>
    <row r="65" spans="1:10" s="110" customFormat="1" ht="14.45" customHeight="1" x14ac:dyDescent="0.2">
      <c r="A65" s="123"/>
      <c r="B65" s="124" t="s">
        <v>117</v>
      </c>
      <c r="C65" s="125">
        <v>7.0430172309916861</v>
      </c>
      <c r="D65" s="143">
        <v>1169</v>
      </c>
      <c r="E65" s="144">
        <v>1212</v>
      </c>
      <c r="F65" s="144">
        <v>1179</v>
      </c>
      <c r="G65" s="144">
        <v>1238</v>
      </c>
      <c r="H65" s="145">
        <v>1179</v>
      </c>
      <c r="I65" s="143" t="s">
        <v>520</v>
      </c>
      <c r="J65" s="146" t="s">
        <v>520</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5" t="s">
        <v>123</v>
      </c>
      <c r="B68" s="566"/>
      <c r="C68" s="566"/>
      <c r="D68" s="566"/>
      <c r="E68" s="566"/>
      <c r="F68" s="566"/>
      <c r="G68" s="566"/>
      <c r="H68" s="566"/>
      <c r="I68" s="566"/>
      <c r="J68" s="566"/>
    </row>
    <row r="69" spans="1:10" ht="21" customHeight="1" x14ac:dyDescent="0.2">
      <c r="A69" s="565"/>
      <c r="B69" s="566"/>
      <c r="C69" s="566"/>
      <c r="D69" s="566"/>
      <c r="E69" s="566"/>
      <c r="F69" s="566"/>
      <c r="G69" s="566"/>
      <c r="H69" s="566"/>
      <c r="I69" s="566"/>
      <c r="J69" s="566"/>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5">
    <mergeCell ref="G8:G9"/>
    <mergeCell ref="H8:H9"/>
    <mergeCell ref="A68:J68"/>
    <mergeCell ref="A69:J69"/>
    <mergeCell ref="A3:J3"/>
    <mergeCell ref="A4:J4"/>
    <mergeCell ref="A5:D5"/>
    <mergeCell ref="A7:B10"/>
    <mergeCell ref="C7:C10"/>
    <mergeCell ref="D7:H7"/>
    <mergeCell ref="I7:J8"/>
    <mergeCell ref="D8:D9"/>
    <mergeCell ref="E8:E9"/>
    <mergeCell ref="F8:F9"/>
    <mergeCell ref="A6:J6"/>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8" t="s">
        <v>328</v>
      </c>
      <c r="B3" s="568"/>
      <c r="C3" s="568"/>
      <c r="D3" s="568"/>
      <c r="E3" s="568"/>
      <c r="F3" s="568"/>
      <c r="G3" s="568"/>
      <c r="H3" s="568"/>
      <c r="I3" s="568"/>
      <c r="J3" s="568"/>
      <c r="K3" s="568"/>
      <c r="L3" s="568"/>
    </row>
    <row r="4" spans="1:17" s="94" customFormat="1" ht="12" customHeight="1" x14ac:dyDescent="0.2">
      <c r="A4" s="569" t="s">
        <v>92</v>
      </c>
      <c r="B4" s="569"/>
      <c r="C4" s="569"/>
      <c r="D4" s="569"/>
      <c r="E4" s="569"/>
      <c r="F4" s="569"/>
      <c r="G4" s="569"/>
      <c r="H4" s="569"/>
      <c r="I4" s="569"/>
      <c r="J4" s="569"/>
      <c r="K4" s="569"/>
      <c r="L4" s="569"/>
    </row>
    <row r="5" spans="1:17" s="94" customFormat="1" ht="12" customHeight="1" x14ac:dyDescent="0.2">
      <c r="A5" s="570" t="s">
        <v>57</v>
      </c>
      <c r="B5" s="570"/>
      <c r="C5" s="570"/>
      <c r="D5" s="570"/>
      <c r="E5" s="570"/>
      <c r="F5" s="570"/>
      <c r="G5" s="252"/>
      <c r="H5" s="252"/>
      <c r="I5" s="252"/>
      <c r="J5" s="252"/>
      <c r="K5" s="252"/>
      <c r="L5" s="252"/>
    </row>
    <row r="6" spans="1:17" s="94" customFormat="1" ht="34.5" customHeight="1" x14ac:dyDescent="0.2">
      <c r="A6" s="611" t="s">
        <v>519</v>
      </c>
      <c r="B6" s="611"/>
      <c r="C6" s="611"/>
      <c r="D6" s="611"/>
      <c r="E6" s="611"/>
      <c r="F6" s="611"/>
      <c r="G6" s="611"/>
      <c r="H6" s="611"/>
      <c r="I6" s="611"/>
      <c r="J6" s="611"/>
      <c r="K6" s="611"/>
      <c r="L6" s="611"/>
    </row>
    <row r="7" spans="1:17" s="91" customFormat="1" ht="12" customHeight="1" x14ac:dyDescent="0.2">
      <c r="A7" s="573" t="s">
        <v>93</v>
      </c>
      <c r="B7" s="574"/>
      <c r="C7" s="574"/>
      <c r="D7" s="574"/>
      <c r="E7" s="579" t="s">
        <v>94</v>
      </c>
      <c r="F7" s="582" t="s">
        <v>326</v>
      </c>
      <c r="G7" s="583"/>
      <c r="H7" s="583"/>
      <c r="I7" s="583"/>
      <c r="J7" s="584"/>
      <c r="K7" s="585" t="s">
        <v>180</v>
      </c>
      <c r="L7" s="586"/>
      <c r="M7" s="96"/>
      <c r="N7" s="96"/>
      <c r="O7" s="96"/>
      <c r="P7" s="96"/>
      <c r="Q7" s="96"/>
    </row>
    <row r="8" spans="1:17" ht="21.75" customHeight="1" x14ac:dyDescent="0.2">
      <c r="A8" s="575"/>
      <c r="B8" s="576"/>
      <c r="C8" s="576"/>
      <c r="D8" s="576"/>
      <c r="E8" s="580"/>
      <c r="F8" s="589" t="s">
        <v>97</v>
      </c>
      <c r="G8" s="589" t="s">
        <v>98</v>
      </c>
      <c r="H8" s="589" t="s">
        <v>99</v>
      </c>
      <c r="I8" s="589" t="s">
        <v>100</v>
      </c>
      <c r="J8" s="589" t="s">
        <v>101</v>
      </c>
      <c r="K8" s="587"/>
      <c r="L8" s="588"/>
    </row>
    <row r="9" spans="1:17" ht="12" customHeight="1" x14ac:dyDescent="0.2">
      <c r="A9" s="575"/>
      <c r="B9" s="576"/>
      <c r="C9" s="576"/>
      <c r="D9" s="576"/>
      <c r="E9" s="580"/>
      <c r="F9" s="590"/>
      <c r="G9" s="590"/>
      <c r="H9" s="590"/>
      <c r="I9" s="590"/>
      <c r="J9" s="590"/>
      <c r="K9" s="98" t="s">
        <v>102</v>
      </c>
      <c r="L9" s="99" t="s">
        <v>103</v>
      </c>
    </row>
    <row r="10" spans="1:17" ht="12" customHeight="1" x14ac:dyDescent="0.2">
      <c r="A10" s="577"/>
      <c r="B10" s="578"/>
      <c r="C10" s="578"/>
      <c r="D10" s="578"/>
      <c r="E10" s="581"/>
      <c r="F10" s="100">
        <v>1</v>
      </c>
      <c r="G10" s="100">
        <v>2</v>
      </c>
      <c r="H10" s="100">
        <v>3</v>
      </c>
      <c r="I10" s="100">
        <v>4</v>
      </c>
      <c r="J10" s="100">
        <v>5</v>
      </c>
      <c r="K10" s="100">
        <v>6</v>
      </c>
      <c r="L10" s="100">
        <v>7</v>
      </c>
      <c r="M10" s="101"/>
    </row>
    <row r="11" spans="1:17" s="110" customFormat="1" ht="18" customHeight="1" x14ac:dyDescent="0.2">
      <c r="A11" s="254" t="s">
        <v>104</v>
      </c>
      <c r="B11" s="255"/>
      <c r="C11" s="255"/>
      <c r="D11" s="256"/>
      <c r="E11" s="284">
        <v>100</v>
      </c>
      <c r="F11" s="115">
        <v>16419</v>
      </c>
      <c r="G11" s="114">
        <v>17427</v>
      </c>
      <c r="H11" s="114">
        <v>17099</v>
      </c>
      <c r="I11" s="114">
        <v>17397</v>
      </c>
      <c r="J11" s="140">
        <v>16969</v>
      </c>
      <c r="K11" s="114" t="s">
        <v>520</v>
      </c>
      <c r="L11" s="116" t="s">
        <v>520</v>
      </c>
    </row>
    <row r="12" spans="1:17" s="110" customFormat="1" ht="24" customHeight="1" x14ac:dyDescent="0.2">
      <c r="A12" s="603" t="s">
        <v>185</v>
      </c>
      <c r="B12" s="604"/>
      <c r="C12" s="604"/>
      <c r="D12" s="605"/>
      <c r="E12" s="113">
        <v>45.465619099823378</v>
      </c>
      <c r="F12" s="115">
        <v>7465</v>
      </c>
      <c r="G12" s="114">
        <v>7907</v>
      </c>
      <c r="H12" s="114">
        <v>7849</v>
      </c>
      <c r="I12" s="114">
        <v>7916</v>
      </c>
      <c r="J12" s="140">
        <v>7713</v>
      </c>
      <c r="K12" s="114" t="s">
        <v>520</v>
      </c>
      <c r="L12" s="116" t="s">
        <v>520</v>
      </c>
    </row>
    <row r="13" spans="1:17" s="110" customFormat="1" ht="15" customHeight="1" x14ac:dyDescent="0.2">
      <c r="A13" s="120"/>
      <c r="B13" s="612" t="s">
        <v>107</v>
      </c>
      <c r="C13" s="612"/>
      <c r="E13" s="113">
        <v>54.534380900176622</v>
      </c>
      <c r="F13" s="115">
        <v>8954</v>
      </c>
      <c r="G13" s="114">
        <v>9520</v>
      </c>
      <c r="H13" s="114">
        <v>9250</v>
      </c>
      <c r="I13" s="114">
        <v>9481</v>
      </c>
      <c r="J13" s="140">
        <v>9256</v>
      </c>
      <c r="K13" s="114" t="s">
        <v>520</v>
      </c>
      <c r="L13" s="116" t="s">
        <v>520</v>
      </c>
    </row>
    <row r="14" spans="1:17" s="110" customFormat="1" ht="22.5" customHeight="1" x14ac:dyDescent="0.2">
      <c r="A14" s="603" t="s">
        <v>186</v>
      </c>
      <c r="B14" s="604"/>
      <c r="C14" s="604"/>
      <c r="D14" s="605"/>
      <c r="E14" s="113">
        <v>22.918569949448809</v>
      </c>
      <c r="F14" s="115">
        <v>3763</v>
      </c>
      <c r="G14" s="114">
        <v>4190</v>
      </c>
      <c r="H14" s="114">
        <v>3855</v>
      </c>
      <c r="I14" s="114">
        <v>4102</v>
      </c>
      <c r="J14" s="140">
        <v>3698</v>
      </c>
      <c r="K14" s="114" t="s">
        <v>520</v>
      </c>
      <c r="L14" s="116" t="s">
        <v>520</v>
      </c>
    </row>
    <row r="15" spans="1:17" s="110" customFormat="1" ht="15" customHeight="1" x14ac:dyDescent="0.2">
      <c r="A15" s="120"/>
      <c r="B15" s="119"/>
      <c r="C15" s="257" t="s">
        <v>106</v>
      </c>
      <c r="E15" s="113">
        <v>42.811586500132876</v>
      </c>
      <c r="F15" s="115">
        <v>1611</v>
      </c>
      <c r="G15" s="114">
        <v>1795</v>
      </c>
      <c r="H15" s="114">
        <v>1703</v>
      </c>
      <c r="I15" s="114">
        <v>1771</v>
      </c>
      <c r="J15" s="140">
        <v>1603</v>
      </c>
      <c r="K15" s="114" t="s">
        <v>520</v>
      </c>
      <c r="L15" s="116" t="s">
        <v>520</v>
      </c>
    </row>
    <row r="16" spans="1:17" s="110" customFormat="1" ht="15" customHeight="1" x14ac:dyDescent="0.2">
      <c r="A16" s="120"/>
      <c r="B16" s="119"/>
      <c r="C16" s="257" t="s">
        <v>107</v>
      </c>
      <c r="E16" s="113">
        <v>57.188413499867124</v>
      </c>
      <c r="F16" s="115">
        <v>2152</v>
      </c>
      <c r="G16" s="114">
        <v>2395</v>
      </c>
      <c r="H16" s="114">
        <v>2152</v>
      </c>
      <c r="I16" s="114">
        <v>2331</v>
      </c>
      <c r="J16" s="140">
        <v>2095</v>
      </c>
      <c r="K16" s="114" t="s">
        <v>520</v>
      </c>
      <c r="L16" s="116" t="s">
        <v>520</v>
      </c>
    </row>
    <row r="17" spans="1:12" s="110" customFormat="1" ht="15" customHeight="1" x14ac:dyDescent="0.2">
      <c r="A17" s="120"/>
      <c r="B17" s="121" t="s">
        <v>109</v>
      </c>
      <c r="C17" s="257"/>
      <c r="E17" s="113">
        <v>39.697910956818319</v>
      </c>
      <c r="F17" s="115">
        <v>6518</v>
      </c>
      <c r="G17" s="114">
        <v>6941</v>
      </c>
      <c r="H17" s="114">
        <v>6900</v>
      </c>
      <c r="I17" s="114">
        <v>6963</v>
      </c>
      <c r="J17" s="140">
        <v>6983</v>
      </c>
      <c r="K17" s="114" t="s">
        <v>520</v>
      </c>
      <c r="L17" s="116" t="s">
        <v>520</v>
      </c>
    </row>
    <row r="18" spans="1:12" s="110" customFormat="1" ht="15" customHeight="1" x14ac:dyDescent="0.2">
      <c r="A18" s="120"/>
      <c r="B18" s="119"/>
      <c r="C18" s="257" t="s">
        <v>106</v>
      </c>
      <c r="E18" s="113">
        <v>44.308069960110466</v>
      </c>
      <c r="F18" s="115">
        <v>2888</v>
      </c>
      <c r="G18" s="114">
        <v>3073</v>
      </c>
      <c r="H18" s="114">
        <v>3044</v>
      </c>
      <c r="I18" s="114">
        <v>3041</v>
      </c>
      <c r="J18" s="140">
        <v>3055</v>
      </c>
      <c r="K18" s="114" t="s">
        <v>520</v>
      </c>
      <c r="L18" s="116" t="s">
        <v>520</v>
      </c>
    </row>
    <row r="19" spans="1:12" s="110" customFormat="1" ht="15" customHeight="1" x14ac:dyDescent="0.2">
      <c r="A19" s="120"/>
      <c r="B19" s="119"/>
      <c r="C19" s="257" t="s">
        <v>107</v>
      </c>
      <c r="E19" s="113">
        <v>55.691930039889534</v>
      </c>
      <c r="F19" s="115">
        <v>3630</v>
      </c>
      <c r="G19" s="114">
        <v>3868</v>
      </c>
      <c r="H19" s="114">
        <v>3856</v>
      </c>
      <c r="I19" s="114">
        <v>3922</v>
      </c>
      <c r="J19" s="140">
        <v>3928</v>
      </c>
      <c r="K19" s="114" t="s">
        <v>520</v>
      </c>
      <c r="L19" s="116" t="s">
        <v>520</v>
      </c>
    </row>
    <row r="20" spans="1:12" s="110" customFormat="1" ht="15" customHeight="1" x14ac:dyDescent="0.2">
      <c r="A20" s="120"/>
      <c r="B20" s="121" t="s">
        <v>110</v>
      </c>
      <c r="C20" s="257"/>
      <c r="E20" s="113">
        <v>16.895060600523784</v>
      </c>
      <c r="F20" s="115">
        <v>2774</v>
      </c>
      <c r="G20" s="114">
        <v>2814</v>
      </c>
      <c r="H20" s="114">
        <v>2850</v>
      </c>
      <c r="I20" s="114">
        <v>2913</v>
      </c>
      <c r="J20" s="140">
        <v>2929</v>
      </c>
      <c r="K20" s="114" t="s">
        <v>520</v>
      </c>
      <c r="L20" s="116" t="s">
        <v>520</v>
      </c>
    </row>
    <row r="21" spans="1:12" s="110" customFormat="1" ht="15" customHeight="1" x14ac:dyDescent="0.2">
      <c r="A21" s="120"/>
      <c r="B21" s="119"/>
      <c r="C21" s="257" t="s">
        <v>106</v>
      </c>
      <c r="E21" s="113">
        <v>40.663302090843544</v>
      </c>
      <c r="F21" s="115">
        <v>1128</v>
      </c>
      <c r="G21" s="114">
        <v>1149</v>
      </c>
      <c r="H21" s="114">
        <v>1192</v>
      </c>
      <c r="I21" s="114">
        <v>1215</v>
      </c>
      <c r="J21" s="140">
        <v>1210</v>
      </c>
      <c r="K21" s="114" t="s">
        <v>520</v>
      </c>
      <c r="L21" s="116" t="s">
        <v>520</v>
      </c>
    </row>
    <row r="22" spans="1:12" s="110" customFormat="1" ht="15" customHeight="1" x14ac:dyDescent="0.2">
      <c r="A22" s="120"/>
      <c r="B22" s="119"/>
      <c r="C22" s="257" t="s">
        <v>107</v>
      </c>
      <c r="E22" s="113">
        <v>59.336697909156456</v>
      </c>
      <c r="F22" s="115">
        <v>1646</v>
      </c>
      <c r="G22" s="114">
        <v>1665</v>
      </c>
      <c r="H22" s="114">
        <v>1658</v>
      </c>
      <c r="I22" s="114">
        <v>1698</v>
      </c>
      <c r="J22" s="140">
        <v>1719</v>
      </c>
      <c r="K22" s="114" t="s">
        <v>520</v>
      </c>
      <c r="L22" s="116" t="s">
        <v>520</v>
      </c>
    </row>
    <row r="23" spans="1:12" s="110" customFormat="1" ht="15" customHeight="1" x14ac:dyDescent="0.2">
      <c r="A23" s="120"/>
      <c r="B23" s="121" t="s">
        <v>111</v>
      </c>
      <c r="C23" s="257"/>
      <c r="E23" s="113">
        <v>20.488458493209087</v>
      </c>
      <c r="F23" s="115">
        <v>3364</v>
      </c>
      <c r="G23" s="114">
        <v>3482</v>
      </c>
      <c r="H23" s="114">
        <v>3494</v>
      </c>
      <c r="I23" s="114">
        <v>3419</v>
      </c>
      <c r="J23" s="140">
        <v>3359</v>
      </c>
      <c r="K23" s="114" t="s">
        <v>520</v>
      </c>
      <c r="L23" s="116" t="s">
        <v>520</v>
      </c>
    </row>
    <row r="24" spans="1:12" s="110" customFormat="1" ht="15" customHeight="1" x14ac:dyDescent="0.2">
      <c r="A24" s="120"/>
      <c r="B24" s="119"/>
      <c r="C24" s="257" t="s">
        <v>106</v>
      </c>
      <c r="E24" s="113">
        <v>54.637336504161709</v>
      </c>
      <c r="F24" s="115">
        <v>1838</v>
      </c>
      <c r="G24" s="114">
        <v>1890</v>
      </c>
      <c r="H24" s="114">
        <v>1910</v>
      </c>
      <c r="I24" s="114">
        <v>1889</v>
      </c>
      <c r="J24" s="140">
        <v>1845</v>
      </c>
      <c r="K24" s="114" t="s">
        <v>520</v>
      </c>
      <c r="L24" s="116" t="s">
        <v>520</v>
      </c>
    </row>
    <row r="25" spans="1:12" s="110" customFormat="1" ht="15" customHeight="1" x14ac:dyDescent="0.2">
      <c r="A25" s="120"/>
      <c r="B25" s="119"/>
      <c r="C25" s="257" t="s">
        <v>107</v>
      </c>
      <c r="E25" s="113">
        <v>45.362663495838291</v>
      </c>
      <c r="F25" s="115">
        <v>1526</v>
      </c>
      <c r="G25" s="114">
        <v>1592</v>
      </c>
      <c r="H25" s="114">
        <v>1584</v>
      </c>
      <c r="I25" s="114">
        <v>1530</v>
      </c>
      <c r="J25" s="140">
        <v>1514</v>
      </c>
      <c r="K25" s="114" t="s">
        <v>520</v>
      </c>
      <c r="L25" s="116" t="s">
        <v>520</v>
      </c>
    </row>
    <row r="26" spans="1:12" s="110" customFormat="1" ht="15" customHeight="1" x14ac:dyDescent="0.2">
      <c r="A26" s="120"/>
      <c r="C26" s="121" t="s">
        <v>187</v>
      </c>
      <c r="D26" s="110" t="s">
        <v>188</v>
      </c>
      <c r="E26" s="113">
        <v>2.3935684268225836</v>
      </c>
      <c r="F26" s="115">
        <v>393</v>
      </c>
      <c r="G26" s="114">
        <v>407</v>
      </c>
      <c r="H26" s="114">
        <v>420</v>
      </c>
      <c r="I26" s="114">
        <v>354</v>
      </c>
      <c r="J26" s="140">
        <v>339</v>
      </c>
      <c r="K26" s="114" t="s">
        <v>520</v>
      </c>
      <c r="L26" s="116" t="s">
        <v>520</v>
      </c>
    </row>
    <row r="27" spans="1:12" s="110" customFormat="1" ht="15" customHeight="1" x14ac:dyDescent="0.2">
      <c r="A27" s="120"/>
      <c r="B27" s="119"/>
      <c r="D27" s="258" t="s">
        <v>106</v>
      </c>
      <c r="E27" s="113">
        <v>48.600508905852415</v>
      </c>
      <c r="F27" s="115">
        <v>191</v>
      </c>
      <c r="G27" s="114">
        <v>196</v>
      </c>
      <c r="H27" s="114">
        <v>203</v>
      </c>
      <c r="I27" s="114">
        <v>174</v>
      </c>
      <c r="J27" s="140">
        <v>155</v>
      </c>
      <c r="K27" s="114" t="s">
        <v>520</v>
      </c>
      <c r="L27" s="116" t="s">
        <v>520</v>
      </c>
    </row>
    <row r="28" spans="1:12" s="110" customFormat="1" ht="15" customHeight="1" x14ac:dyDescent="0.2">
      <c r="A28" s="120"/>
      <c r="B28" s="119"/>
      <c r="D28" s="258" t="s">
        <v>107</v>
      </c>
      <c r="E28" s="113">
        <v>51.399491094147585</v>
      </c>
      <c r="F28" s="115">
        <v>202</v>
      </c>
      <c r="G28" s="114">
        <v>211</v>
      </c>
      <c r="H28" s="114">
        <v>217</v>
      </c>
      <c r="I28" s="114">
        <v>180</v>
      </c>
      <c r="J28" s="140">
        <v>184</v>
      </c>
      <c r="K28" s="114" t="s">
        <v>520</v>
      </c>
      <c r="L28" s="116" t="s">
        <v>520</v>
      </c>
    </row>
    <row r="29" spans="1:12" s="110" customFormat="1" ht="24" customHeight="1" x14ac:dyDescent="0.2">
      <c r="A29" s="603" t="s">
        <v>189</v>
      </c>
      <c r="B29" s="604"/>
      <c r="C29" s="604"/>
      <c r="D29" s="605"/>
      <c r="E29" s="113">
        <v>93.732870454960718</v>
      </c>
      <c r="F29" s="115">
        <v>15390</v>
      </c>
      <c r="G29" s="114">
        <v>16338</v>
      </c>
      <c r="H29" s="114">
        <v>16042</v>
      </c>
      <c r="I29" s="114">
        <v>16311</v>
      </c>
      <c r="J29" s="140">
        <v>15975</v>
      </c>
      <c r="K29" s="114" t="s">
        <v>520</v>
      </c>
      <c r="L29" s="116" t="s">
        <v>520</v>
      </c>
    </row>
    <row r="30" spans="1:12" s="110" customFormat="1" ht="15" customHeight="1" x14ac:dyDescent="0.2">
      <c r="A30" s="120"/>
      <c r="B30" s="119"/>
      <c r="C30" s="257" t="s">
        <v>106</v>
      </c>
      <c r="E30" s="113">
        <v>45.009746588693957</v>
      </c>
      <c r="F30" s="115">
        <v>6927</v>
      </c>
      <c r="G30" s="114">
        <v>7335</v>
      </c>
      <c r="H30" s="114">
        <v>7292</v>
      </c>
      <c r="I30" s="114">
        <v>7343</v>
      </c>
      <c r="J30" s="140">
        <v>7189</v>
      </c>
      <c r="K30" s="114" t="s">
        <v>520</v>
      </c>
      <c r="L30" s="116" t="s">
        <v>520</v>
      </c>
    </row>
    <row r="31" spans="1:12" s="110" customFormat="1" ht="15" customHeight="1" x14ac:dyDescent="0.2">
      <c r="A31" s="120"/>
      <c r="B31" s="119"/>
      <c r="C31" s="257" t="s">
        <v>107</v>
      </c>
      <c r="E31" s="113">
        <v>54.990253411306043</v>
      </c>
      <c r="F31" s="115">
        <v>8463</v>
      </c>
      <c r="G31" s="114">
        <v>9003</v>
      </c>
      <c r="H31" s="114">
        <v>8750</v>
      </c>
      <c r="I31" s="114">
        <v>8968</v>
      </c>
      <c r="J31" s="140">
        <v>8786</v>
      </c>
      <c r="K31" s="114" t="s">
        <v>520</v>
      </c>
      <c r="L31" s="116" t="s">
        <v>520</v>
      </c>
    </row>
    <row r="32" spans="1:12" s="110" customFormat="1" ht="15" customHeight="1" x14ac:dyDescent="0.2">
      <c r="A32" s="120"/>
      <c r="B32" s="119" t="s">
        <v>117</v>
      </c>
      <c r="C32" s="257"/>
      <c r="E32" s="113">
        <v>6.1635909616907245</v>
      </c>
      <c r="F32" s="114">
        <v>1012</v>
      </c>
      <c r="G32" s="114">
        <v>1075</v>
      </c>
      <c r="H32" s="114">
        <v>1041</v>
      </c>
      <c r="I32" s="114">
        <v>1071</v>
      </c>
      <c r="J32" s="140">
        <v>979</v>
      </c>
      <c r="K32" s="114" t="s">
        <v>520</v>
      </c>
      <c r="L32" s="116" t="s">
        <v>520</v>
      </c>
    </row>
    <row r="33" spans="1:12" s="110" customFormat="1" ht="15" customHeight="1" x14ac:dyDescent="0.2">
      <c r="A33" s="120"/>
      <c r="B33" s="119"/>
      <c r="C33" s="257" t="s">
        <v>106</v>
      </c>
      <c r="E33" s="113">
        <v>53.063241106719367</v>
      </c>
      <c r="F33" s="114">
        <v>537</v>
      </c>
      <c r="G33" s="114">
        <v>571</v>
      </c>
      <c r="H33" s="114">
        <v>555</v>
      </c>
      <c r="I33" s="114">
        <v>570</v>
      </c>
      <c r="J33" s="140">
        <v>521</v>
      </c>
      <c r="K33" s="114" t="s">
        <v>520</v>
      </c>
      <c r="L33" s="116" t="s">
        <v>520</v>
      </c>
    </row>
    <row r="34" spans="1:12" s="110" customFormat="1" ht="15" customHeight="1" x14ac:dyDescent="0.2">
      <c r="A34" s="120"/>
      <c r="B34" s="119"/>
      <c r="C34" s="257" t="s">
        <v>107</v>
      </c>
      <c r="E34" s="113">
        <v>46.936758893280633</v>
      </c>
      <c r="F34" s="114">
        <v>475</v>
      </c>
      <c r="G34" s="114">
        <v>504</v>
      </c>
      <c r="H34" s="114">
        <v>486</v>
      </c>
      <c r="I34" s="114">
        <v>501</v>
      </c>
      <c r="J34" s="140">
        <v>458</v>
      </c>
      <c r="K34" s="114" t="s">
        <v>520</v>
      </c>
      <c r="L34" s="116" t="s">
        <v>520</v>
      </c>
    </row>
    <row r="35" spans="1:12" s="110" customFormat="1" ht="24" customHeight="1" x14ac:dyDescent="0.2">
      <c r="A35" s="603" t="s">
        <v>192</v>
      </c>
      <c r="B35" s="604"/>
      <c r="C35" s="604"/>
      <c r="D35" s="605"/>
      <c r="E35" s="113">
        <v>18.758755100797856</v>
      </c>
      <c r="F35" s="114">
        <v>3080</v>
      </c>
      <c r="G35" s="114">
        <v>3389</v>
      </c>
      <c r="H35" s="114">
        <v>3177</v>
      </c>
      <c r="I35" s="114">
        <v>3371</v>
      </c>
      <c r="J35" s="114">
        <v>3093</v>
      </c>
      <c r="K35" s="317" t="s">
        <v>520</v>
      </c>
      <c r="L35" s="318" t="s">
        <v>520</v>
      </c>
    </row>
    <row r="36" spans="1:12" s="110" customFormat="1" ht="15" customHeight="1" x14ac:dyDescent="0.2">
      <c r="A36" s="120"/>
      <c r="B36" s="119"/>
      <c r="C36" s="257" t="s">
        <v>106</v>
      </c>
      <c r="E36" s="113">
        <v>46.558441558441558</v>
      </c>
      <c r="F36" s="114">
        <v>1434</v>
      </c>
      <c r="G36" s="114">
        <v>1568</v>
      </c>
      <c r="H36" s="114">
        <v>1504</v>
      </c>
      <c r="I36" s="114">
        <v>1540</v>
      </c>
      <c r="J36" s="114">
        <v>1432</v>
      </c>
      <c r="K36" s="317" t="s">
        <v>520</v>
      </c>
      <c r="L36" s="116" t="s">
        <v>520</v>
      </c>
    </row>
    <row r="37" spans="1:12" s="110" customFormat="1" ht="15" customHeight="1" x14ac:dyDescent="0.2">
      <c r="A37" s="120"/>
      <c r="B37" s="119"/>
      <c r="C37" s="257" t="s">
        <v>107</v>
      </c>
      <c r="E37" s="113">
        <v>53.441558441558442</v>
      </c>
      <c r="F37" s="114">
        <v>1646</v>
      </c>
      <c r="G37" s="114">
        <v>1821</v>
      </c>
      <c r="H37" s="114">
        <v>1673</v>
      </c>
      <c r="I37" s="114">
        <v>1831</v>
      </c>
      <c r="J37" s="140">
        <v>1661</v>
      </c>
      <c r="K37" s="114" t="s">
        <v>520</v>
      </c>
      <c r="L37" s="116" t="s">
        <v>520</v>
      </c>
    </row>
    <row r="38" spans="1:12" s="110" customFormat="1" ht="15" customHeight="1" x14ac:dyDescent="0.2">
      <c r="A38" s="120"/>
      <c r="B38" s="119" t="s">
        <v>329</v>
      </c>
      <c r="C38" s="257"/>
      <c r="E38" s="113">
        <v>52.60369084597113</v>
      </c>
      <c r="F38" s="114">
        <v>8637</v>
      </c>
      <c r="G38" s="114">
        <v>8988</v>
      </c>
      <c r="H38" s="114">
        <v>8982</v>
      </c>
      <c r="I38" s="114">
        <v>9009</v>
      </c>
      <c r="J38" s="140">
        <v>8940</v>
      </c>
      <c r="K38" s="114" t="s">
        <v>520</v>
      </c>
      <c r="L38" s="116" t="s">
        <v>520</v>
      </c>
    </row>
    <row r="39" spans="1:12" s="110" customFormat="1" ht="15" customHeight="1" x14ac:dyDescent="0.2">
      <c r="A39" s="120"/>
      <c r="B39" s="119"/>
      <c r="C39" s="257" t="s">
        <v>106</v>
      </c>
      <c r="E39" s="113">
        <v>45.119833275442865</v>
      </c>
      <c r="F39" s="115">
        <v>3897</v>
      </c>
      <c r="G39" s="114">
        <v>4023</v>
      </c>
      <c r="H39" s="114">
        <v>4064</v>
      </c>
      <c r="I39" s="114">
        <v>4018</v>
      </c>
      <c r="J39" s="140">
        <v>3973</v>
      </c>
      <c r="K39" s="114" t="s">
        <v>520</v>
      </c>
      <c r="L39" s="116" t="s">
        <v>520</v>
      </c>
    </row>
    <row r="40" spans="1:12" s="110" customFormat="1" ht="15" customHeight="1" x14ac:dyDescent="0.2">
      <c r="A40" s="120"/>
      <c r="B40" s="119"/>
      <c r="C40" s="257" t="s">
        <v>107</v>
      </c>
      <c r="E40" s="113">
        <v>54.880166724557135</v>
      </c>
      <c r="F40" s="115">
        <v>4740</v>
      </c>
      <c r="G40" s="114">
        <v>4965</v>
      </c>
      <c r="H40" s="114">
        <v>4918</v>
      </c>
      <c r="I40" s="114">
        <v>4991</v>
      </c>
      <c r="J40" s="140">
        <v>4967</v>
      </c>
      <c r="K40" s="114" t="s">
        <v>520</v>
      </c>
      <c r="L40" s="116" t="s">
        <v>520</v>
      </c>
    </row>
    <row r="41" spans="1:12" s="110" customFormat="1" ht="15" customHeight="1" x14ac:dyDescent="0.2">
      <c r="A41" s="120"/>
      <c r="B41" s="319" t="s">
        <v>515</v>
      </c>
      <c r="C41" s="257"/>
      <c r="E41" s="113">
        <v>17.394482002558011</v>
      </c>
      <c r="F41" s="115">
        <v>2856</v>
      </c>
      <c r="G41" s="114">
        <v>3029</v>
      </c>
      <c r="H41" s="114">
        <v>2902</v>
      </c>
      <c r="I41" s="114">
        <v>2955</v>
      </c>
      <c r="J41" s="140">
        <v>2808</v>
      </c>
      <c r="K41" s="114" t="s">
        <v>520</v>
      </c>
      <c r="L41" s="116" t="s">
        <v>520</v>
      </c>
    </row>
    <row r="42" spans="1:12" s="110" customFormat="1" ht="15" customHeight="1" x14ac:dyDescent="0.2">
      <c r="A42" s="120"/>
      <c r="B42" s="119"/>
      <c r="C42" s="267" t="s">
        <v>106</v>
      </c>
      <c r="D42" s="182"/>
      <c r="E42" s="113">
        <v>45.868347338935571</v>
      </c>
      <c r="F42" s="115">
        <v>1310</v>
      </c>
      <c r="G42" s="114">
        <v>1427</v>
      </c>
      <c r="H42" s="114">
        <v>1389</v>
      </c>
      <c r="I42" s="114">
        <v>1449</v>
      </c>
      <c r="J42" s="140">
        <v>1367</v>
      </c>
      <c r="K42" s="114" t="s">
        <v>520</v>
      </c>
      <c r="L42" s="116" t="s">
        <v>520</v>
      </c>
    </row>
    <row r="43" spans="1:12" s="110" customFormat="1" ht="15" customHeight="1" x14ac:dyDescent="0.2">
      <c r="A43" s="120"/>
      <c r="B43" s="119"/>
      <c r="C43" s="267" t="s">
        <v>107</v>
      </c>
      <c r="D43" s="182"/>
      <c r="E43" s="113">
        <v>54.131652661064429</v>
      </c>
      <c r="F43" s="115">
        <v>1546</v>
      </c>
      <c r="G43" s="114">
        <v>1602</v>
      </c>
      <c r="H43" s="114">
        <v>1513</v>
      </c>
      <c r="I43" s="114">
        <v>1506</v>
      </c>
      <c r="J43" s="140">
        <v>1441</v>
      </c>
      <c r="K43" s="114" t="s">
        <v>520</v>
      </c>
      <c r="L43" s="116" t="s">
        <v>520</v>
      </c>
    </row>
    <row r="44" spans="1:12" s="110" customFormat="1" ht="15" customHeight="1" x14ac:dyDescent="0.2">
      <c r="A44" s="120"/>
      <c r="B44" s="119" t="s">
        <v>205</v>
      </c>
      <c r="C44" s="267"/>
      <c r="D44" s="182"/>
      <c r="E44" s="113">
        <v>11.243072050673002</v>
      </c>
      <c r="F44" s="115">
        <v>1846</v>
      </c>
      <c r="G44" s="114">
        <v>2021</v>
      </c>
      <c r="H44" s="114">
        <v>2038</v>
      </c>
      <c r="I44" s="114">
        <v>2062</v>
      </c>
      <c r="J44" s="140">
        <v>2128</v>
      </c>
      <c r="K44" s="114" t="s">
        <v>520</v>
      </c>
      <c r="L44" s="116" t="s">
        <v>520</v>
      </c>
    </row>
    <row r="45" spans="1:12" s="110" customFormat="1" ht="15" customHeight="1" x14ac:dyDescent="0.2">
      <c r="A45" s="120"/>
      <c r="B45" s="119"/>
      <c r="C45" s="267" t="s">
        <v>106</v>
      </c>
      <c r="D45" s="182"/>
      <c r="E45" s="113">
        <v>44.637053087757316</v>
      </c>
      <c r="F45" s="115">
        <v>824</v>
      </c>
      <c r="G45" s="114">
        <v>889</v>
      </c>
      <c r="H45" s="114">
        <v>892</v>
      </c>
      <c r="I45" s="114">
        <v>909</v>
      </c>
      <c r="J45" s="140">
        <v>941</v>
      </c>
      <c r="K45" s="114" t="s">
        <v>520</v>
      </c>
      <c r="L45" s="116" t="s">
        <v>520</v>
      </c>
    </row>
    <row r="46" spans="1:12" s="110" customFormat="1" ht="15" customHeight="1" x14ac:dyDescent="0.2">
      <c r="A46" s="123"/>
      <c r="B46" s="124"/>
      <c r="C46" s="259" t="s">
        <v>107</v>
      </c>
      <c r="D46" s="260"/>
      <c r="E46" s="125">
        <v>55.362946912242684</v>
      </c>
      <c r="F46" s="143">
        <v>1022</v>
      </c>
      <c r="G46" s="144">
        <v>1132</v>
      </c>
      <c r="H46" s="144">
        <v>1146</v>
      </c>
      <c r="I46" s="144">
        <v>1153</v>
      </c>
      <c r="J46" s="145">
        <v>1187</v>
      </c>
      <c r="K46" s="144" t="s">
        <v>520</v>
      </c>
      <c r="L46" s="146" t="s">
        <v>520</v>
      </c>
    </row>
    <row r="47" spans="1:12" s="268" customFormat="1" ht="11.25" customHeight="1" x14ac:dyDescent="0.2">
      <c r="B47" s="269"/>
      <c r="C47" s="269"/>
      <c r="D47" s="270"/>
      <c r="E47" s="270"/>
      <c r="F47" s="271"/>
      <c r="G47" s="271"/>
      <c r="H47" s="271"/>
      <c r="I47" s="271"/>
      <c r="J47" s="271"/>
      <c r="K47" s="271"/>
      <c r="L47" s="150" t="s">
        <v>45</v>
      </c>
    </row>
    <row r="48" spans="1:12" s="151" customFormat="1" ht="12.75" customHeight="1" x14ac:dyDescent="0.15">
      <c r="A48" s="152" t="s">
        <v>206</v>
      </c>
      <c r="B48" s="192"/>
      <c r="C48" s="192"/>
      <c r="D48" s="192"/>
      <c r="E48" s="272"/>
      <c r="F48" s="273"/>
      <c r="G48" s="273"/>
      <c r="H48" s="273"/>
      <c r="I48" s="273"/>
      <c r="J48" s="273"/>
      <c r="K48" s="273"/>
      <c r="L48" s="275"/>
    </row>
    <row r="49" spans="1:12" ht="11.25" x14ac:dyDescent="0.2">
      <c r="A49" s="276" t="s">
        <v>330</v>
      </c>
      <c r="B49" s="192"/>
      <c r="C49" s="192"/>
      <c r="D49" s="192"/>
      <c r="E49" s="272"/>
      <c r="F49" s="273"/>
      <c r="G49" s="273"/>
      <c r="H49" s="273"/>
      <c r="I49" s="273"/>
      <c r="J49" s="273"/>
      <c r="K49" s="273"/>
      <c r="L49" s="275"/>
    </row>
    <row r="50" spans="1:12" ht="14.25" customHeight="1" x14ac:dyDescent="0.2">
      <c r="A50" s="533" t="s">
        <v>516</v>
      </c>
      <c r="B50" s="192"/>
      <c r="C50" s="192"/>
      <c r="D50" s="192"/>
      <c r="E50" s="272"/>
      <c r="F50" s="273"/>
      <c r="G50" s="273"/>
      <c r="H50" s="273"/>
      <c r="I50" s="273"/>
      <c r="J50" s="273"/>
      <c r="K50" s="273"/>
      <c r="L50" s="275"/>
    </row>
    <row r="51" spans="1:12" ht="18.75" customHeight="1" x14ac:dyDescent="0.2">
      <c r="A51" s="565" t="s">
        <v>210</v>
      </c>
      <c r="B51" s="565"/>
      <c r="C51" s="565"/>
      <c r="D51" s="565"/>
      <c r="E51" s="565"/>
      <c r="F51" s="565"/>
      <c r="G51" s="565"/>
      <c r="H51" s="565"/>
      <c r="I51" s="565"/>
      <c r="J51" s="565"/>
      <c r="K51" s="565"/>
      <c r="L51" s="565"/>
    </row>
    <row r="52" spans="1:12" ht="11.25" x14ac:dyDescent="0.2">
      <c r="A52" s="565" t="s">
        <v>211</v>
      </c>
      <c r="B52" s="565"/>
      <c r="C52" s="565"/>
      <c r="D52" s="565"/>
      <c r="E52" s="565"/>
      <c r="F52" s="565"/>
      <c r="G52" s="565"/>
      <c r="H52" s="565"/>
      <c r="I52" s="565"/>
      <c r="J52" s="565"/>
      <c r="K52" s="565"/>
      <c r="L52" s="565"/>
    </row>
    <row r="53" spans="1:12" ht="11.25" x14ac:dyDescent="0.2">
      <c r="A53" s="619"/>
      <c r="B53" s="619"/>
      <c r="C53" s="619"/>
      <c r="D53" s="619"/>
      <c r="E53" s="619"/>
      <c r="F53" s="619"/>
      <c r="G53" s="619"/>
      <c r="H53" s="619"/>
      <c r="I53" s="619"/>
      <c r="J53" s="619"/>
      <c r="K53" s="619"/>
      <c r="L53" s="619"/>
    </row>
    <row r="54" spans="1:12" ht="21" customHeight="1" x14ac:dyDescent="0.2">
      <c r="A54" s="601"/>
      <c r="B54" s="601"/>
      <c r="C54" s="601"/>
      <c r="D54" s="601"/>
      <c r="E54" s="601"/>
      <c r="F54" s="601"/>
      <c r="G54" s="601"/>
      <c r="H54" s="601"/>
      <c r="I54" s="601"/>
      <c r="J54" s="601"/>
      <c r="K54" s="601"/>
      <c r="L54" s="601"/>
    </row>
    <row r="55" spans="1:12" ht="12.75" customHeight="1" x14ac:dyDescent="0.2"/>
  </sheetData>
  <mergeCells count="22">
    <mergeCell ref="A12:D12"/>
    <mergeCell ref="B13:C13"/>
    <mergeCell ref="A3:L3"/>
    <mergeCell ref="A4:L4"/>
    <mergeCell ref="A5:F5"/>
    <mergeCell ref="A7:D10"/>
    <mergeCell ref="E7:E10"/>
    <mergeCell ref="F7:J7"/>
    <mergeCell ref="K7:L8"/>
    <mergeCell ref="F8:F9"/>
    <mergeCell ref="G8:G9"/>
    <mergeCell ref="H8:H9"/>
    <mergeCell ref="A6:L6"/>
    <mergeCell ref="I8:I9"/>
    <mergeCell ref="J8:J9"/>
    <mergeCell ref="A54:L54"/>
    <mergeCell ref="A14:D14"/>
    <mergeCell ref="A35:D35"/>
    <mergeCell ref="A51:L51"/>
    <mergeCell ref="A52:L52"/>
    <mergeCell ref="A53:L53"/>
    <mergeCell ref="A29:D29"/>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8" t="s">
        <v>331</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252"/>
      <c r="F5" s="252"/>
      <c r="G5" s="252"/>
      <c r="H5" s="252"/>
      <c r="I5" s="252"/>
      <c r="J5" s="252"/>
    </row>
    <row r="6" spans="1:15" s="94" customFormat="1" ht="24.95" customHeight="1" x14ac:dyDescent="0.2">
      <c r="A6" s="571" t="s">
        <v>519</v>
      </c>
      <c r="B6" s="572"/>
      <c r="C6" s="572"/>
      <c r="D6" s="572"/>
      <c r="E6" s="572"/>
      <c r="F6" s="572"/>
      <c r="G6" s="572"/>
      <c r="H6" s="572"/>
      <c r="I6" s="572"/>
      <c r="J6" s="572"/>
    </row>
    <row r="7" spans="1:15" s="91" customFormat="1" ht="12" customHeight="1" x14ac:dyDescent="0.2">
      <c r="A7" s="585" t="s">
        <v>213</v>
      </c>
      <c r="B7" s="586"/>
      <c r="C7" s="579" t="s">
        <v>94</v>
      </c>
      <c r="D7" s="582" t="s">
        <v>326</v>
      </c>
      <c r="E7" s="583"/>
      <c r="F7" s="583"/>
      <c r="G7" s="583"/>
      <c r="H7" s="584"/>
      <c r="I7" s="585" t="s">
        <v>180</v>
      </c>
      <c r="J7" s="586"/>
      <c r="K7" s="96"/>
      <c r="L7" s="96"/>
      <c r="M7" s="96"/>
      <c r="N7" s="96"/>
      <c r="O7" s="96"/>
    </row>
    <row r="8" spans="1:15" ht="21.75" customHeight="1" x14ac:dyDescent="0.2">
      <c r="A8" s="614"/>
      <c r="B8" s="615"/>
      <c r="C8" s="580"/>
      <c r="D8" s="589" t="s">
        <v>97</v>
      </c>
      <c r="E8" s="589" t="s">
        <v>98</v>
      </c>
      <c r="F8" s="589" t="s">
        <v>99</v>
      </c>
      <c r="G8" s="589" t="s">
        <v>100</v>
      </c>
      <c r="H8" s="589" t="s">
        <v>101</v>
      </c>
      <c r="I8" s="587"/>
      <c r="J8" s="588"/>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192" customFormat="1" ht="24.95" customHeight="1" x14ac:dyDescent="0.2">
      <c r="A11" s="616" t="s">
        <v>104</v>
      </c>
      <c r="B11" s="617"/>
      <c r="C11" s="284">
        <v>100</v>
      </c>
      <c r="D11" s="115">
        <v>16419</v>
      </c>
      <c r="E11" s="114">
        <v>17427</v>
      </c>
      <c r="F11" s="114">
        <v>17099</v>
      </c>
      <c r="G11" s="114">
        <v>17397</v>
      </c>
      <c r="H11" s="140">
        <v>16969</v>
      </c>
      <c r="I11" s="115" t="s">
        <v>520</v>
      </c>
      <c r="J11" s="116" t="s">
        <v>520</v>
      </c>
    </row>
    <row r="12" spans="1:15" s="110" customFormat="1" ht="24.95" customHeight="1" x14ac:dyDescent="0.2">
      <c r="A12" s="193" t="s">
        <v>132</v>
      </c>
      <c r="B12" s="194" t="s">
        <v>133</v>
      </c>
      <c r="C12" s="113">
        <v>1.5896217796455325</v>
      </c>
      <c r="D12" s="115">
        <v>261</v>
      </c>
      <c r="E12" s="114">
        <v>288</v>
      </c>
      <c r="F12" s="114">
        <v>268</v>
      </c>
      <c r="G12" s="114">
        <v>252</v>
      </c>
      <c r="H12" s="140">
        <v>244</v>
      </c>
      <c r="I12" s="115" t="s">
        <v>520</v>
      </c>
      <c r="J12" s="116" t="s">
        <v>520</v>
      </c>
    </row>
    <row r="13" spans="1:15" s="110" customFormat="1" ht="24.95" customHeight="1" x14ac:dyDescent="0.2">
      <c r="A13" s="193" t="s">
        <v>134</v>
      </c>
      <c r="B13" s="199" t="s">
        <v>214</v>
      </c>
      <c r="C13" s="113">
        <v>0.46287837261708997</v>
      </c>
      <c r="D13" s="115">
        <v>76</v>
      </c>
      <c r="E13" s="114">
        <v>67</v>
      </c>
      <c r="F13" s="114">
        <v>68</v>
      </c>
      <c r="G13" s="114">
        <v>70</v>
      </c>
      <c r="H13" s="140">
        <v>74</v>
      </c>
      <c r="I13" s="115" t="s">
        <v>520</v>
      </c>
      <c r="J13" s="116" t="s">
        <v>520</v>
      </c>
    </row>
    <row r="14" spans="1:15" s="286" customFormat="1" ht="24.95" customHeight="1" x14ac:dyDescent="0.2">
      <c r="A14" s="193" t="s">
        <v>215</v>
      </c>
      <c r="B14" s="199" t="s">
        <v>137</v>
      </c>
      <c r="C14" s="113">
        <v>7.3695109324563006</v>
      </c>
      <c r="D14" s="115">
        <v>1210</v>
      </c>
      <c r="E14" s="114">
        <v>1246</v>
      </c>
      <c r="F14" s="114">
        <v>1263</v>
      </c>
      <c r="G14" s="114">
        <v>1239</v>
      </c>
      <c r="H14" s="140">
        <v>1261</v>
      </c>
      <c r="I14" s="115" t="s">
        <v>520</v>
      </c>
      <c r="J14" s="116" t="s">
        <v>520</v>
      </c>
      <c r="K14" s="110"/>
      <c r="L14" s="110"/>
      <c r="M14" s="110"/>
      <c r="N14" s="110"/>
      <c r="O14" s="110"/>
    </row>
    <row r="15" spans="1:15" s="110" customFormat="1" ht="24.95" customHeight="1" x14ac:dyDescent="0.2">
      <c r="A15" s="193" t="s">
        <v>216</v>
      </c>
      <c r="B15" s="199" t="s">
        <v>217</v>
      </c>
      <c r="C15" s="113">
        <v>1.5591692551312504</v>
      </c>
      <c r="D15" s="115">
        <v>256</v>
      </c>
      <c r="E15" s="114">
        <v>291</v>
      </c>
      <c r="F15" s="114">
        <v>295</v>
      </c>
      <c r="G15" s="114">
        <v>281</v>
      </c>
      <c r="H15" s="140">
        <v>278</v>
      </c>
      <c r="I15" s="115" t="s">
        <v>520</v>
      </c>
      <c r="J15" s="116" t="s">
        <v>520</v>
      </c>
    </row>
    <row r="16" spans="1:15" s="286" customFormat="1" ht="24.95" customHeight="1" x14ac:dyDescent="0.2">
      <c r="A16" s="193" t="s">
        <v>218</v>
      </c>
      <c r="B16" s="199" t="s">
        <v>141</v>
      </c>
      <c r="C16" s="113">
        <v>4.0745477800109633</v>
      </c>
      <c r="D16" s="115">
        <v>669</v>
      </c>
      <c r="E16" s="114">
        <v>682</v>
      </c>
      <c r="F16" s="114">
        <v>698</v>
      </c>
      <c r="G16" s="114">
        <v>701</v>
      </c>
      <c r="H16" s="140">
        <v>709</v>
      </c>
      <c r="I16" s="115" t="s">
        <v>520</v>
      </c>
      <c r="J16" s="116" t="s">
        <v>520</v>
      </c>
      <c r="K16" s="110"/>
      <c r="L16" s="110"/>
      <c r="M16" s="110"/>
      <c r="N16" s="110"/>
      <c r="O16" s="110"/>
    </row>
    <row r="17" spans="1:15" s="110" customFormat="1" ht="24.95" customHeight="1" x14ac:dyDescent="0.2">
      <c r="A17" s="193" t="s">
        <v>142</v>
      </c>
      <c r="B17" s="199" t="s">
        <v>220</v>
      </c>
      <c r="C17" s="113">
        <v>1.7357938973140874</v>
      </c>
      <c r="D17" s="115">
        <v>285</v>
      </c>
      <c r="E17" s="114">
        <v>273</v>
      </c>
      <c r="F17" s="114">
        <v>270</v>
      </c>
      <c r="G17" s="114">
        <v>257</v>
      </c>
      <c r="H17" s="140">
        <v>274</v>
      </c>
      <c r="I17" s="115" t="s">
        <v>520</v>
      </c>
      <c r="J17" s="116" t="s">
        <v>520</v>
      </c>
    </row>
    <row r="18" spans="1:15" s="286" customFormat="1" ht="24.95" customHeight="1" x14ac:dyDescent="0.2">
      <c r="A18" s="201" t="s">
        <v>144</v>
      </c>
      <c r="B18" s="202" t="s">
        <v>145</v>
      </c>
      <c r="C18" s="113">
        <v>4.5313356477251965</v>
      </c>
      <c r="D18" s="115">
        <v>744</v>
      </c>
      <c r="E18" s="114">
        <v>744</v>
      </c>
      <c r="F18" s="114">
        <v>733</v>
      </c>
      <c r="G18" s="114">
        <v>735</v>
      </c>
      <c r="H18" s="140">
        <v>739</v>
      </c>
      <c r="I18" s="115" t="s">
        <v>520</v>
      </c>
      <c r="J18" s="116" t="s">
        <v>520</v>
      </c>
      <c r="K18" s="110"/>
      <c r="L18" s="110"/>
      <c r="M18" s="110"/>
      <c r="N18" s="110"/>
      <c r="O18" s="110"/>
    </row>
    <row r="19" spans="1:15" s="110" customFormat="1" ht="24.95" customHeight="1" x14ac:dyDescent="0.2">
      <c r="A19" s="193" t="s">
        <v>146</v>
      </c>
      <c r="B19" s="199" t="s">
        <v>147</v>
      </c>
      <c r="C19" s="113">
        <v>15.926670320969608</v>
      </c>
      <c r="D19" s="115">
        <v>2615</v>
      </c>
      <c r="E19" s="114">
        <v>2742</v>
      </c>
      <c r="F19" s="114">
        <v>2650</v>
      </c>
      <c r="G19" s="114">
        <v>2695</v>
      </c>
      <c r="H19" s="140">
        <v>2651</v>
      </c>
      <c r="I19" s="115" t="s">
        <v>520</v>
      </c>
      <c r="J19" s="116" t="s">
        <v>520</v>
      </c>
    </row>
    <row r="20" spans="1:15" s="286" customFormat="1" ht="24.95" customHeight="1" x14ac:dyDescent="0.2">
      <c r="A20" s="193" t="s">
        <v>148</v>
      </c>
      <c r="B20" s="199" t="s">
        <v>149</v>
      </c>
      <c r="C20" s="113">
        <v>5.5179974419879407</v>
      </c>
      <c r="D20" s="115">
        <v>906</v>
      </c>
      <c r="E20" s="114">
        <v>908</v>
      </c>
      <c r="F20" s="114">
        <v>957</v>
      </c>
      <c r="G20" s="114">
        <v>1000</v>
      </c>
      <c r="H20" s="140">
        <v>1084</v>
      </c>
      <c r="I20" s="115" t="s">
        <v>520</v>
      </c>
      <c r="J20" s="116" t="s">
        <v>520</v>
      </c>
      <c r="K20" s="110"/>
      <c r="L20" s="110"/>
      <c r="M20" s="110"/>
      <c r="N20" s="110"/>
      <c r="O20" s="110"/>
    </row>
    <row r="21" spans="1:15" s="110" customFormat="1" ht="24.95" customHeight="1" x14ac:dyDescent="0.2">
      <c r="A21" s="201" t="s">
        <v>150</v>
      </c>
      <c r="B21" s="202" t="s">
        <v>151</v>
      </c>
      <c r="C21" s="113">
        <v>12.394177477312869</v>
      </c>
      <c r="D21" s="115">
        <v>2035</v>
      </c>
      <c r="E21" s="114">
        <v>2342</v>
      </c>
      <c r="F21" s="114">
        <v>2316</v>
      </c>
      <c r="G21" s="114">
        <v>2342</v>
      </c>
      <c r="H21" s="140">
        <v>2233</v>
      </c>
      <c r="I21" s="115" t="s">
        <v>520</v>
      </c>
      <c r="J21" s="116" t="s">
        <v>520</v>
      </c>
    </row>
    <row r="22" spans="1:15" s="110" customFormat="1" ht="24.95" customHeight="1" x14ac:dyDescent="0.2">
      <c r="A22" s="201" t="s">
        <v>152</v>
      </c>
      <c r="B22" s="199" t="s">
        <v>153</v>
      </c>
      <c r="C22" s="113">
        <v>1.3886351178512699</v>
      </c>
      <c r="D22" s="115">
        <v>228</v>
      </c>
      <c r="E22" s="114">
        <v>255</v>
      </c>
      <c r="F22" s="114">
        <v>252</v>
      </c>
      <c r="G22" s="114">
        <v>241</v>
      </c>
      <c r="H22" s="140">
        <v>230</v>
      </c>
      <c r="I22" s="115" t="s">
        <v>520</v>
      </c>
      <c r="J22" s="116" t="s">
        <v>520</v>
      </c>
    </row>
    <row r="23" spans="1:15" s="110" customFormat="1" ht="24.95" customHeight="1" x14ac:dyDescent="0.2">
      <c r="A23" s="193" t="s">
        <v>154</v>
      </c>
      <c r="B23" s="199" t="s">
        <v>155</v>
      </c>
      <c r="C23" s="113">
        <v>0.99884280406845727</v>
      </c>
      <c r="D23" s="115">
        <v>164</v>
      </c>
      <c r="E23" s="114">
        <v>170</v>
      </c>
      <c r="F23" s="114">
        <v>176</v>
      </c>
      <c r="G23" s="114">
        <v>168</v>
      </c>
      <c r="H23" s="140">
        <v>151</v>
      </c>
      <c r="I23" s="115" t="s">
        <v>520</v>
      </c>
      <c r="J23" s="116" t="s">
        <v>520</v>
      </c>
    </row>
    <row r="24" spans="1:15" s="110" customFormat="1" ht="24.95" customHeight="1" x14ac:dyDescent="0.2">
      <c r="A24" s="193" t="s">
        <v>156</v>
      </c>
      <c r="B24" s="199" t="s">
        <v>221</v>
      </c>
      <c r="C24" s="113">
        <v>9.2819294719532248</v>
      </c>
      <c r="D24" s="115">
        <v>1524</v>
      </c>
      <c r="E24" s="114">
        <v>1544</v>
      </c>
      <c r="F24" s="114">
        <v>1469</v>
      </c>
      <c r="G24" s="114">
        <v>1513</v>
      </c>
      <c r="H24" s="140">
        <v>1503</v>
      </c>
      <c r="I24" s="115" t="s">
        <v>520</v>
      </c>
      <c r="J24" s="116" t="s">
        <v>520</v>
      </c>
    </row>
    <row r="25" spans="1:15" s="110" customFormat="1" ht="24.95" customHeight="1" x14ac:dyDescent="0.2">
      <c r="A25" s="193" t="s">
        <v>222</v>
      </c>
      <c r="B25" s="204" t="s">
        <v>159</v>
      </c>
      <c r="C25" s="113">
        <v>8.2709056580790552</v>
      </c>
      <c r="D25" s="115">
        <v>1358</v>
      </c>
      <c r="E25" s="114">
        <v>1535</v>
      </c>
      <c r="F25" s="114">
        <v>1602</v>
      </c>
      <c r="G25" s="114">
        <v>1629</v>
      </c>
      <c r="H25" s="140">
        <v>1577</v>
      </c>
      <c r="I25" s="115" t="s">
        <v>520</v>
      </c>
      <c r="J25" s="116" t="s">
        <v>520</v>
      </c>
    </row>
    <row r="26" spans="1:15" s="110" customFormat="1" ht="24.95" customHeight="1" x14ac:dyDescent="0.2">
      <c r="A26" s="201">
        <v>782.78300000000002</v>
      </c>
      <c r="B26" s="203" t="s">
        <v>160</v>
      </c>
      <c r="C26" s="113">
        <v>0.59686948047993182</v>
      </c>
      <c r="D26" s="115">
        <v>98</v>
      </c>
      <c r="E26" s="114">
        <v>95</v>
      </c>
      <c r="F26" s="114">
        <v>102</v>
      </c>
      <c r="G26" s="114">
        <v>100</v>
      </c>
      <c r="H26" s="140">
        <v>105</v>
      </c>
      <c r="I26" s="115" t="s">
        <v>520</v>
      </c>
      <c r="J26" s="116" t="s">
        <v>520</v>
      </c>
    </row>
    <row r="27" spans="1:15" s="110" customFormat="1" ht="24.95" customHeight="1" x14ac:dyDescent="0.2">
      <c r="A27" s="193" t="s">
        <v>161</v>
      </c>
      <c r="B27" s="199" t="s">
        <v>162</v>
      </c>
      <c r="C27" s="113">
        <v>1.8515134904683599</v>
      </c>
      <c r="D27" s="115">
        <v>304</v>
      </c>
      <c r="E27" s="114">
        <v>308</v>
      </c>
      <c r="F27" s="114">
        <v>336</v>
      </c>
      <c r="G27" s="114">
        <v>321</v>
      </c>
      <c r="H27" s="140">
        <v>298</v>
      </c>
      <c r="I27" s="115" t="s">
        <v>520</v>
      </c>
      <c r="J27" s="116" t="s">
        <v>520</v>
      </c>
    </row>
    <row r="28" spans="1:15" s="110" customFormat="1" ht="24.95" customHeight="1" x14ac:dyDescent="0.2">
      <c r="A28" s="193" t="s">
        <v>163</v>
      </c>
      <c r="B28" s="199" t="s">
        <v>164</v>
      </c>
      <c r="C28" s="113">
        <v>7.3025153785248795</v>
      </c>
      <c r="D28" s="115">
        <v>1199</v>
      </c>
      <c r="E28" s="114">
        <v>1324</v>
      </c>
      <c r="F28" s="114">
        <v>1091</v>
      </c>
      <c r="G28" s="114">
        <v>1287</v>
      </c>
      <c r="H28" s="140">
        <v>1066</v>
      </c>
      <c r="I28" s="115" t="s">
        <v>520</v>
      </c>
      <c r="J28" s="116" t="s">
        <v>520</v>
      </c>
    </row>
    <row r="29" spans="1:15" s="110" customFormat="1" ht="24.95" customHeight="1" x14ac:dyDescent="0.2">
      <c r="A29" s="193">
        <v>86</v>
      </c>
      <c r="B29" s="199" t="s">
        <v>165</v>
      </c>
      <c r="C29" s="113">
        <v>6.7909129666849379</v>
      </c>
      <c r="D29" s="115">
        <v>1115</v>
      </c>
      <c r="E29" s="114">
        <v>1125</v>
      </c>
      <c r="F29" s="114">
        <v>1104</v>
      </c>
      <c r="G29" s="114">
        <v>1103</v>
      </c>
      <c r="H29" s="140">
        <v>1083</v>
      </c>
      <c r="I29" s="115" t="s">
        <v>520</v>
      </c>
      <c r="J29" s="116" t="s">
        <v>520</v>
      </c>
    </row>
    <row r="30" spans="1:15" s="110" customFormat="1" ht="24.95" customHeight="1" x14ac:dyDescent="0.2">
      <c r="A30" s="193">
        <v>87.88</v>
      </c>
      <c r="B30" s="204" t="s">
        <v>166</v>
      </c>
      <c r="C30" s="113">
        <v>5.1403861380108413</v>
      </c>
      <c r="D30" s="115">
        <v>844</v>
      </c>
      <c r="E30" s="114">
        <v>853</v>
      </c>
      <c r="F30" s="114">
        <v>847</v>
      </c>
      <c r="G30" s="114">
        <v>859</v>
      </c>
      <c r="H30" s="140">
        <v>844</v>
      </c>
      <c r="I30" s="115" t="s">
        <v>520</v>
      </c>
      <c r="J30" s="116" t="s">
        <v>520</v>
      </c>
    </row>
    <row r="31" spans="1:15" s="110" customFormat="1" ht="24.95" customHeight="1" x14ac:dyDescent="0.2">
      <c r="A31" s="193" t="s">
        <v>167</v>
      </c>
      <c r="B31" s="199" t="s">
        <v>168</v>
      </c>
      <c r="C31" s="113">
        <v>10.585297521164504</v>
      </c>
      <c r="D31" s="115">
        <v>1738</v>
      </c>
      <c r="E31" s="114">
        <v>1881</v>
      </c>
      <c r="F31" s="114">
        <v>1865</v>
      </c>
      <c r="G31" s="114">
        <v>1843</v>
      </c>
      <c r="H31" s="140">
        <v>1826</v>
      </c>
      <c r="I31" s="115" t="s">
        <v>520</v>
      </c>
      <c r="J31" s="116" t="s">
        <v>520</v>
      </c>
    </row>
    <row r="32" spans="1:15" s="110" customFormat="1" ht="24.95" customHeight="1" x14ac:dyDescent="0.2">
      <c r="A32" s="193"/>
      <c r="B32" s="204" t="s">
        <v>169</v>
      </c>
      <c r="C32" s="113">
        <v>0</v>
      </c>
      <c r="D32" s="115">
        <v>0</v>
      </c>
      <c r="E32" s="114">
        <v>0</v>
      </c>
      <c r="F32" s="114">
        <v>0</v>
      </c>
      <c r="G32" s="114">
        <v>0</v>
      </c>
      <c r="H32" s="140">
        <v>0</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10" customFormat="1" ht="24.95" customHeight="1" x14ac:dyDescent="0.2">
      <c r="A34" s="289" t="s">
        <v>132</v>
      </c>
      <c r="B34" s="290" t="s">
        <v>133</v>
      </c>
      <c r="C34" s="113">
        <v>1.5896217796455325</v>
      </c>
      <c r="D34" s="115">
        <v>261</v>
      </c>
      <c r="E34" s="114">
        <v>288</v>
      </c>
      <c r="F34" s="114">
        <v>268</v>
      </c>
      <c r="G34" s="114">
        <v>252</v>
      </c>
      <c r="H34" s="140">
        <v>244</v>
      </c>
      <c r="I34" s="115" t="s">
        <v>520</v>
      </c>
      <c r="J34" s="116" t="s">
        <v>520</v>
      </c>
    </row>
    <row r="35" spans="1:10" s="110" customFormat="1" ht="24.95" customHeight="1" x14ac:dyDescent="0.2">
      <c r="A35" s="291" t="s">
        <v>171</v>
      </c>
      <c r="B35" s="292" t="s">
        <v>172</v>
      </c>
      <c r="C35" s="113">
        <v>12.363724952798586</v>
      </c>
      <c r="D35" s="115">
        <v>2030</v>
      </c>
      <c r="E35" s="114">
        <v>2057</v>
      </c>
      <c r="F35" s="114">
        <v>2064</v>
      </c>
      <c r="G35" s="114">
        <v>2044</v>
      </c>
      <c r="H35" s="140">
        <v>2074</v>
      </c>
      <c r="I35" s="115" t="s">
        <v>520</v>
      </c>
      <c r="J35" s="116" t="s">
        <v>520</v>
      </c>
    </row>
    <row r="36" spans="1:10" s="110" customFormat="1" ht="24.95" customHeight="1" x14ac:dyDescent="0.2">
      <c r="A36" s="293" t="s">
        <v>173</v>
      </c>
      <c r="B36" s="294" t="s">
        <v>174</v>
      </c>
      <c r="C36" s="125">
        <v>86.046653267555882</v>
      </c>
      <c r="D36" s="143">
        <v>14128</v>
      </c>
      <c r="E36" s="144">
        <v>15082</v>
      </c>
      <c r="F36" s="144">
        <v>14767</v>
      </c>
      <c r="G36" s="144">
        <v>15101</v>
      </c>
      <c r="H36" s="145">
        <v>14651</v>
      </c>
      <c r="I36" s="143" t="s">
        <v>520</v>
      </c>
      <c r="J36" s="146" t="s">
        <v>520</v>
      </c>
    </row>
    <row r="37" spans="1:10" s="322" customFormat="1" ht="11.25" customHeight="1" x14ac:dyDescent="0.15">
      <c r="A37" s="320"/>
      <c r="B37" s="321"/>
      <c r="C37" s="321"/>
      <c r="D37" s="149"/>
      <c r="E37" s="149"/>
      <c r="F37" s="149"/>
      <c r="G37" s="149"/>
      <c r="H37" s="149"/>
      <c r="I37" s="149"/>
      <c r="J37" s="217" t="s">
        <v>45</v>
      </c>
    </row>
    <row r="38" spans="1:10" s="286" customFormat="1" ht="12.75" customHeight="1" x14ac:dyDescent="0.15">
      <c r="A38" s="214" t="s">
        <v>122</v>
      </c>
      <c r="B38" s="295"/>
      <c r="C38" s="295"/>
      <c r="D38" s="295"/>
      <c r="E38" s="295"/>
      <c r="F38" s="295"/>
      <c r="G38" s="295"/>
      <c r="H38" s="295"/>
      <c r="I38" s="295"/>
      <c r="J38" s="295"/>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8" t="s">
        <v>332</v>
      </c>
      <c r="B3" s="568"/>
      <c r="C3" s="568"/>
      <c r="D3" s="568"/>
      <c r="E3" s="568"/>
      <c r="F3" s="568"/>
      <c r="G3" s="568"/>
      <c r="H3" s="568"/>
      <c r="I3" s="568"/>
      <c r="J3" s="568"/>
      <c r="K3" s="568"/>
    </row>
    <row r="4" spans="1:15" s="94" customFormat="1" ht="12" customHeight="1" x14ac:dyDescent="0.2">
      <c r="A4" s="569" t="s">
        <v>92</v>
      </c>
      <c r="B4" s="569"/>
      <c r="C4" s="569"/>
      <c r="D4" s="569"/>
      <c r="E4" s="569"/>
      <c r="F4" s="569"/>
      <c r="G4" s="569"/>
      <c r="H4" s="569"/>
      <c r="I4" s="569"/>
      <c r="J4" s="569"/>
      <c r="K4" s="569"/>
    </row>
    <row r="5" spans="1:15" s="94" customFormat="1" ht="12" customHeight="1" x14ac:dyDescent="0.2">
      <c r="A5" s="570" t="s">
        <v>57</v>
      </c>
      <c r="B5" s="570"/>
      <c r="C5" s="570"/>
      <c r="D5" s="570"/>
      <c r="E5" s="570"/>
      <c r="F5" s="252"/>
      <c r="G5" s="252"/>
      <c r="H5" s="252"/>
      <c r="I5" s="252"/>
      <c r="J5" s="252"/>
      <c r="K5" s="252"/>
    </row>
    <row r="6" spans="1:15" s="94" customFormat="1" ht="24.95" customHeight="1" x14ac:dyDescent="0.2">
      <c r="A6" s="611" t="s">
        <v>519</v>
      </c>
      <c r="B6" s="611"/>
      <c r="C6" s="611"/>
      <c r="D6" s="611"/>
      <c r="E6" s="611"/>
      <c r="F6" s="611"/>
      <c r="G6" s="611"/>
      <c r="H6" s="611"/>
      <c r="I6" s="611"/>
      <c r="J6" s="611"/>
      <c r="K6" s="611"/>
    </row>
    <row r="7" spans="1:15" s="91" customFormat="1" ht="12" customHeight="1" x14ac:dyDescent="0.2">
      <c r="A7" s="585" t="s">
        <v>333</v>
      </c>
      <c r="B7" s="574"/>
      <c r="C7" s="574"/>
      <c r="D7" s="579" t="s">
        <v>94</v>
      </c>
      <c r="E7" s="582" t="s">
        <v>326</v>
      </c>
      <c r="F7" s="583"/>
      <c r="G7" s="583"/>
      <c r="H7" s="583"/>
      <c r="I7" s="584"/>
      <c r="J7" s="585" t="s">
        <v>180</v>
      </c>
      <c r="K7" s="586"/>
      <c r="L7" s="96"/>
      <c r="M7" s="96"/>
      <c r="N7" s="96"/>
      <c r="O7" s="96"/>
    </row>
    <row r="8" spans="1:15" ht="21.75" customHeight="1" x14ac:dyDescent="0.2">
      <c r="A8" s="575"/>
      <c r="B8" s="576"/>
      <c r="C8" s="576"/>
      <c r="D8" s="580"/>
      <c r="E8" s="589" t="s">
        <v>97</v>
      </c>
      <c r="F8" s="589" t="s">
        <v>98</v>
      </c>
      <c r="G8" s="589" t="s">
        <v>99</v>
      </c>
      <c r="H8" s="589" t="s">
        <v>100</v>
      </c>
      <c r="I8" s="589" t="s">
        <v>101</v>
      </c>
      <c r="J8" s="587"/>
      <c r="K8" s="588"/>
    </row>
    <row r="9" spans="1:15" ht="12" customHeight="1" x14ac:dyDescent="0.2">
      <c r="A9" s="575"/>
      <c r="B9" s="576"/>
      <c r="C9" s="576"/>
      <c r="D9" s="580"/>
      <c r="E9" s="590"/>
      <c r="F9" s="590"/>
      <c r="G9" s="590"/>
      <c r="H9" s="590"/>
      <c r="I9" s="590"/>
      <c r="J9" s="98" t="s">
        <v>102</v>
      </c>
      <c r="K9" s="99" t="s">
        <v>103</v>
      </c>
    </row>
    <row r="10" spans="1:15" ht="12" customHeight="1" x14ac:dyDescent="0.2">
      <c r="A10" s="577"/>
      <c r="B10" s="578"/>
      <c r="C10" s="578"/>
      <c r="D10" s="581"/>
      <c r="E10" s="100">
        <v>1</v>
      </c>
      <c r="F10" s="100">
        <v>2</v>
      </c>
      <c r="G10" s="100">
        <v>3</v>
      </c>
      <c r="H10" s="100">
        <v>4</v>
      </c>
      <c r="I10" s="100">
        <v>5</v>
      </c>
      <c r="J10" s="100">
        <v>6</v>
      </c>
      <c r="K10" s="100">
        <v>7</v>
      </c>
    </row>
    <row r="11" spans="1:15" ht="18" customHeight="1" x14ac:dyDescent="0.2">
      <c r="A11" s="296" t="s">
        <v>104</v>
      </c>
      <c r="B11" s="297"/>
      <c r="C11" s="298"/>
      <c r="D11" s="261">
        <v>100</v>
      </c>
      <c r="E11" s="262">
        <v>16419</v>
      </c>
      <c r="F11" s="263">
        <v>17427</v>
      </c>
      <c r="G11" s="263">
        <v>17099</v>
      </c>
      <c r="H11" s="263">
        <v>17397</v>
      </c>
      <c r="I11" s="264">
        <v>16969</v>
      </c>
      <c r="J11" s="262" t="s">
        <v>520</v>
      </c>
      <c r="K11" s="265" t="s">
        <v>520</v>
      </c>
    </row>
    <row r="12" spans="1:15" ht="18" customHeight="1" x14ac:dyDescent="0.2">
      <c r="A12" s="299" t="s">
        <v>228</v>
      </c>
      <c r="B12" s="300"/>
      <c r="C12" s="300"/>
      <c r="D12" s="301"/>
      <c r="E12" s="308"/>
      <c r="F12" s="308"/>
      <c r="G12" s="308"/>
      <c r="H12" s="308"/>
      <c r="I12" s="308"/>
      <c r="J12" s="323"/>
      <c r="K12" s="303"/>
    </row>
    <row r="13" spans="1:15" ht="15.95" customHeight="1" x14ac:dyDescent="0.2">
      <c r="A13" s="305" t="s">
        <v>229</v>
      </c>
      <c r="B13" s="306"/>
      <c r="C13" s="307"/>
      <c r="D13" s="113">
        <v>35.416286010110241</v>
      </c>
      <c r="E13" s="115">
        <v>5815</v>
      </c>
      <c r="F13" s="114">
        <v>6201</v>
      </c>
      <c r="G13" s="114">
        <v>6116</v>
      </c>
      <c r="H13" s="114">
        <v>6197</v>
      </c>
      <c r="I13" s="140">
        <v>6193</v>
      </c>
      <c r="J13" s="115" t="s">
        <v>520</v>
      </c>
      <c r="K13" s="116" t="s">
        <v>520</v>
      </c>
    </row>
    <row r="14" spans="1:15" ht="15.95" customHeight="1" x14ac:dyDescent="0.2">
      <c r="A14" s="305" t="s">
        <v>230</v>
      </c>
      <c r="B14" s="306"/>
      <c r="C14" s="307"/>
      <c r="D14" s="113">
        <v>44.022169437846401</v>
      </c>
      <c r="E14" s="115">
        <v>7228</v>
      </c>
      <c r="F14" s="114">
        <v>7610</v>
      </c>
      <c r="G14" s="114">
        <v>7609</v>
      </c>
      <c r="H14" s="114">
        <v>7611</v>
      </c>
      <c r="I14" s="140">
        <v>7485</v>
      </c>
      <c r="J14" s="115" t="s">
        <v>520</v>
      </c>
      <c r="K14" s="116" t="s">
        <v>520</v>
      </c>
    </row>
    <row r="15" spans="1:15" ht="15.95" customHeight="1" x14ac:dyDescent="0.2">
      <c r="A15" s="305" t="s">
        <v>231</v>
      </c>
      <c r="B15" s="306"/>
      <c r="C15" s="307"/>
      <c r="D15" s="113">
        <v>7.424325476582009</v>
      </c>
      <c r="E15" s="115">
        <v>1219</v>
      </c>
      <c r="F15" s="114">
        <v>1305</v>
      </c>
      <c r="G15" s="114">
        <v>1311</v>
      </c>
      <c r="H15" s="114">
        <v>1312</v>
      </c>
      <c r="I15" s="140">
        <v>1263</v>
      </c>
      <c r="J15" s="115" t="s">
        <v>520</v>
      </c>
      <c r="K15" s="116" t="s">
        <v>520</v>
      </c>
    </row>
    <row r="16" spans="1:15" ht="15.95" customHeight="1" x14ac:dyDescent="0.2">
      <c r="A16" s="305" t="s">
        <v>232</v>
      </c>
      <c r="B16" s="306"/>
      <c r="C16" s="307"/>
      <c r="D16" s="113">
        <v>10.725379133930202</v>
      </c>
      <c r="E16" s="115">
        <v>1761</v>
      </c>
      <c r="F16" s="114">
        <v>1884</v>
      </c>
      <c r="G16" s="114">
        <v>1640</v>
      </c>
      <c r="H16" s="114">
        <v>1839</v>
      </c>
      <c r="I16" s="140">
        <v>1606</v>
      </c>
      <c r="J16" s="115" t="s">
        <v>520</v>
      </c>
      <c r="K16" s="116" t="s">
        <v>520</v>
      </c>
    </row>
    <row r="17" spans="1:11" ht="18" customHeight="1" x14ac:dyDescent="0.2">
      <c r="A17" s="299" t="s">
        <v>233</v>
      </c>
      <c r="B17" s="300"/>
      <c r="C17" s="300"/>
      <c r="D17" s="301"/>
      <c r="E17" s="308"/>
      <c r="F17" s="308"/>
      <c r="G17" s="308"/>
      <c r="H17" s="308"/>
      <c r="I17" s="308"/>
      <c r="J17" s="323"/>
      <c r="K17" s="303"/>
    </row>
    <row r="18" spans="1:11" ht="14.1" customHeight="1" x14ac:dyDescent="0.2">
      <c r="A18" s="305">
        <v>11</v>
      </c>
      <c r="B18" s="306" t="s">
        <v>234</v>
      </c>
      <c r="C18" s="307"/>
      <c r="D18" s="113">
        <v>1.0780193678055912</v>
      </c>
      <c r="E18" s="115">
        <v>177</v>
      </c>
      <c r="F18" s="114">
        <v>197</v>
      </c>
      <c r="G18" s="114">
        <v>207</v>
      </c>
      <c r="H18" s="114">
        <v>192</v>
      </c>
      <c r="I18" s="140">
        <v>195</v>
      </c>
      <c r="J18" s="115" t="s">
        <v>520</v>
      </c>
      <c r="K18" s="116" t="s">
        <v>520</v>
      </c>
    </row>
    <row r="19" spans="1:11" ht="14.1" customHeight="1" x14ac:dyDescent="0.2">
      <c r="A19" s="305" t="s">
        <v>235</v>
      </c>
      <c r="B19" s="306" t="s">
        <v>236</v>
      </c>
      <c r="C19" s="307"/>
      <c r="D19" s="113">
        <v>0.60295998538278828</v>
      </c>
      <c r="E19" s="115">
        <v>99</v>
      </c>
      <c r="F19" s="114">
        <v>109</v>
      </c>
      <c r="G19" s="114">
        <v>123</v>
      </c>
      <c r="H19" s="114">
        <v>117</v>
      </c>
      <c r="I19" s="140">
        <v>116</v>
      </c>
      <c r="J19" s="115" t="s">
        <v>520</v>
      </c>
      <c r="K19" s="116" t="s">
        <v>520</v>
      </c>
    </row>
    <row r="20" spans="1:11" ht="14.1" customHeight="1" x14ac:dyDescent="0.2">
      <c r="A20" s="305">
        <v>12</v>
      </c>
      <c r="B20" s="306" t="s">
        <v>237</v>
      </c>
      <c r="C20" s="307"/>
      <c r="D20" s="113">
        <v>0.63341250989707043</v>
      </c>
      <c r="E20" s="115">
        <v>104</v>
      </c>
      <c r="F20" s="114">
        <v>110</v>
      </c>
      <c r="G20" s="114">
        <v>103</v>
      </c>
      <c r="H20" s="114">
        <v>101</v>
      </c>
      <c r="I20" s="140">
        <v>103</v>
      </c>
      <c r="J20" s="115" t="s">
        <v>520</v>
      </c>
      <c r="K20" s="116" t="s">
        <v>520</v>
      </c>
    </row>
    <row r="21" spans="1:11" ht="14.1" customHeight="1" x14ac:dyDescent="0.2">
      <c r="A21" s="305">
        <v>21</v>
      </c>
      <c r="B21" s="306" t="s">
        <v>238</v>
      </c>
      <c r="C21" s="307"/>
      <c r="D21" s="113">
        <v>0.57859796577136247</v>
      </c>
      <c r="E21" s="115">
        <v>95</v>
      </c>
      <c r="F21" s="114">
        <v>92</v>
      </c>
      <c r="G21" s="114">
        <v>92</v>
      </c>
      <c r="H21" s="114">
        <v>87</v>
      </c>
      <c r="I21" s="140">
        <v>92</v>
      </c>
      <c r="J21" s="115" t="s">
        <v>520</v>
      </c>
      <c r="K21" s="116" t="s">
        <v>520</v>
      </c>
    </row>
    <row r="22" spans="1:11" ht="14.1" customHeight="1" x14ac:dyDescent="0.2">
      <c r="A22" s="305">
        <v>22</v>
      </c>
      <c r="B22" s="306" t="s">
        <v>239</v>
      </c>
      <c r="C22" s="307"/>
      <c r="D22" s="113">
        <v>0.5481454412570802</v>
      </c>
      <c r="E22" s="115">
        <v>90</v>
      </c>
      <c r="F22" s="114">
        <v>95</v>
      </c>
      <c r="G22" s="114">
        <v>96</v>
      </c>
      <c r="H22" s="114">
        <v>101</v>
      </c>
      <c r="I22" s="140">
        <v>104</v>
      </c>
      <c r="J22" s="115" t="s">
        <v>520</v>
      </c>
      <c r="K22" s="116" t="s">
        <v>520</v>
      </c>
    </row>
    <row r="23" spans="1:11" ht="14.1" customHeight="1" x14ac:dyDescent="0.2">
      <c r="A23" s="305">
        <v>23</v>
      </c>
      <c r="B23" s="306" t="s">
        <v>240</v>
      </c>
      <c r="C23" s="307"/>
      <c r="D23" s="113">
        <v>0.52987392654851084</v>
      </c>
      <c r="E23" s="115">
        <v>87</v>
      </c>
      <c r="F23" s="114">
        <v>115</v>
      </c>
      <c r="G23" s="114">
        <v>94</v>
      </c>
      <c r="H23" s="114">
        <v>92</v>
      </c>
      <c r="I23" s="140">
        <v>102</v>
      </c>
      <c r="J23" s="115" t="s">
        <v>520</v>
      </c>
      <c r="K23" s="116" t="s">
        <v>520</v>
      </c>
    </row>
    <row r="24" spans="1:11" ht="14.1" customHeight="1" x14ac:dyDescent="0.2">
      <c r="A24" s="305">
        <v>24</v>
      </c>
      <c r="B24" s="306" t="s">
        <v>241</v>
      </c>
      <c r="C24" s="307"/>
      <c r="D24" s="113">
        <v>1.0780193678055912</v>
      </c>
      <c r="E24" s="115">
        <v>177</v>
      </c>
      <c r="F24" s="114">
        <v>171</v>
      </c>
      <c r="G24" s="114">
        <v>170</v>
      </c>
      <c r="H24" s="114">
        <v>162</v>
      </c>
      <c r="I24" s="140">
        <v>161</v>
      </c>
      <c r="J24" s="115" t="s">
        <v>520</v>
      </c>
      <c r="K24" s="116" t="s">
        <v>520</v>
      </c>
    </row>
    <row r="25" spans="1:11" ht="14.1" customHeight="1" x14ac:dyDescent="0.2">
      <c r="A25" s="305">
        <v>25</v>
      </c>
      <c r="B25" s="306" t="s">
        <v>242</v>
      </c>
      <c r="C25" s="307"/>
      <c r="D25" s="113">
        <v>1.333820573725562</v>
      </c>
      <c r="E25" s="115">
        <v>219</v>
      </c>
      <c r="F25" s="114">
        <v>218</v>
      </c>
      <c r="G25" s="114">
        <v>214</v>
      </c>
      <c r="H25" s="114">
        <v>221</v>
      </c>
      <c r="I25" s="140">
        <v>215</v>
      </c>
      <c r="J25" s="115" t="s">
        <v>520</v>
      </c>
      <c r="K25" s="116" t="s">
        <v>520</v>
      </c>
    </row>
    <row r="26" spans="1:11" ht="14.1" customHeight="1" x14ac:dyDescent="0.2">
      <c r="A26" s="305">
        <v>26</v>
      </c>
      <c r="B26" s="306" t="s">
        <v>243</v>
      </c>
      <c r="C26" s="307"/>
      <c r="D26" s="113">
        <v>1.023204823679883</v>
      </c>
      <c r="E26" s="115">
        <v>168</v>
      </c>
      <c r="F26" s="114">
        <v>180</v>
      </c>
      <c r="G26" s="114">
        <v>183</v>
      </c>
      <c r="H26" s="114">
        <v>192</v>
      </c>
      <c r="I26" s="140">
        <v>195</v>
      </c>
      <c r="J26" s="115" t="s">
        <v>520</v>
      </c>
      <c r="K26" s="116" t="s">
        <v>520</v>
      </c>
    </row>
    <row r="27" spans="1:11" ht="14.1" customHeight="1" x14ac:dyDescent="0.2">
      <c r="A27" s="305">
        <v>27</v>
      </c>
      <c r="B27" s="306" t="s">
        <v>244</v>
      </c>
      <c r="C27" s="307"/>
      <c r="D27" s="113">
        <v>0.74304159814848647</v>
      </c>
      <c r="E27" s="115">
        <v>122</v>
      </c>
      <c r="F27" s="114">
        <v>117</v>
      </c>
      <c r="G27" s="114">
        <v>122</v>
      </c>
      <c r="H27" s="114">
        <v>123</v>
      </c>
      <c r="I27" s="140">
        <v>117</v>
      </c>
      <c r="J27" s="115" t="s">
        <v>520</v>
      </c>
      <c r="K27" s="116" t="s">
        <v>520</v>
      </c>
    </row>
    <row r="28" spans="1:11" ht="14.1" customHeight="1" x14ac:dyDescent="0.2">
      <c r="A28" s="305">
        <v>28</v>
      </c>
      <c r="B28" s="306" t="s">
        <v>245</v>
      </c>
      <c r="C28" s="307"/>
      <c r="D28" s="113">
        <v>0.20098666179426275</v>
      </c>
      <c r="E28" s="115">
        <v>33</v>
      </c>
      <c r="F28" s="114">
        <v>33</v>
      </c>
      <c r="G28" s="114">
        <v>32</v>
      </c>
      <c r="H28" s="114">
        <v>32</v>
      </c>
      <c r="I28" s="140">
        <v>36</v>
      </c>
      <c r="J28" s="115" t="s">
        <v>520</v>
      </c>
      <c r="K28" s="116" t="s">
        <v>520</v>
      </c>
    </row>
    <row r="29" spans="1:11" ht="14.1" customHeight="1" x14ac:dyDescent="0.2">
      <c r="A29" s="305">
        <v>29</v>
      </c>
      <c r="B29" s="306" t="s">
        <v>246</v>
      </c>
      <c r="C29" s="307"/>
      <c r="D29" s="113">
        <v>3.4594067848224617</v>
      </c>
      <c r="E29" s="115">
        <v>568</v>
      </c>
      <c r="F29" s="114">
        <v>678</v>
      </c>
      <c r="G29" s="114">
        <v>648</v>
      </c>
      <c r="H29" s="114">
        <v>650</v>
      </c>
      <c r="I29" s="140">
        <v>645</v>
      </c>
      <c r="J29" s="115" t="s">
        <v>520</v>
      </c>
      <c r="K29" s="116" t="s">
        <v>520</v>
      </c>
    </row>
    <row r="30" spans="1:11" ht="14.1" customHeight="1" x14ac:dyDescent="0.2">
      <c r="A30" s="305" t="s">
        <v>247</v>
      </c>
      <c r="B30" s="306" t="s">
        <v>248</v>
      </c>
      <c r="C30" s="307"/>
      <c r="D30" s="113">
        <v>0.49333089713137218</v>
      </c>
      <c r="E30" s="115">
        <v>81</v>
      </c>
      <c r="F30" s="114">
        <v>97</v>
      </c>
      <c r="G30" s="114">
        <v>84</v>
      </c>
      <c r="H30" s="114">
        <v>82</v>
      </c>
      <c r="I30" s="140">
        <v>78</v>
      </c>
      <c r="J30" s="115" t="s">
        <v>520</v>
      </c>
      <c r="K30" s="116" t="s">
        <v>520</v>
      </c>
    </row>
    <row r="31" spans="1:11" ht="14.1" customHeight="1" x14ac:dyDescent="0.2">
      <c r="A31" s="305" t="s">
        <v>249</v>
      </c>
      <c r="B31" s="306" t="s">
        <v>250</v>
      </c>
      <c r="C31" s="307"/>
      <c r="D31" s="113">
        <v>2.8747183141482431</v>
      </c>
      <c r="E31" s="115">
        <v>472</v>
      </c>
      <c r="F31" s="114">
        <v>567</v>
      </c>
      <c r="G31" s="114">
        <v>549</v>
      </c>
      <c r="H31" s="114">
        <v>553</v>
      </c>
      <c r="I31" s="140">
        <v>553</v>
      </c>
      <c r="J31" s="115" t="s">
        <v>520</v>
      </c>
      <c r="K31" s="116" t="s">
        <v>520</v>
      </c>
    </row>
    <row r="32" spans="1:11" ht="14.1" customHeight="1" x14ac:dyDescent="0.2">
      <c r="A32" s="305">
        <v>31</v>
      </c>
      <c r="B32" s="306" t="s">
        <v>251</v>
      </c>
      <c r="C32" s="307"/>
      <c r="D32" s="113">
        <v>0.22534868140568853</v>
      </c>
      <c r="E32" s="115">
        <v>37</v>
      </c>
      <c r="F32" s="114">
        <v>40</v>
      </c>
      <c r="G32" s="114">
        <v>41</v>
      </c>
      <c r="H32" s="114">
        <v>40</v>
      </c>
      <c r="I32" s="140">
        <v>39</v>
      </c>
      <c r="J32" s="115" t="s">
        <v>520</v>
      </c>
      <c r="K32" s="116" t="s">
        <v>520</v>
      </c>
    </row>
    <row r="33" spans="1:11" ht="14.1" customHeight="1" x14ac:dyDescent="0.2">
      <c r="A33" s="305">
        <v>32</v>
      </c>
      <c r="B33" s="306" t="s">
        <v>252</v>
      </c>
      <c r="C33" s="307"/>
      <c r="D33" s="113">
        <v>0.65168402460563979</v>
      </c>
      <c r="E33" s="115">
        <v>107</v>
      </c>
      <c r="F33" s="114">
        <v>109</v>
      </c>
      <c r="G33" s="114">
        <v>112</v>
      </c>
      <c r="H33" s="114">
        <v>107</v>
      </c>
      <c r="I33" s="140">
        <v>116</v>
      </c>
      <c r="J33" s="115" t="s">
        <v>520</v>
      </c>
      <c r="K33" s="116" t="s">
        <v>520</v>
      </c>
    </row>
    <row r="34" spans="1:11" ht="14.1" customHeight="1" x14ac:dyDescent="0.2">
      <c r="A34" s="305">
        <v>33</v>
      </c>
      <c r="B34" s="306" t="s">
        <v>253</v>
      </c>
      <c r="C34" s="307"/>
      <c r="D34" s="113">
        <v>0.4202448382970948</v>
      </c>
      <c r="E34" s="115">
        <v>69</v>
      </c>
      <c r="F34" s="114">
        <v>69</v>
      </c>
      <c r="G34" s="114">
        <v>80</v>
      </c>
      <c r="H34" s="114">
        <v>80</v>
      </c>
      <c r="I34" s="140">
        <v>75</v>
      </c>
      <c r="J34" s="115" t="s">
        <v>520</v>
      </c>
      <c r="K34" s="116" t="s">
        <v>520</v>
      </c>
    </row>
    <row r="35" spans="1:11" ht="14.1" customHeight="1" x14ac:dyDescent="0.2">
      <c r="A35" s="305">
        <v>34</v>
      </c>
      <c r="B35" s="306" t="s">
        <v>254</v>
      </c>
      <c r="C35" s="307"/>
      <c r="D35" s="113">
        <v>4.2024483829709487</v>
      </c>
      <c r="E35" s="115">
        <v>690</v>
      </c>
      <c r="F35" s="114">
        <v>726</v>
      </c>
      <c r="G35" s="114">
        <v>735</v>
      </c>
      <c r="H35" s="114">
        <v>726</v>
      </c>
      <c r="I35" s="140">
        <v>730</v>
      </c>
      <c r="J35" s="115" t="s">
        <v>520</v>
      </c>
      <c r="K35" s="116" t="s">
        <v>520</v>
      </c>
    </row>
    <row r="36" spans="1:11" ht="14.1" customHeight="1" x14ac:dyDescent="0.2">
      <c r="A36" s="305">
        <v>41</v>
      </c>
      <c r="B36" s="306" t="s">
        <v>255</v>
      </c>
      <c r="C36" s="307"/>
      <c r="D36" s="113">
        <v>1.333820573725562</v>
      </c>
      <c r="E36" s="115">
        <v>219</v>
      </c>
      <c r="F36" s="114">
        <v>233</v>
      </c>
      <c r="G36" s="114">
        <v>211</v>
      </c>
      <c r="H36" s="114">
        <v>223</v>
      </c>
      <c r="I36" s="140">
        <v>230</v>
      </c>
      <c r="J36" s="115" t="s">
        <v>520</v>
      </c>
      <c r="K36" s="116" t="s">
        <v>520</v>
      </c>
    </row>
    <row r="37" spans="1:11" ht="14.1" customHeight="1" x14ac:dyDescent="0.2">
      <c r="A37" s="305">
        <v>42</v>
      </c>
      <c r="B37" s="306" t="s">
        <v>256</v>
      </c>
      <c r="C37" s="307"/>
      <c r="D37" s="113" t="s">
        <v>513</v>
      </c>
      <c r="E37" s="115" t="s">
        <v>513</v>
      </c>
      <c r="F37" s="114" t="s">
        <v>513</v>
      </c>
      <c r="G37" s="114" t="s">
        <v>513</v>
      </c>
      <c r="H37" s="114">
        <v>17</v>
      </c>
      <c r="I37" s="140">
        <v>17</v>
      </c>
      <c r="J37" s="115" t="s">
        <v>520</v>
      </c>
      <c r="K37" s="116" t="s">
        <v>520</v>
      </c>
    </row>
    <row r="38" spans="1:11" ht="14.1" customHeight="1" x14ac:dyDescent="0.2">
      <c r="A38" s="305">
        <v>43</v>
      </c>
      <c r="B38" s="306" t="s">
        <v>257</v>
      </c>
      <c r="C38" s="307"/>
      <c r="D38" s="113">
        <v>0.68213654911992205</v>
      </c>
      <c r="E38" s="115">
        <v>112</v>
      </c>
      <c r="F38" s="114">
        <v>117</v>
      </c>
      <c r="G38" s="114">
        <v>113</v>
      </c>
      <c r="H38" s="114">
        <v>115</v>
      </c>
      <c r="I38" s="140">
        <v>108</v>
      </c>
      <c r="J38" s="115" t="s">
        <v>520</v>
      </c>
      <c r="K38" s="116" t="s">
        <v>520</v>
      </c>
    </row>
    <row r="39" spans="1:11" ht="14.1" customHeight="1" x14ac:dyDescent="0.2">
      <c r="A39" s="305">
        <v>51</v>
      </c>
      <c r="B39" s="306" t="s">
        <v>258</v>
      </c>
      <c r="C39" s="307"/>
      <c r="D39" s="113">
        <v>5.5362689566965102</v>
      </c>
      <c r="E39" s="115">
        <v>909</v>
      </c>
      <c r="F39" s="114">
        <v>904</v>
      </c>
      <c r="G39" s="114">
        <v>930</v>
      </c>
      <c r="H39" s="114">
        <v>980</v>
      </c>
      <c r="I39" s="140">
        <v>1049</v>
      </c>
      <c r="J39" s="115" t="s">
        <v>520</v>
      </c>
      <c r="K39" s="116" t="s">
        <v>520</v>
      </c>
    </row>
    <row r="40" spans="1:11" ht="14.1" customHeight="1" x14ac:dyDescent="0.2">
      <c r="A40" s="305" t="s">
        <v>259</v>
      </c>
      <c r="B40" s="306" t="s">
        <v>260</v>
      </c>
      <c r="C40" s="307"/>
      <c r="D40" s="113">
        <v>5.2865582556793962</v>
      </c>
      <c r="E40" s="115">
        <v>868</v>
      </c>
      <c r="F40" s="114">
        <v>864</v>
      </c>
      <c r="G40" s="114">
        <v>886</v>
      </c>
      <c r="H40" s="114">
        <v>933</v>
      </c>
      <c r="I40" s="140">
        <v>1008</v>
      </c>
      <c r="J40" s="115" t="s">
        <v>520</v>
      </c>
      <c r="K40" s="116" t="s">
        <v>520</v>
      </c>
    </row>
    <row r="41" spans="1:11" ht="14.1" customHeight="1" x14ac:dyDescent="0.2">
      <c r="A41" s="305"/>
      <c r="B41" s="306" t="s">
        <v>261</v>
      </c>
      <c r="C41" s="307"/>
      <c r="D41" s="113">
        <v>2.7041841768682624</v>
      </c>
      <c r="E41" s="115">
        <v>444</v>
      </c>
      <c r="F41" s="114">
        <v>436</v>
      </c>
      <c r="G41" s="114">
        <v>429</v>
      </c>
      <c r="H41" s="114">
        <v>428</v>
      </c>
      <c r="I41" s="140">
        <v>439</v>
      </c>
      <c r="J41" s="115" t="s">
        <v>520</v>
      </c>
      <c r="K41" s="116" t="s">
        <v>520</v>
      </c>
    </row>
    <row r="42" spans="1:11" ht="14.1" customHeight="1" x14ac:dyDescent="0.2">
      <c r="A42" s="305">
        <v>52</v>
      </c>
      <c r="B42" s="306" t="s">
        <v>262</v>
      </c>
      <c r="C42" s="307"/>
      <c r="D42" s="113">
        <v>4.3668920153480721</v>
      </c>
      <c r="E42" s="115">
        <v>717</v>
      </c>
      <c r="F42" s="114">
        <v>738</v>
      </c>
      <c r="G42" s="114">
        <v>738</v>
      </c>
      <c r="H42" s="114">
        <v>728</v>
      </c>
      <c r="I42" s="140">
        <v>736</v>
      </c>
      <c r="J42" s="115" t="s">
        <v>520</v>
      </c>
      <c r="K42" s="116" t="s">
        <v>520</v>
      </c>
    </row>
    <row r="43" spans="1:11" ht="14.1" customHeight="1" x14ac:dyDescent="0.2">
      <c r="A43" s="305" t="s">
        <v>263</v>
      </c>
      <c r="B43" s="306" t="s">
        <v>264</v>
      </c>
      <c r="C43" s="307"/>
      <c r="D43" s="113">
        <v>4.159814848650953</v>
      </c>
      <c r="E43" s="115">
        <v>683</v>
      </c>
      <c r="F43" s="114">
        <v>700</v>
      </c>
      <c r="G43" s="114">
        <v>703</v>
      </c>
      <c r="H43" s="114">
        <v>698</v>
      </c>
      <c r="I43" s="140">
        <v>710</v>
      </c>
      <c r="J43" s="115" t="s">
        <v>520</v>
      </c>
      <c r="K43" s="116" t="s">
        <v>520</v>
      </c>
    </row>
    <row r="44" spans="1:11" ht="14.1" customHeight="1" x14ac:dyDescent="0.2">
      <c r="A44" s="305">
        <v>53</v>
      </c>
      <c r="B44" s="306" t="s">
        <v>265</v>
      </c>
      <c r="C44" s="307"/>
      <c r="D44" s="113">
        <v>1.7662464218283696</v>
      </c>
      <c r="E44" s="115">
        <v>290</v>
      </c>
      <c r="F44" s="114">
        <v>302</v>
      </c>
      <c r="G44" s="114">
        <v>371</v>
      </c>
      <c r="H44" s="114">
        <v>370</v>
      </c>
      <c r="I44" s="140">
        <v>353</v>
      </c>
      <c r="J44" s="115" t="s">
        <v>520</v>
      </c>
      <c r="K44" s="116" t="s">
        <v>520</v>
      </c>
    </row>
    <row r="45" spans="1:11" ht="14.1" customHeight="1" x14ac:dyDescent="0.2">
      <c r="A45" s="305" t="s">
        <v>266</v>
      </c>
      <c r="B45" s="306" t="s">
        <v>267</v>
      </c>
      <c r="C45" s="307"/>
      <c r="D45" s="113">
        <v>1.7114318777026616</v>
      </c>
      <c r="E45" s="115">
        <v>281</v>
      </c>
      <c r="F45" s="114">
        <v>294</v>
      </c>
      <c r="G45" s="114">
        <v>363</v>
      </c>
      <c r="H45" s="114">
        <v>363</v>
      </c>
      <c r="I45" s="140">
        <v>346</v>
      </c>
      <c r="J45" s="115" t="s">
        <v>520</v>
      </c>
      <c r="K45" s="116" t="s">
        <v>520</v>
      </c>
    </row>
    <row r="46" spans="1:11" ht="14.1" customHeight="1" x14ac:dyDescent="0.2">
      <c r="A46" s="305">
        <v>54</v>
      </c>
      <c r="B46" s="306" t="s">
        <v>268</v>
      </c>
      <c r="C46" s="307"/>
      <c r="D46" s="113">
        <v>8.7885985748218527</v>
      </c>
      <c r="E46" s="115">
        <v>1443</v>
      </c>
      <c r="F46" s="114">
        <v>1478</v>
      </c>
      <c r="G46" s="114">
        <v>1511</v>
      </c>
      <c r="H46" s="114">
        <v>1485</v>
      </c>
      <c r="I46" s="140">
        <v>1527</v>
      </c>
      <c r="J46" s="115" t="s">
        <v>520</v>
      </c>
      <c r="K46" s="116" t="s">
        <v>520</v>
      </c>
    </row>
    <row r="47" spans="1:11" ht="14.1" customHeight="1" x14ac:dyDescent="0.2">
      <c r="A47" s="305">
        <v>61</v>
      </c>
      <c r="B47" s="306" t="s">
        <v>269</v>
      </c>
      <c r="C47" s="307"/>
      <c r="D47" s="113">
        <v>1.1511054266398684</v>
      </c>
      <c r="E47" s="115">
        <v>189</v>
      </c>
      <c r="F47" s="114">
        <v>181</v>
      </c>
      <c r="G47" s="114">
        <v>179</v>
      </c>
      <c r="H47" s="114">
        <v>172</v>
      </c>
      <c r="I47" s="140">
        <v>167</v>
      </c>
      <c r="J47" s="115" t="s">
        <v>520</v>
      </c>
      <c r="K47" s="116" t="s">
        <v>520</v>
      </c>
    </row>
    <row r="48" spans="1:11" ht="14.1" customHeight="1" x14ac:dyDescent="0.2">
      <c r="A48" s="305">
        <v>62</v>
      </c>
      <c r="B48" s="306" t="s">
        <v>270</v>
      </c>
      <c r="C48" s="307"/>
      <c r="D48" s="113">
        <v>10.244229246604544</v>
      </c>
      <c r="E48" s="115">
        <v>1682</v>
      </c>
      <c r="F48" s="114">
        <v>1785</v>
      </c>
      <c r="G48" s="114">
        <v>1687</v>
      </c>
      <c r="H48" s="114">
        <v>1734</v>
      </c>
      <c r="I48" s="140">
        <v>1714</v>
      </c>
      <c r="J48" s="115" t="s">
        <v>520</v>
      </c>
      <c r="K48" s="116" t="s">
        <v>520</v>
      </c>
    </row>
    <row r="49" spans="1:11" ht="14.1" customHeight="1" x14ac:dyDescent="0.2">
      <c r="A49" s="305">
        <v>63</v>
      </c>
      <c r="B49" s="306" t="s">
        <v>271</v>
      </c>
      <c r="C49" s="307"/>
      <c r="D49" s="113">
        <v>11.559778305621537</v>
      </c>
      <c r="E49" s="115">
        <v>1898</v>
      </c>
      <c r="F49" s="114">
        <v>2220</v>
      </c>
      <c r="G49" s="114">
        <v>2185</v>
      </c>
      <c r="H49" s="114">
        <v>2203</v>
      </c>
      <c r="I49" s="140">
        <v>2028</v>
      </c>
      <c r="J49" s="115" t="s">
        <v>520</v>
      </c>
      <c r="K49" s="116" t="s">
        <v>520</v>
      </c>
    </row>
    <row r="50" spans="1:11" ht="14.1" customHeight="1" x14ac:dyDescent="0.2">
      <c r="A50" s="305" t="s">
        <v>272</v>
      </c>
      <c r="B50" s="306" t="s">
        <v>273</v>
      </c>
      <c r="C50" s="307"/>
      <c r="D50" s="113">
        <v>1.0414763383884524</v>
      </c>
      <c r="E50" s="115">
        <v>171</v>
      </c>
      <c r="F50" s="114">
        <v>185</v>
      </c>
      <c r="G50" s="114">
        <v>196</v>
      </c>
      <c r="H50" s="114">
        <v>193</v>
      </c>
      <c r="I50" s="140">
        <v>190</v>
      </c>
      <c r="J50" s="115" t="s">
        <v>520</v>
      </c>
      <c r="K50" s="116" t="s">
        <v>520</v>
      </c>
    </row>
    <row r="51" spans="1:11" ht="14.1" customHeight="1" x14ac:dyDescent="0.2">
      <c r="A51" s="305" t="s">
        <v>274</v>
      </c>
      <c r="B51" s="306" t="s">
        <v>275</v>
      </c>
      <c r="C51" s="307"/>
      <c r="D51" s="113">
        <v>9.4341920945246365</v>
      </c>
      <c r="E51" s="115">
        <v>1549</v>
      </c>
      <c r="F51" s="114">
        <v>1849</v>
      </c>
      <c r="G51" s="114">
        <v>1801</v>
      </c>
      <c r="H51" s="114">
        <v>1797</v>
      </c>
      <c r="I51" s="140">
        <v>1657</v>
      </c>
      <c r="J51" s="115" t="s">
        <v>520</v>
      </c>
      <c r="K51" s="116" t="s">
        <v>520</v>
      </c>
    </row>
    <row r="52" spans="1:11" ht="14.1" customHeight="1" x14ac:dyDescent="0.2">
      <c r="A52" s="305">
        <v>71</v>
      </c>
      <c r="B52" s="306" t="s">
        <v>276</v>
      </c>
      <c r="C52" s="307"/>
      <c r="D52" s="113">
        <v>14.848650953164018</v>
      </c>
      <c r="E52" s="115">
        <v>2438</v>
      </c>
      <c r="F52" s="114">
        <v>2480</v>
      </c>
      <c r="G52" s="114">
        <v>2470</v>
      </c>
      <c r="H52" s="114">
        <v>2472</v>
      </c>
      <c r="I52" s="140">
        <v>2469</v>
      </c>
      <c r="J52" s="115" t="s">
        <v>520</v>
      </c>
      <c r="K52" s="116" t="s">
        <v>520</v>
      </c>
    </row>
    <row r="53" spans="1:11" ht="14.1" customHeight="1" x14ac:dyDescent="0.2">
      <c r="A53" s="305" t="s">
        <v>277</v>
      </c>
      <c r="B53" s="306" t="s">
        <v>278</v>
      </c>
      <c r="C53" s="307"/>
      <c r="D53" s="113">
        <v>1.4982642061026858</v>
      </c>
      <c r="E53" s="115">
        <v>246</v>
      </c>
      <c r="F53" s="114">
        <v>231</v>
      </c>
      <c r="G53" s="114">
        <v>237</v>
      </c>
      <c r="H53" s="114">
        <v>241</v>
      </c>
      <c r="I53" s="140">
        <v>244</v>
      </c>
      <c r="J53" s="115" t="s">
        <v>520</v>
      </c>
      <c r="K53" s="116" t="s">
        <v>520</v>
      </c>
    </row>
    <row r="54" spans="1:11" ht="14.1" customHeight="1" x14ac:dyDescent="0.2">
      <c r="A54" s="305" t="s">
        <v>279</v>
      </c>
      <c r="B54" s="306" t="s">
        <v>280</v>
      </c>
      <c r="C54" s="307"/>
      <c r="D54" s="113">
        <v>12.071380717461478</v>
      </c>
      <c r="E54" s="115">
        <v>1982</v>
      </c>
      <c r="F54" s="114">
        <v>2024</v>
      </c>
      <c r="G54" s="114">
        <v>2014</v>
      </c>
      <c r="H54" s="114">
        <v>2017</v>
      </c>
      <c r="I54" s="140">
        <v>2010</v>
      </c>
      <c r="J54" s="115" t="s">
        <v>520</v>
      </c>
      <c r="K54" s="116" t="s">
        <v>520</v>
      </c>
    </row>
    <row r="55" spans="1:11" ht="14.1" customHeight="1" x14ac:dyDescent="0.2">
      <c r="A55" s="305">
        <v>72</v>
      </c>
      <c r="B55" s="306" t="s">
        <v>281</v>
      </c>
      <c r="C55" s="307"/>
      <c r="D55" s="113">
        <v>1.607893294354102</v>
      </c>
      <c r="E55" s="115">
        <v>264</v>
      </c>
      <c r="F55" s="114">
        <v>270</v>
      </c>
      <c r="G55" s="114">
        <v>275</v>
      </c>
      <c r="H55" s="114">
        <v>273</v>
      </c>
      <c r="I55" s="140">
        <v>267</v>
      </c>
      <c r="J55" s="115" t="s">
        <v>520</v>
      </c>
      <c r="K55" s="116" t="s">
        <v>520</v>
      </c>
    </row>
    <row r="56" spans="1:11" ht="14.1" customHeight="1" x14ac:dyDescent="0.2">
      <c r="A56" s="305" t="s">
        <v>282</v>
      </c>
      <c r="B56" s="306" t="s">
        <v>283</v>
      </c>
      <c r="C56" s="307"/>
      <c r="D56" s="113">
        <v>0.20098666179426275</v>
      </c>
      <c r="E56" s="115">
        <v>33</v>
      </c>
      <c r="F56" s="114">
        <v>39</v>
      </c>
      <c r="G56" s="114">
        <v>38</v>
      </c>
      <c r="H56" s="114">
        <v>41</v>
      </c>
      <c r="I56" s="140">
        <v>35</v>
      </c>
      <c r="J56" s="115" t="s">
        <v>520</v>
      </c>
      <c r="K56" s="116" t="s">
        <v>520</v>
      </c>
    </row>
    <row r="57" spans="1:11" ht="14.1" customHeight="1" x14ac:dyDescent="0.2">
      <c r="A57" s="305" t="s">
        <v>284</v>
      </c>
      <c r="B57" s="306" t="s">
        <v>285</v>
      </c>
      <c r="C57" s="307"/>
      <c r="D57" s="113">
        <v>1.102381387417017</v>
      </c>
      <c r="E57" s="115">
        <v>181</v>
      </c>
      <c r="F57" s="114">
        <v>178</v>
      </c>
      <c r="G57" s="114">
        <v>185</v>
      </c>
      <c r="H57" s="114">
        <v>183</v>
      </c>
      <c r="I57" s="140">
        <v>185</v>
      </c>
      <c r="J57" s="115" t="s">
        <v>520</v>
      </c>
      <c r="K57" s="116" t="s">
        <v>520</v>
      </c>
    </row>
    <row r="58" spans="1:11" ht="14.1" customHeight="1" x14ac:dyDescent="0.2">
      <c r="A58" s="305">
        <v>73</v>
      </c>
      <c r="B58" s="306" t="s">
        <v>286</v>
      </c>
      <c r="C58" s="307"/>
      <c r="D58" s="113">
        <v>0.86485169620561542</v>
      </c>
      <c r="E58" s="115">
        <v>142</v>
      </c>
      <c r="F58" s="114">
        <v>139</v>
      </c>
      <c r="G58" s="114">
        <v>135</v>
      </c>
      <c r="H58" s="114">
        <v>139</v>
      </c>
      <c r="I58" s="140">
        <v>136</v>
      </c>
      <c r="J58" s="115" t="s">
        <v>520</v>
      </c>
      <c r="K58" s="116" t="s">
        <v>520</v>
      </c>
    </row>
    <row r="59" spans="1:11" ht="14.1" customHeight="1" x14ac:dyDescent="0.2">
      <c r="A59" s="305" t="s">
        <v>287</v>
      </c>
      <c r="B59" s="306" t="s">
        <v>288</v>
      </c>
      <c r="C59" s="307"/>
      <c r="D59" s="113">
        <v>0.59686948047993182</v>
      </c>
      <c r="E59" s="115">
        <v>98</v>
      </c>
      <c r="F59" s="114">
        <v>96</v>
      </c>
      <c r="G59" s="114">
        <v>92</v>
      </c>
      <c r="H59" s="114">
        <v>87</v>
      </c>
      <c r="I59" s="140">
        <v>92</v>
      </c>
      <c r="J59" s="115" t="s">
        <v>520</v>
      </c>
      <c r="K59" s="116" t="s">
        <v>520</v>
      </c>
    </row>
    <row r="60" spans="1:11" ht="14.1" customHeight="1" x14ac:dyDescent="0.2">
      <c r="A60" s="305">
        <v>81</v>
      </c>
      <c r="B60" s="306" t="s">
        <v>289</v>
      </c>
      <c r="C60" s="307"/>
      <c r="D60" s="113">
        <v>4.4765211035994881</v>
      </c>
      <c r="E60" s="115">
        <v>735</v>
      </c>
      <c r="F60" s="114">
        <v>722</v>
      </c>
      <c r="G60" s="114">
        <v>702</v>
      </c>
      <c r="H60" s="114">
        <v>718</v>
      </c>
      <c r="I60" s="140">
        <v>685</v>
      </c>
      <c r="J60" s="115" t="s">
        <v>520</v>
      </c>
      <c r="K60" s="116" t="s">
        <v>520</v>
      </c>
    </row>
    <row r="61" spans="1:11" ht="14.1" customHeight="1" x14ac:dyDescent="0.2">
      <c r="A61" s="305" t="s">
        <v>290</v>
      </c>
      <c r="B61" s="306" t="s">
        <v>291</v>
      </c>
      <c r="C61" s="307"/>
      <c r="D61" s="113">
        <v>1.4069066325598392</v>
      </c>
      <c r="E61" s="115">
        <v>231</v>
      </c>
      <c r="F61" s="114">
        <v>232</v>
      </c>
      <c r="G61" s="114">
        <v>223</v>
      </c>
      <c r="H61" s="114">
        <v>228</v>
      </c>
      <c r="I61" s="140">
        <v>223</v>
      </c>
      <c r="J61" s="115" t="s">
        <v>520</v>
      </c>
      <c r="K61" s="116" t="s">
        <v>520</v>
      </c>
    </row>
    <row r="62" spans="1:11" ht="14.1" customHeight="1" x14ac:dyDescent="0.2">
      <c r="A62" s="305" t="s">
        <v>292</v>
      </c>
      <c r="B62" s="306" t="s">
        <v>293</v>
      </c>
      <c r="C62" s="307"/>
      <c r="D62" s="113">
        <v>1.7297033924112308</v>
      </c>
      <c r="E62" s="115">
        <v>284</v>
      </c>
      <c r="F62" s="114">
        <v>278</v>
      </c>
      <c r="G62" s="114">
        <v>277</v>
      </c>
      <c r="H62" s="114">
        <v>280</v>
      </c>
      <c r="I62" s="140">
        <v>266</v>
      </c>
      <c r="J62" s="115" t="s">
        <v>520</v>
      </c>
      <c r="K62" s="116" t="s">
        <v>520</v>
      </c>
    </row>
    <row r="63" spans="1:11" ht="14.1" customHeight="1" x14ac:dyDescent="0.2">
      <c r="A63" s="305"/>
      <c r="B63" s="306" t="s">
        <v>294</v>
      </c>
      <c r="C63" s="307"/>
      <c r="D63" s="113">
        <v>1.0597478530970217</v>
      </c>
      <c r="E63" s="115">
        <v>174</v>
      </c>
      <c r="F63" s="114">
        <v>180</v>
      </c>
      <c r="G63" s="114">
        <v>183</v>
      </c>
      <c r="H63" s="114">
        <v>182</v>
      </c>
      <c r="I63" s="140">
        <v>174</v>
      </c>
      <c r="J63" s="115" t="s">
        <v>520</v>
      </c>
      <c r="K63" s="116" t="s">
        <v>520</v>
      </c>
    </row>
    <row r="64" spans="1:11" ht="14.1" customHeight="1" x14ac:dyDescent="0.2">
      <c r="A64" s="305" t="s">
        <v>295</v>
      </c>
      <c r="B64" s="306" t="s">
        <v>296</v>
      </c>
      <c r="C64" s="307"/>
      <c r="D64" s="113">
        <v>0.18880565198854984</v>
      </c>
      <c r="E64" s="115">
        <v>31</v>
      </c>
      <c r="F64" s="114">
        <v>29</v>
      </c>
      <c r="G64" s="114">
        <v>31</v>
      </c>
      <c r="H64" s="114">
        <v>33</v>
      </c>
      <c r="I64" s="140">
        <v>29</v>
      </c>
      <c r="J64" s="115" t="s">
        <v>520</v>
      </c>
      <c r="K64" s="116" t="s">
        <v>520</v>
      </c>
    </row>
    <row r="65" spans="1:11" ht="14.1" customHeight="1" x14ac:dyDescent="0.2">
      <c r="A65" s="305" t="s">
        <v>297</v>
      </c>
      <c r="B65" s="306" t="s">
        <v>298</v>
      </c>
      <c r="C65" s="307"/>
      <c r="D65" s="113">
        <v>0.61514099518850107</v>
      </c>
      <c r="E65" s="115">
        <v>101</v>
      </c>
      <c r="F65" s="114">
        <v>93</v>
      </c>
      <c r="G65" s="114">
        <v>89</v>
      </c>
      <c r="H65" s="114">
        <v>93</v>
      </c>
      <c r="I65" s="140">
        <v>84</v>
      </c>
      <c r="J65" s="115" t="s">
        <v>520</v>
      </c>
      <c r="K65" s="116" t="s">
        <v>520</v>
      </c>
    </row>
    <row r="66" spans="1:11" ht="14.1" customHeight="1" x14ac:dyDescent="0.2">
      <c r="A66" s="305">
        <v>82</v>
      </c>
      <c r="B66" s="306" t="s">
        <v>299</v>
      </c>
      <c r="C66" s="307"/>
      <c r="D66" s="113">
        <v>1.5469882453255375</v>
      </c>
      <c r="E66" s="115">
        <v>254</v>
      </c>
      <c r="F66" s="114">
        <v>263</v>
      </c>
      <c r="G66" s="114">
        <v>251</v>
      </c>
      <c r="H66" s="114">
        <v>261</v>
      </c>
      <c r="I66" s="140">
        <v>258</v>
      </c>
      <c r="J66" s="115" t="s">
        <v>520</v>
      </c>
      <c r="K66" s="116" t="s">
        <v>520</v>
      </c>
    </row>
    <row r="67" spans="1:11" ht="14.1" customHeight="1" x14ac:dyDescent="0.2">
      <c r="A67" s="305" t="s">
        <v>300</v>
      </c>
      <c r="B67" s="306" t="s">
        <v>301</v>
      </c>
      <c r="C67" s="307"/>
      <c r="D67" s="113">
        <v>0.73086058834277356</v>
      </c>
      <c r="E67" s="115">
        <v>120</v>
      </c>
      <c r="F67" s="114">
        <v>124</v>
      </c>
      <c r="G67" s="114">
        <v>121</v>
      </c>
      <c r="H67" s="114">
        <v>125</v>
      </c>
      <c r="I67" s="140">
        <v>121</v>
      </c>
      <c r="J67" s="115" t="s">
        <v>520</v>
      </c>
      <c r="K67" s="116" t="s">
        <v>520</v>
      </c>
    </row>
    <row r="68" spans="1:11" ht="14.1" customHeight="1" x14ac:dyDescent="0.2">
      <c r="A68" s="305" t="s">
        <v>302</v>
      </c>
      <c r="B68" s="306" t="s">
        <v>303</v>
      </c>
      <c r="C68" s="307"/>
      <c r="D68" s="113">
        <v>0.30452524514282237</v>
      </c>
      <c r="E68" s="115">
        <v>50</v>
      </c>
      <c r="F68" s="114">
        <v>48</v>
      </c>
      <c r="G68" s="114">
        <v>51</v>
      </c>
      <c r="H68" s="114">
        <v>54</v>
      </c>
      <c r="I68" s="140">
        <v>57</v>
      </c>
      <c r="J68" s="115" t="s">
        <v>520</v>
      </c>
      <c r="K68" s="116" t="s">
        <v>520</v>
      </c>
    </row>
    <row r="69" spans="1:11" ht="14.1" customHeight="1" x14ac:dyDescent="0.2">
      <c r="A69" s="305">
        <v>83</v>
      </c>
      <c r="B69" s="306" t="s">
        <v>304</v>
      </c>
      <c r="C69" s="307"/>
      <c r="D69" s="113">
        <v>2.1925817650283208</v>
      </c>
      <c r="E69" s="115">
        <v>360</v>
      </c>
      <c r="F69" s="114">
        <v>379</v>
      </c>
      <c r="G69" s="114">
        <v>372</v>
      </c>
      <c r="H69" s="114">
        <v>371</v>
      </c>
      <c r="I69" s="140">
        <v>353</v>
      </c>
      <c r="J69" s="115" t="s">
        <v>520</v>
      </c>
      <c r="K69" s="116" t="s">
        <v>520</v>
      </c>
    </row>
    <row r="70" spans="1:11" ht="14.1" customHeight="1" x14ac:dyDescent="0.2">
      <c r="A70" s="305" t="s">
        <v>305</v>
      </c>
      <c r="B70" s="306" t="s">
        <v>306</v>
      </c>
      <c r="C70" s="307"/>
      <c r="D70" s="113">
        <v>1.47390218649126</v>
      </c>
      <c r="E70" s="115">
        <v>242</v>
      </c>
      <c r="F70" s="114">
        <v>248</v>
      </c>
      <c r="G70" s="114">
        <v>240</v>
      </c>
      <c r="H70" s="114">
        <v>237</v>
      </c>
      <c r="I70" s="140">
        <v>224</v>
      </c>
      <c r="J70" s="115" t="s">
        <v>520</v>
      </c>
      <c r="K70" s="116" t="s">
        <v>520</v>
      </c>
    </row>
    <row r="71" spans="1:11" ht="14.1" customHeight="1" x14ac:dyDescent="0.2">
      <c r="A71" s="305"/>
      <c r="B71" s="306" t="s">
        <v>307</v>
      </c>
      <c r="C71" s="307"/>
      <c r="D71" s="113">
        <v>0.87703270601132832</v>
      </c>
      <c r="E71" s="115">
        <v>144</v>
      </c>
      <c r="F71" s="114">
        <v>145</v>
      </c>
      <c r="G71" s="114">
        <v>138</v>
      </c>
      <c r="H71" s="114">
        <v>130</v>
      </c>
      <c r="I71" s="140">
        <v>119</v>
      </c>
      <c r="J71" s="115" t="s">
        <v>520</v>
      </c>
      <c r="K71" s="116" t="s">
        <v>520</v>
      </c>
    </row>
    <row r="72" spans="1:11" ht="14.1" customHeight="1" x14ac:dyDescent="0.2">
      <c r="A72" s="305">
        <v>84</v>
      </c>
      <c r="B72" s="306" t="s">
        <v>308</v>
      </c>
      <c r="C72" s="307"/>
      <c r="D72" s="113">
        <v>7.8141177903648211</v>
      </c>
      <c r="E72" s="115">
        <v>1283</v>
      </c>
      <c r="F72" s="114">
        <v>1399</v>
      </c>
      <c r="G72" s="114">
        <v>1168</v>
      </c>
      <c r="H72" s="114">
        <v>1348</v>
      </c>
      <c r="I72" s="140">
        <v>1121</v>
      </c>
      <c r="J72" s="115" t="s">
        <v>520</v>
      </c>
      <c r="K72" s="116" t="s">
        <v>520</v>
      </c>
    </row>
    <row r="73" spans="1:11" ht="14.1" customHeight="1" x14ac:dyDescent="0.2">
      <c r="A73" s="305" t="s">
        <v>309</v>
      </c>
      <c r="B73" s="306" t="s">
        <v>310</v>
      </c>
      <c r="C73" s="307"/>
      <c r="D73" s="113">
        <v>7.9176563737133804E-2</v>
      </c>
      <c r="E73" s="115">
        <v>13</v>
      </c>
      <c r="F73" s="114">
        <v>14</v>
      </c>
      <c r="G73" s="114">
        <v>15</v>
      </c>
      <c r="H73" s="114">
        <v>16</v>
      </c>
      <c r="I73" s="140">
        <v>15</v>
      </c>
      <c r="J73" s="115" t="s">
        <v>520</v>
      </c>
      <c r="K73" s="116" t="s">
        <v>520</v>
      </c>
    </row>
    <row r="74" spans="1:11" ht="14.1" customHeight="1" x14ac:dyDescent="0.2">
      <c r="A74" s="305" t="s">
        <v>311</v>
      </c>
      <c r="B74" s="306" t="s">
        <v>312</v>
      </c>
      <c r="C74" s="307"/>
      <c r="D74" s="113">
        <v>0.12790060295998537</v>
      </c>
      <c r="E74" s="115">
        <v>21</v>
      </c>
      <c r="F74" s="114">
        <v>31</v>
      </c>
      <c r="G74" s="114">
        <v>28</v>
      </c>
      <c r="H74" s="114">
        <v>16</v>
      </c>
      <c r="I74" s="140">
        <v>14</v>
      </c>
      <c r="J74" s="115" t="s">
        <v>520</v>
      </c>
      <c r="K74" s="116" t="s">
        <v>520</v>
      </c>
    </row>
    <row r="75" spans="1:11" ht="14.1" customHeight="1" x14ac:dyDescent="0.2">
      <c r="A75" s="305" t="s">
        <v>313</v>
      </c>
      <c r="B75" s="306" t="s">
        <v>314</v>
      </c>
      <c r="C75" s="307"/>
      <c r="D75" s="113">
        <v>6.5838357999878188</v>
      </c>
      <c r="E75" s="115">
        <v>1081</v>
      </c>
      <c r="F75" s="114">
        <v>1176</v>
      </c>
      <c r="G75" s="114">
        <v>941</v>
      </c>
      <c r="H75" s="114">
        <v>1142</v>
      </c>
      <c r="I75" s="140">
        <v>914</v>
      </c>
      <c r="J75" s="115" t="s">
        <v>520</v>
      </c>
      <c r="K75" s="116" t="s">
        <v>520</v>
      </c>
    </row>
    <row r="76" spans="1:11" ht="14.1" customHeight="1" x14ac:dyDescent="0.2">
      <c r="A76" s="305">
        <v>91</v>
      </c>
      <c r="B76" s="306" t="s">
        <v>315</v>
      </c>
      <c r="C76" s="307"/>
      <c r="D76" s="113">
        <v>0.12790060295998537</v>
      </c>
      <c r="E76" s="115">
        <v>21</v>
      </c>
      <c r="F76" s="114">
        <v>23</v>
      </c>
      <c r="G76" s="114">
        <v>20</v>
      </c>
      <c r="H76" s="114">
        <v>19</v>
      </c>
      <c r="I76" s="140">
        <v>19</v>
      </c>
      <c r="J76" s="115" t="s">
        <v>520</v>
      </c>
      <c r="K76" s="116" t="s">
        <v>520</v>
      </c>
    </row>
    <row r="77" spans="1:11" ht="14.1" customHeight="1" x14ac:dyDescent="0.2">
      <c r="A77" s="305">
        <v>92</v>
      </c>
      <c r="B77" s="306" t="s">
        <v>316</v>
      </c>
      <c r="C77" s="307"/>
      <c r="D77" s="113">
        <v>0.87703270601132832</v>
      </c>
      <c r="E77" s="115">
        <v>144</v>
      </c>
      <c r="F77" s="114">
        <v>228</v>
      </c>
      <c r="G77" s="114">
        <v>237</v>
      </c>
      <c r="H77" s="114">
        <v>273</v>
      </c>
      <c r="I77" s="140">
        <v>238</v>
      </c>
      <c r="J77" s="115" t="s">
        <v>520</v>
      </c>
      <c r="K77" s="116" t="s">
        <v>520</v>
      </c>
    </row>
    <row r="78" spans="1:11" ht="14.1" customHeight="1" x14ac:dyDescent="0.2">
      <c r="A78" s="305">
        <v>93</v>
      </c>
      <c r="B78" s="306" t="s">
        <v>317</v>
      </c>
      <c r="C78" s="307"/>
      <c r="D78" s="113">
        <v>0.16444363237712406</v>
      </c>
      <c r="E78" s="115">
        <v>27</v>
      </c>
      <c r="F78" s="114">
        <v>27</v>
      </c>
      <c r="G78" s="114">
        <v>26</v>
      </c>
      <c r="H78" s="114">
        <v>29</v>
      </c>
      <c r="I78" s="140">
        <v>27</v>
      </c>
      <c r="J78" s="115" t="s">
        <v>520</v>
      </c>
      <c r="K78" s="116" t="s">
        <v>520</v>
      </c>
    </row>
    <row r="79" spans="1:11" ht="14.1" customHeight="1" x14ac:dyDescent="0.2">
      <c r="A79" s="305">
        <v>94</v>
      </c>
      <c r="B79" s="306" t="s">
        <v>318</v>
      </c>
      <c r="C79" s="307"/>
      <c r="D79" s="113">
        <v>0.79785614227419455</v>
      </c>
      <c r="E79" s="115">
        <v>131</v>
      </c>
      <c r="F79" s="114">
        <v>140</v>
      </c>
      <c r="G79" s="114">
        <v>145</v>
      </c>
      <c r="H79" s="114">
        <v>120</v>
      </c>
      <c r="I79" s="140">
        <v>117</v>
      </c>
      <c r="J79" s="115" t="s">
        <v>520</v>
      </c>
      <c r="K79" s="116" t="s">
        <v>520</v>
      </c>
    </row>
    <row r="80" spans="1:11" ht="14.1" customHeight="1" x14ac:dyDescent="0.2">
      <c r="A80" s="305" t="s">
        <v>319</v>
      </c>
      <c r="B80" s="306" t="s">
        <v>320</v>
      </c>
      <c r="C80" s="307"/>
      <c r="D80" s="113" t="s">
        <v>513</v>
      </c>
      <c r="E80" s="115" t="s">
        <v>513</v>
      </c>
      <c r="F80" s="114" t="s">
        <v>513</v>
      </c>
      <c r="G80" s="114" t="s">
        <v>513</v>
      </c>
      <c r="H80" s="114">
        <v>3</v>
      </c>
      <c r="I80" s="140">
        <v>3</v>
      </c>
      <c r="J80" s="115" t="s">
        <v>520</v>
      </c>
      <c r="K80" s="116" t="s">
        <v>520</v>
      </c>
    </row>
    <row r="81" spans="1:11" ht="14.1" customHeight="1" x14ac:dyDescent="0.2">
      <c r="A81" s="309" t="s">
        <v>321</v>
      </c>
      <c r="B81" s="310" t="s">
        <v>334</v>
      </c>
      <c r="C81" s="311"/>
      <c r="D81" s="125">
        <v>2.4118399415311531</v>
      </c>
      <c r="E81" s="143">
        <v>396</v>
      </c>
      <c r="F81" s="144">
        <v>427</v>
      </c>
      <c r="G81" s="144">
        <v>423</v>
      </c>
      <c r="H81" s="144">
        <v>438</v>
      </c>
      <c r="I81" s="145">
        <v>422</v>
      </c>
      <c r="J81" s="143" t="s">
        <v>520</v>
      </c>
      <c r="K81" s="146" t="s">
        <v>520</v>
      </c>
    </row>
    <row r="82" spans="1:11" s="268" customFormat="1" ht="11.25" customHeight="1" x14ac:dyDescent="0.2">
      <c r="B82" s="270"/>
      <c r="C82" s="270"/>
      <c r="D82" s="271"/>
      <c r="E82" s="271"/>
      <c r="F82" s="271"/>
      <c r="G82" s="271"/>
      <c r="H82" s="271"/>
      <c r="I82" s="271"/>
      <c r="J82" s="150"/>
      <c r="K82" s="268" t="s">
        <v>45</v>
      </c>
    </row>
    <row r="83" spans="1:11" s="151" customFormat="1" ht="12.75" customHeight="1" x14ac:dyDescent="0.15">
      <c r="A83" s="214" t="s">
        <v>122</v>
      </c>
    </row>
    <row r="84" spans="1:11" ht="11.25" x14ac:dyDescent="0.2">
      <c r="A84" s="276"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5">
    <mergeCell ref="H8:H9"/>
    <mergeCell ref="I8:I9"/>
    <mergeCell ref="A85:K85"/>
    <mergeCell ref="A86:K86"/>
    <mergeCell ref="A3:K3"/>
    <mergeCell ref="A4:K4"/>
    <mergeCell ref="A5:E5"/>
    <mergeCell ref="A7:C10"/>
    <mergeCell ref="D7:D10"/>
    <mergeCell ref="E7:I7"/>
    <mergeCell ref="J7:K8"/>
    <mergeCell ref="E8:E9"/>
    <mergeCell ref="F8:F9"/>
    <mergeCell ref="G8:G9"/>
    <mergeCell ref="A6:K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0" customWidth="1"/>
    <col min="2" max="2" width="3.125" style="401" customWidth="1"/>
    <col min="3" max="3" width="3.25" style="400" customWidth="1"/>
    <col min="4" max="4" width="5.625" style="401" customWidth="1"/>
    <col min="5" max="5" width="15.5" style="401" customWidth="1"/>
    <col min="6" max="11" width="8.5" style="402" customWidth="1"/>
    <col min="12" max="12" width="7.625" style="403" customWidth="1"/>
    <col min="13" max="13" width="8.5" style="97" customWidth="1"/>
    <col min="14" max="16384" width="7.75" style="97"/>
  </cols>
  <sheetData>
    <row r="1" spans="1:17" s="91" customFormat="1" ht="36.75" customHeight="1" x14ac:dyDescent="0.2">
      <c r="A1" s="324"/>
      <c r="B1" s="325"/>
      <c r="C1" s="326"/>
      <c r="D1" s="327"/>
      <c r="E1" s="327"/>
      <c r="F1" s="327"/>
      <c r="G1" s="327"/>
      <c r="H1" s="327"/>
      <c r="I1" s="326"/>
      <c r="J1" s="326"/>
      <c r="K1" s="328"/>
      <c r="L1" s="15" t="s">
        <v>6</v>
      </c>
    </row>
    <row r="2" spans="1:17" s="91" customFormat="1" ht="11.25" customHeight="1" x14ac:dyDescent="0.2">
      <c r="A2" s="329"/>
      <c r="B2" s="330"/>
      <c r="C2" s="330"/>
      <c r="D2" s="330"/>
      <c r="E2" s="330"/>
      <c r="F2" s="330"/>
      <c r="G2" s="330"/>
      <c r="H2" s="330"/>
      <c r="I2" s="331"/>
      <c r="J2" s="331"/>
      <c r="K2" s="332"/>
      <c r="L2" s="332"/>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3" t="s">
        <v>92</v>
      </c>
      <c r="B4" s="333"/>
      <c r="C4" s="333"/>
      <c r="D4" s="334"/>
      <c r="E4" s="334"/>
      <c r="F4" s="334"/>
      <c r="G4" s="334"/>
      <c r="H4" s="334"/>
      <c r="I4" s="334"/>
      <c r="J4" s="334"/>
      <c r="K4" s="334"/>
      <c r="L4" s="334"/>
    </row>
    <row r="5" spans="1:17" s="94" customFormat="1" ht="12" customHeight="1" x14ac:dyDescent="0.2">
      <c r="A5" s="633" t="s">
        <v>336</v>
      </c>
      <c r="B5" s="633"/>
      <c r="C5" s="633"/>
      <c r="D5" s="633"/>
      <c r="E5" s="335"/>
      <c r="F5" s="335"/>
      <c r="G5" s="335"/>
      <c r="H5" s="335"/>
      <c r="I5" s="336"/>
      <c r="J5" s="336"/>
      <c r="K5" s="335"/>
      <c r="L5" s="335"/>
    </row>
    <row r="6" spans="1:17" s="94" customFormat="1" ht="39" customHeight="1" x14ac:dyDescent="0.2">
      <c r="A6" s="644" t="s">
        <v>521</v>
      </c>
      <c r="B6" s="644"/>
      <c r="C6" s="644"/>
      <c r="D6" s="644"/>
      <c r="E6" s="644"/>
      <c r="F6" s="644"/>
      <c r="G6" s="644"/>
      <c r="H6" s="644"/>
      <c r="I6" s="644"/>
      <c r="J6" s="644"/>
      <c r="K6" s="644"/>
      <c r="L6" s="644"/>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7" t="s">
        <v>102</v>
      </c>
      <c r="L9" s="338" t="s">
        <v>343</v>
      </c>
    </row>
    <row r="10" spans="1:17" ht="12" customHeight="1" x14ac:dyDescent="0.2">
      <c r="A10" s="635"/>
      <c r="B10" s="635"/>
      <c r="C10" s="635"/>
      <c r="D10" s="635"/>
      <c r="E10" s="636"/>
      <c r="F10" s="339">
        <v>1</v>
      </c>
      <c r="G10" s="340">
        <v>2</v>
      </c>
      <c r="H10" s="340">
        <v>3</v>
      </c>
      <c r="I10" s="340">
        <v>4</v>
      </c>
      <c r="J10" s="340">
        <v>5</v>
      </c>
      <c r="K10" s="340">
        <v>6</v>
      </c>
      <c r="L10" s="340">
        <v>7</v>
      </c>
      <c r="M10" s="101"/>
    </row>
    <row r="11" spans="1:17" s="110" customFormat="1" ht="27.75" customHeight="1" x14ac:dyDescent="0.2">
      <c r="A11" s="620" t="s">
        <v>344</v>
      </c>
      <c r="B11" s="621"/>
      <c r="C11" s="621"/>
      <c r="D11" s="621"/>
      <c r="E11" s="622"/>
      <c r="F11" s="341"/>
      <c r="G11" s="341"/>
      <c r="H11" s="341"/>
      <c r="I11" s="341"/>
      <c r="J11" s="342"/>
      <c r="K11" s="341"/>
      <c r="L11" s="342"/>
    </row>
    <row r="12" spans="1:17" s="110" customFormat="1" ht="15.75" customHeight="1" x14ac:dyDescent="0.2">
      <c r="A12" s="343" t="s">
        <v>104</v>
      </c>
      <c r="B12" s="344"/>
      <c r="C12" s="345"/>
      <c r="D12" s="345"/>
      <c r="E12" s="346"/>
      <c r="F12" s="534">
        <v>8581</v>
      </c>
      <c r="G12" s="534">
        <v>6321</v>
      </c>
      <c r="H12" s="534">
        <v>9670</v>
      </c>
      <c r="I12" s="534">
        <v>7495</v>
      </c>
      <c r="J12" s="535">
        <v>9078</v>
      </c>
      <c r="K12" s="536" t="s">
        <v>520</v>
      </c>
      <c r="L12" s="347" t="s">
        <v>520</v>
      </c>
    </row>
    <row r="13" spans="1:17" s="110" customFormat="1" ht="15" customHeight="1" x14ac:dyDescent="0.2">
      <c r="A13" s="348" t="s">
        <v>345</v>
      </c>
      <c r="B13" s="349" t="s">
        <v>346</v>
      </c>
      <c r="C13" s="345"/>
      <c r="D13" s="345"/>
      <c r="E13" s="346"/>
      <c r="F13" s="534">
        <v>4835</v>
      </c>
      <c r="G13" s="534">
        <v>3374</v>
      </c>
      <c r="H13" s="534">
        <v>5327</v>
      </c>
      <c r="I13" s="534">
        <v>4250</v>
      </c>
      <c r="J13" s="535">
        <v>5023</v>
      </c>
      <c r="K13" s="536" t="s">
        <v>520</v>
      </c>
      <c r="L13" s="347" t="s">
        <v>520</v>
      </c>
    </row>
    <row r="14" spans="1:17" s="110" customFormat="1" ht="22.5" customHeight="1" x14ac:dyDescent="0.2">
      <c r="A14" s="348"/>
      <c r="B14" s="349" t="s">
        <v>347</v>
      </c>
      <c r="C14" s="345"/>
      <c r="D14" s="345"/>
      <c r="E14" s="346"/>
      <c r="F14" s="534">
        <v>3746</v>
      </c>
      <c r="G14" s="534">
        <v>2947</v>
      </c>
      <c r="H14" s="534">
        <v>4343</v>
      </c>
      <c r="I14" s="534">
        <v>3245</v>
      </c>
      <c r="J14" s="535">
        <v>4055</v>
      </c>
      <c r="K14" s="536" t="s">
        <v>520</v>
      </c>
      <c r="L14" s="347" t="s">
        <v>520</v>
      </c>
    </row>
    <row r="15" spans="1:17" s="110" customFormat="1" ht="15" customHeight="1" x14ac:dyDescent="0.2">
      <c r="A15" s="348" t="s">
        <v>348</v>
      </c>
      <c r="B15" s="349" t="s">
        <v>108</v>
      </c>
      <c r="C15" s="345"/>
      <c r="D15" s="345"/>
      <c r="E15" s="346"/>
      <c r="F15" s="534">
        <v>1707</v>
      </c>
      <c r="G15" s="534">
        <v>1446</v>
      </c>
      <c r="H15" s="534">
        <v>3509</v>
      </c>
      <c r="I15" s="534">
        <v>1366</v>
      </c>
      <c r="J15" s="535">
        <v>1592</v>
      </c>
      <c r="K15" s="536" t="s">
        <v>520</v>
      </c>
      <c r="L15" s="347" t="s">
        <v>520</v>
      </c>
    </row>
    <row r="16" spans="1:17" s="110" customFormat="1" ht="15" customHeight="1" x14ac:dyDescent="0.2">
      <c r="A16" s="348"/>
      <c r="B16" s="349" t="s">
        <v>109</v>
      </c>
      <c r="C16" s="345"/>
      <c r="D16" s="345"/>
      <c r="E16" s="346"/>
      <c r="F16" s="534">
        <v>5802</v>
      </c>
      <c r="G16" s="534">
        <v>4254</v>
      </c>
      <c r="H16" s="534">
        <v>5365</v>
      </c>
      <c r="I16" s="534">
        <v>5222</v>
      </c>
      <c r="J16" s="535">
        <v>6251</v>
      </c>
      <c r="K16" s="536" t="s">
        <v>520</v>
      </c>
      <c r="L16" s="347" t="s">
        <v>520</v>
      </c>
    </row>
    <row r="17" spans="1:12" s="110" customFormat="1" ht="15" customHeight="1" x14ac:dyDescent="0.2">
      <c r="A17" s="348"/>
      <c r="B17" s="349" t="s">
        <v>110</v>
      </c>
      <c r="C17" s="345"/>
      <c r="D17" s="345"/>
      <c r="E17" s="346"/>
      <c r="F17" s="534">
        <v>968</v>
      </c>
      <c r="G17" s="534">
        <v>540</v>
      </c>
      <c r="H17" s="534">
        <v>713</v>
      </c>
      <c r="I17" s="534">
        <v>823</v>
      </c>
      <c r="J17" s="535">
        <v>1126</v>
      </c>
      <c r="K17" s="536" t="s">
        <v>520</v>
      </c>
      <c r="L17" s="347" t="s">
        <v>520</v>
      </c>
    </row>
    <row r="18" spans="1:12" s="110" customFormat="1" ht="15" customHeight="1" x14ac:dyDescent="0.2">
      <c r="A18" s="348"/>
      <c r="B18" s="349" t="s">
        <v>111</v>
      </c>
      <c r="C18" s="345"/>
      <c r="D18" s="345"/>
      <c r="E18" s="346"/>
      <c r="F18" s="534">
        <v>104</v>
      </c>
      <c r="G18" s="534">
        <v>81</v>
      </c>
      <c r="H18" s="534">
        <v>83</v>
      </c>
      <c r="I18" s="534">
        <v>84</v>
      </c>
      <c r="J18" s="535">
        <v>109</v>
      </c>
      <c r="K18" s="536" t="s">
        <v>520</v>
      </c>
      <c r="L18" s="347" t="s">
        <v>520</v>
      </c>
    </row>
    <row r="19" spans="1:12" s="110" customFormat="1" ht="15" customHeight="1" x14ac:dyDescent="0.2">
      <c r="A19" s="118" t="s">
        <v>113</v>
      </c>
      <c r="B19" s="119" t="s">
        <v>181</v>
      </c>
      <c r="C19" s="345"/>
      <c r="D19" s="345"/>
      <c r="E19" s="346"/>
      <c r="F19" s="534">
        <v>5407</v>
      </c>
      <c r="G19" s="534">
        <v>3719</v>
      </c>
      <c r="H19" s="534">
        <v>6638</v>
      </c>
      <c r="I19" s="534">
        <v>4706</v>
      </c>
      <c r="J19" s="535">
        <v>5946</v>
      </c>
      <c r="K19" s="536" t="s">
        <v>520</v>
      </c>
      <c r="L19" s="347" t="s">
        <v>520</v>
      </c>
    </row>
    <row r="20" spans="1:12" s="110" customFormat="1" ht="15" customHeight="1" x14ac:dyDescent="0.2">
      <c r="A20" s="118"/>
      <c r="B20" s="119" t="s">
        <v>182</v>
      </c>
      <c r="C20" s="345"/>
      <c r="D20" s="345"/>
      <c r="E20" s="346"/>
      <c r="F20" s="534">
        <v>3174</v>
      </c>
      <c r="G20" s="534">
        <v>2602</v>
      </c>
      <c r="H20" s="534">
        <v>3032</v>
      </c>
      <c r="I20" s="534">
        <v>2789</v>
      </c>
      <c r="J20" s="535">
        <v>3132</v>
      </c>
      <c r="K20" s="536" t="s">
        <v>520</v>
      </c>
      <c r="L20" s="347" t="s">
        <v>520</v>
      </c>
    </row>
    <row r="21" spans="1:12" s="110" customFormat="1" ht="15" customHeight="1" x14ac:dyDescent="0.2">
      <c r="A21" s="118" t="s">
        <v>113</v>
      </c>
      <c r="B21" s="119" t="s">
        <v>116</v>
      </c>
      <c r="C21" s="345"/>
      <c r="D21" s="345"/>
      <c r="E21" s="346"/>
      <c r="F21" s="534">
        <v>7218</v>
      </c>
      <c r="G21" s="534">
        <v>5142</v>
      </c>
      <c r="H21" s="534">
        <v>8103</v>
      </c>
      <c r="I21" s="534">
        <v>6061</v>
      </c>
      <c r="J21" s="535">
        <v>7607</v>
      </c>
      <c r="K21" s="536" t="s">
        <v>520</v>
      </c>
      <c r="L21" s="347" t="s">
        <v>520</v>
      </c>
    </row>
    <row r="22" spans="1:12" s="110" customFormat="1" ht="15" customHeight="1" x14ac:dyDescent="0.2">
      <c r="A22" s="118"/>
      <c r="B22" s="119" t="s">
        <v>117</v>
      </c>
      <c r="C22" s="345"/>
      <c r="D22" s="345"/>
      <c r="E22" s="346"/>
      <c r="F22" s="534">
        <v>1361</v>
      </c>
      <c r="G22" s="534">
        <v>1177</v>
      </c>
      <c r="H22" s="534">
        <v>1565</v>
      </c>
      <c r="I22" s="534">
        <v>1430</v>
      </c>
      <c r="J22" s="535">
        <v>1469</v>
      </c>
      <c r="K22" s="536" t="s">
        <v>520</v>
      </c>
      <c r="L22" s="347" t="s">
        <v>520</v>
      </c>
    </row>
    <row r="23" spans="1:12" s="110" customFormat="1" ht="15" customHeight="1" x14ac:dyDescent="0.2">
      <c r="A23" s="350" t="s">
        <v>348</v>
      </c>
      <c r="B23" s="351" t="s">
        <v>193</v>
      </c>
      <c r="C23" s="352"/>
      <c r="D23" s="352"/>
      <c r="E23" s="353"/>
      <c r="F23" s="537">
        <v>97</v>
      </c>
      <c r="G23" s="537">
        <v>224</v>
      </c>
      <c r="H23" s="537">
        <v>1568</v>
      </c>
      <c r="I23" s="537">
        <v>53</v>
      </c>
      <c r="J23" s="538">
        <v>167</v>
      </c>
      <c r="K23" s="539" t="s">
        <v>520</v>
      </c>
      <c r="L23" s="354" t="s">
        <v>520</v>
      </c>
    </row>
    <row r="24" spans="1:12" s="110" customFormat="1" ht="15" customHeight="1" x14ac:dyDescent="0.2">
      <c r="A24" s="623" t="s">
        <v>349</v>
      </c>
      <c r="B24" s="624"/>
      <c r="C24" s="624"/>
      <c r="D24" s="624"/>
      <c r="E24" s="625"/>
      <c r="F24" s="355"/>
      <c r="G24" s="355"/>
      <c r="H24" s="355"/>
      <c r="I24" s="355"/>
      <c r="J24" s="355"/>
      <c r="K24" s="356"/>
      <c r="L24" s="357"/>
    </row>
    <row r="25" spans="1:12" s="110" customFormat="1" ht="15" customHeight="1" x14ac:dyDescent="0.2">
      <c r="A25" s="358" t="s">
        <v>104</v>
      </c>
      <c r="B25" s="359"/>
      <c r="C25" s="360"/>
      <c r="D25" s="360"/>
      <c r="E25" s="361"/>
      <c r="F25" s="540">
        <v>32.5</v>
      </c>
      <c r="G25" s="540">
        <v>37.799999999999997</v>
      </c>
      <c r="H25" s="540">
        <v>37.299999999999997</v>
      </c>
      <c r="I25" s="540">
        <v>36.4</v>
      </c>
      <c r="J25" s="540">
        <v>31.5</v>
      </c>
      <c r="K25" s="541" t="s">
        <v>520</v>
      </c>
      <c r="L25" s="362" t="s">
        <v>520</v>
      </c>
    </row>
    <row r="26" spans="1:12" s="110" customFormat="1" ht="15" customHeight="1" x14ac:dyDescent="0.2">
      <c r="A26" s="363" t="s">
        <v>105</v>
      </c>
      <c r="B26" s="364" t="s">
        <v>346</v>
      </c>
      <c r="C26" s="360"/>
      <c r="D26" s="360"/>
      <c r="E26" s="361"/>
      <c r="F26" s="540">
        <v>29.7</v>
      </c>
      <c r="G26" s="540">
        <v>34.4</v>
      </c>
      <c r="H26" s="540">
        <v>34.4</v>
      </c>
      <c r="I26" s="540">
        <v>32.700000000000003</v>
      </c>
      <c r="J26" s="542">
        <v>29</v>
      </c>
      <c r="K26" s="541" t="s">
        <v>520</v>
      </c>
      <c r="L26" s="362" t="s">
        <v>520</v>
      </c>
    </row>
    <row r="27" spans="1:12" s="110" customFormat="1" ht="15" customHeight="1" x14ac:dyDescent="0.2">
      <c r="A27" s="363"/>
      <c r="B27" s="364" t="s">
        <v>347</v>
      </c>
      <c r="C27" s="360"/>
      <c r="D27" s="360"/>
      <c r="E27" s="361"/>
      <c r="F27" s="540">
        <v>36.1</v>
      </c>
      <c r="G27" s="540">
        <v>41.8</v>
      </c>
      <c r="H27" s="540">
        <v>40.9</v>
      </c>
      <c r="I27" s="540">
        <v>41.2</v>
      </c>
      <c r="J27" s="540">
        <v>34.6</v>
      </c>
      <c r="K27" s="541" t="s">
        <v>520</v>
      </c>
      <c r="L27" s="362" t="s">
        <v>520</v>
      </c>
    </row>
    <row r="28" spans="1:12" s="110" customFormat="1" ht="15" customHeight="1" x14ac:dyDescent="0.2">
      <c r="A28" s="363" t="s">
        <v>113</v>
      </c>
      <c r="B28" s="364" t="s">
        <v>108</v>
      </c>
      <c r="C28" s="360"/>
      <c r="D28" s="360"/>
      <c r="E28" s="361"/>
      <c r="F28" s="540">
        <v>44.4</v>
      </c>
      <c r="G28" s="540">
        <v>47.9</v>
      </c>
      <c r="H28" s="540">
        <v>46.5</v>
      </c>
      <c r="I28" s="540">
        <v>47</v>
      </c>
      <c r="J28" s="540">
        <v>41.1</v>
      </c>
      <c r="K28" s="541" t="s">
        <v>520</v>
      </c>
      <c r="L28" s="362" t="s">
        <v>520</v>
      </c>
    </row>
    <row r="29" spans="1:12" s="110" customFormat="1" ht="11.25" x14ac:dyDescent="0.2">
      <c r="A29" s="363"/>
      <c r="B29" s="364" t="s">
        <v>109</v>
      </c>
      <c r="C29" s="360"/>
      <c r="D29" s="360"/>
      <c r="E29" s="361"/>
      <c r="F29" s="540">
        <v>31.1</v>
      </c>
      <c r="G29" s="540">
        <v>36.299999999999997</v>
      </c>
      <c r="H29" s="540">
        <v>35.200000000000003</v>
      </c>
      <c r="I29" s="540">
        <v>34.5</v>
      </c>
      <c r="J29" s="542">
        <v>31.5</v>
      </c>
      <c r="K29" s="541" t="s">
        <v>520</v>
      </c>
      <c r="L29" s="362" t="s">
        <v>520</v>
      </c>
    </row>
    <row r="30" spans="1:12" s="110" customFormat="1" ht="15" customHeight="1" x14ac:dyDescent="0.2">
      <c r="A30" s="363"/>
      <c r="B30" s="364" t="s">
        <v>110</v>
      </c>
      <c r="C30" s="360"/>
      <c r="D30" s="360"/>
      <c r="E30" s="361"/>
      <c r="F30" s="540">
        <v>20.6</v>
      </c>
      <c r="G30" s="540">
        <v>27</v>
      </c>
      <c r="H30" s="540">
        <v>30.7</v>
      </c>
      <c r="I30" s="540">
        <v>31.5</v>
      </c>
      <c r="J30" s="540">
        <v>19</v>
      </c>
      <c r="K30" s="541" t="s">
        <v>520</v>
      </c>
      <c r="L30" s="362" t="s">
        <v>520</v>
      </c>
    </row>
    <row r="31" spans="1:12" s="110" customFormat="1" ht="15" customHeight="1" x14ac:dyDescent="0.2">
      <c r="A31" s="363"/>
      <c r="B31" s="364" t="s">
        <v>111</v>
      </c>
      <c r="C31" s="360"/>
      <c r="D31" s="360"/>
      <c r="E31" s="361"/>
      <c r="F31" s="540">
        <v>40.4</v>
      </c>
      <c r="G31" s="540">
        <v>44.4</v>
      </c>
      <c r="H31" s="540">
        <v>36.1</v>
      </c>
      <c r="I31" s="540">
        <v>33.700000000000003</v>
      </c>
      <c r="J31" s="540">
        <v>33</v>
      </c>
      <c r="K31" s="541" t="s">
        <v>520</v>
      </c>
      <c r="L31" s="362" t="s">
        <v>520</v>
      </c>
    </row>
    <row r="32" spans="1:12" s="110" customFormat="1" ht="15" customHeight="1" x14ac:dyDescent="0.2">
      <c r="A32" s="365" t="s">
        <v>113</v>
      </c>
      <c r="B32" s="366" t="s">
        <v>181</v>
      </c>
      <c r="C32" s="360"/>
      <c r="D32" s="360"/>
      <c r="E32" s="361"/>
      <c r="F32" s="540">
        <v>24.6</v>
      </c>
      <c r="G32" s="540">
        <v>26.4</v>
      </c>
      <c r="H32" s="540">
        <v>28.5</v>
      </c>
      <c r="I32" s="540">
        <v>28.4</v>
      </c>
      <c r="J32" s="542">
        <v>25.1</v>
      </c>
      <c r="K32" s="541" t="s">
        <v>520</v>
      </c>
      <c r="L32" s="362" t="s">
        <v>520</v>
      </c>
    </row>
    <row r="33" spans="1:12" s="110" customFormat="1" ht="15" customHeight="1" x14ac:dyDescent="0.2">
      <c r="A33" s="365"/>
      <c r="B33" s="366" t="s">
        <v>182</v>
      </c>
      <c r="C33" s="360"/>
      <c r="D33" s="360"/>
      <c r="E33" s="361"/>
      <c r="F33" s="540">
        <v>45.5</v>
      </c>
      <c r="G33" s="540">
        <v>52.9</v>
      </c>
      <c r="H33" s="540">
        <v>51.4</v>
      </c>
      <c r="I33" s="540">
        <v>49.7</v>
      </c>
      <c r="J33" s="540">
        <v>43.2</v>
      </c>
      <c r="K33" s="541" t="s">
        <v>520</v>
      </c>
      <c r="L33" s="362" t="s">
        <v>520</v>
      </c>
    </row>
    <row r="34" spans="1:12" s="367" customFormat="1" ht="15" customHeight="1" x14ac:dyDescent="0.2">
      <c r="A34" s="365" t="s">
        <v>113</v>
      </c>
      <c r="B34" s="366" t="s">
        <v>116</v>
      </c>
      <c r="C34" s="360"/>
      <c r="D34" s="360"/>
      <c r="E34" s="361"/>
      <c r="F34" s="540">
        <v>32</v>
      </c>
      <c r="G34" s="540">
        <v>37.299999999999997</v>
      </c>
      <c r="H34" s="540">
        <v>36.700000000000003</v>
      </c>
      <c r="I34" s="540">
        <v>35.200000000000003</v>
      </c>
      <c r="J34" s="540">
        <v>30.4</v>
      </c>
      <c r="K34" s="541" t="s">
        <v>520</v>
      </c>
      <c r="L34" s="362" t="s">
        <v>520</v>
      </c>
    </row>
    <row r="35" spans="1:12" s="367" customFormat="1" ht="11.25" x14ac:dyDescent="0.2">
      <c r="A35" s="368"/>
      <c r="B35" s="369" t="s">
        <v>117</v>
      </c>
      <c r="C35" s="370"/>
      <c r="D35" s="370"/>
      <c r="E35" s="371"/>
      <c r="F35" s="543">
        <v>34.9</v>
      </c>
      <c r="G35" s="543">
        <v>40.200000000000003</v>
      </c>
      <c r="H35" s="543">
        <v>39.9</v>
      </c>
      <c r="I35" s="543">
        <v>41</v>
      </c>
      <c r="J35" s="544">
        <v>36.9</v>
      </c>
      <c r="K35" s="545" t="s">
        <v>520</v>
      </c>
      <c r="L35" s="372" t="s">
        <v>520</v>
      </c>
    </row>
    <row r="36" spans="1:12" s="367" customFormat="1" ht="15.95" customHeight="1" x14ac:dyDescent="0.2">
      <c r="A36" s="373" t="s">
        <v>350</v>
      </c>
      <c r="B36" s="374"/>
      <c r="C36" s="375"/>
      <c r="D36" s="374"/>
      <c r="E36" s="376"/>
      <c r="F36" s="546">
        <v>8348</v>
      </c>
      <c r="G36" s="546">
        <v>5947</v>
      </c>
      <c r="H36" s="546">
        <v>7717</v>
      </c>
      <c r="I36" s="546">
        <v>7356</v>
      </c>
      <c r="J36" s="546">
        <v>8784</v>
      </c>
      <c r="K36" s="547" t="s">
        <v>520</v>
      </c>
      <c r="L36" s="378" t="s">
        <v>520</v>
      </c>
    </row>
    <row r="37" spans="1:12" s="367" customFormat="1" ht="15.95" customHeight="1" x14ac:dyDescent="0.2">
      <c r="A37" s="379"/>
      <c r="B37" s="380" t="s">
        <v>113</v>
      </c>
      <c r="C37" s="380" t="s">
        <v>351</v>
      </c>
      <c r="D37" s="380"/>
      <c r="E37" s="381"/>
      <c r="F37" s="546">
        <v>2712</v>
      </c>
      <c r="G37" s="546">
        <v>2249</v>
      </c>
      <c r="H37" s="546">
        <v>2882</v>
      </c>
      <c r="I37" s="546">
        <v>2675</v>
      </c>
      <c r="J37" s="546">
        <v>2766</v>
      </c>
      <c r="K37" s="547" t="s">
        <v>520</v>
      </c>
      <c r="L37" s="378" t="s">
        <v>520</v>
      </c>
    </row>
    <row r="38" spans="1:12" s="367" customFormat="1" ht="15.95" customHeight="1" x14ac:dyDescent="0.2">
      <c r="A38" s="379"/>
      <c r="B38" s="382" t="s">
        <v>105</v>
      </c>
      <c r="C38" s="382" t="s">
        <v>106</v>
      </c>
      <c r="D38" s="383"/>
      <c r="E38" s="381"/>
      <c r="F38" s="546">
        <v>4741</v>
      </c>
      <c r="G38" s="546">
        <v>3191</v>
      </c>
      <c r="H38" s="546">
        <v>4224</v>
      </c>
      <c r="I38" s="546">
        <v>4184</v>
      </c>
      <c r="J38" s="548">
        <v>4889</v>
      </c>
      <c r="K38" s="547" t="s">
        <v>520</v>
      </c>
      <c r="L38" s="378" t="s">
        <v>520</v>
      </c>
    </row>
    <row r="39" spans="1:12" s="367" customFormat="1" ht="15.95" customHeight="1" x14ac:dyDescent="0.2">
      <c r="A39" s="379"/>
      <c r="B39" s="383"/>
      <c r="C39" s="380" t="s">
        <v>352</v>
      </c>
      <c r="D39" s="383"/>
      <c r="E39" s="381"/>
      <c r="F39" s="546">
        <v>1410</v>
      </c>
      <c r="G39" s="546">
        <v>1097</v>
      </c>
      <c r="H39" s="546">
        <v>1455</v>
      </c>
      <c r="I39" s="546">
        <v>1369</v>
      </c>
      <c r="J39" s="546">
        <v>1417</v>
      </c>
      <c r="K39" s="547" t="s">
        <v>520</v>
      </c>
      <c r="L39" s="378" t="s">
        <v>520</v>
      </c>
    </row>
    <row r="40" spans="1:12" s="367" customFormat="1" ht="15.95" customHeight="1" x14ac:dyDescent="0.2">
      <c r="A40" s="379"/>
      <c r="B40" s="382"/>
      <c r="C40" s="382" t="s">
        <v>107</v>
      </c>
      <c r="D40" s="383"/>
      <c r="E40" s="381"/>
      <c r="F40" s="546">
        <v>3607</v>
      </c>
      <c r="G40" s="546">
        <v>2756</v>
      </c>
      <c r="H40" s="546">
        <v>3493</v>
      </c>
      <c r="I40" s="546">
        <v>3172</v>
      </c>
      <c r="J40" s="546">
        <v>3895</v>
      </c>
      <c r="K40" s="547" t="s">
        <v>520</v>
      </c>
      <c r="L40" s="378" t="s">
        <v>520</v>
      </c>
    </row>
    <row r="41" spans="1:12" s="367" customFormat="1" ht="24" customHeight="1" x14ac:dyDescent="0.2">
      <c r="A41" s="379"/>
      <c r="B41" s="383"/>
      <c r="C41" s="380" t="s">
        <v>352</v>
      </c>
      <c r="D41" s="383"/>
      <c r="E41" s="381"/>
      <c r="F41" s="546">
        <v>1302</v>
      </c>
      <c r="G41" s="546">
        <v>1152</v>
      </c>
      <c r="H41" s="546">
        <v>1427</v>
      </c>
      <c r="I41" s="546">
        <v>1306</v>
      </c>
      <c r="J41" s="548">
        <v>1349</v>
      </c>
      <c r="K41" s="547" t="s">
        <v>520</v>
      </c>
      <c r="L41" s="378" t="s">
        <v>520</v>
      </c>
    </row>
    <row r="42" spans="1:12" s="110" customFormat="1" ht="15" customHeight="1" x14ac:dyDescent="0.2">
      <c r="A42" s="379"/>
      <c r="B42" s="382" t="s">
        <v>113</v>
      </c>
      <c r="C42" s="382" t="s">
        <v>353</v>
      </c>
      <c r="D42" s="383"/>
      <c r="E42" s="381"/>
      <c r="F42" s="546">
        <v>1542</v>
      </c>
      <c r="G42" s="546">
        <v>1150</v>
      </c>
      <c r="H42" s="546">
        <v>1750</v>
      </c>
      <c r="I42" s="546">
        <v>1291</v>
      </c>
      <c r="J42" s="546">
        <v>1403</v>
      </c>
      <c r="K42" s="547" t="s">
        <v>520</v>
      </c>
      <c r="L42" s="378" t="s">
        <v>520</v>
      </c>
    </row>
    <row r="43" spans="1:12" s="110" customFormat="1" ht="15" customHeight="1" x14ac:dyDescent="0.2">
      <c r="A43" s="379"/>
      <c r="B43" s="383"/>
      <c r="C43" s="380" t="s">
        <v>352</v>
      </c>
      <c r="D43" s="383"/>
      <c r="E43" s="381"/>
      <c r="F43" s="546">
        <v>684</v>
      </c>
      <c r="G43" s="546">
        <v>551</v>
      </c>
      <c r="H43" s="546">
        <v>814</v>
      </c>
      <c r="I43" s="546">
        <v>607</v>
      </c>
      <c r="J43" s="546">
        <v>577</v>
      </c>
      <c r="K43" s="547" t="s">
        <v>520</v>
      </c>
      <c r="L43" s="378" t="s">
        <v>520</v>
      </c>
    </row>
    <row r="44" spans="1:12" s="110" customFormat="1" ht="15" customHeight="1" x14ac:dyDescent="0.2">
      <c r="A44" s="379"/>
      <c r="B44" s="382"/>
      <c r="C44" s="364" t="s">
        <v>109</v>
      </c>
      <c r="D44" s="383"/>
      <c r="E44" s="381"/>
      <c r="F44" s="546">
        <v>5740</v>
      </c>
      <c r="G44" s="546">
        <v>4186</v>
      </c>
      <c r="H44" s="546">
        <v>5181</v>
      </c>
      <c r="I44" s="546">
        <v>5173</v>
      </c>
      <c r="J44" s="548">
        <v>6165</v>
      </c>
      <c r="K44" s="547" t="s">
        <v>520</v>
      </c>
      <c r="L44" s="378" t="s">
        <v>520</v>
      </c>
    </row>
    <row r="45" spans="1:12" s="110" customFormat="1" ht="15" customHeight="1" x14ac:dyDescent="0.2">
      <c r="A45" s="379"/>
      <c r="B45" s="383"/>
      <c r="C45" s="380" t="s">
        <v>352</v>
      </c>
      <c r="D45" s="383"/>
      <c r="E45" s="381"/>
      <c r="F45" s="546">
        <v>1788</v>
      </c>
      <c r="G45" s="546">
        <v>1519</v>
      </c>
      <c r="H45" s="546">
        <v>1822</v>
      </c>
      <c r="I45" s="546">
        <v>1785</v>
      </c>
      <c r="J45" s="546">
        <v>1943</v>
      </c>
      <c r="K45" s="547" t="s">
        <v>520</v>
      </c>
      <c r="L45" s="378" t="s">
        <v>520</v>
      </c>
    </row>
    <row r="46" spans="1:12" s="110" customFormat="1" ht="15" customHeight="1" x14ac:dyDescent="0.2">
      <c r="A46" s="379"/>
      <c r="B46" s="382"/>
      <c r="C46" s="364" t="s">
        <v>110</v>
      </c>
      <c r="D46" s="383"/>
      <c r="E46" s="381"/>
      <c r="F46" s="546">
        <v>962</v>
      </c>
      <c r="G46" s="546">
        <v>530</v>
      </c>
      <c r="H46" s="546">
        <v>703</v>
      </c>
      <c r="I46" s="546">
        <v>809</v>
      </c>
      <c r="J46" s="546">
        <v>1107</v>
      </c>
      <c r="K46" s="547" t="s">
        <v>520</v>
      </c>
      <c r="L46" s="378" t="s">
        <v>520</v>
      </c>
    </row>
    <row r="47" spans="1:12" s="110" customFormat="1" ht="15" customHeight="1" x14ac:dyDescent="0.2">
      <c r="A47" s="379"/>
      <c r="B47" s="383"/>
      <c r="C47" s="380" t="s">
        <v>352</v>
      </c>
      <c r="D47" s="383"/>
      <c r="E47" s="381"/>
      <c r="F47" s="546">
        <v>198</v>
      </c>
      <c r="G47" s="546">
        <v>143</v>
      </c>
      <c r="H47" s="546">
        <v>216</v>
      </c>
      <c r="I47" s="546">
        <v>255</v>
      </c>
      <c r="J47" s="548">
        <v>210</v>
      </c>
      <c r="K47" s="547" t="s">
        <v>520</v>
      </c>
      <c r="L47" s="378" t="s">
        <v>520</v>
      </c>
    </row>
    <row r="48" spans="1:12" s="110" customFormat="1" ht="15" customHeight="1" x14ac:dyDescent="0.2">
      <c r="A48" s="379"/>
      <c r="B48" s="383"/>
      <c r="C48" s="364" t="s">
        <v>111</v>
      </c>
      <c r="D48" s="384"/>
      <c r="E48" s="385"/>
      <c r="F48" s="546">
        <v>104</v>
      </c>
      <c r="G48" s="546">
        <v>81</v>
      </c>
      <c r="H48" s="546">
        <v>83</v>
      </c>
      <c r="I48" s="546">
        <v>83</v>
      </c>
      <c r="J48" s="546">
        <v>109</v>
      </c>
      <c r="K48" s="547" t="s">
        <v>520</v>
      </c>
      <c r="L48" s="378" t="s">
        <v>520</v>
      </c>
    </row>
    <row r="49" spans="1:12" s="110" customFormat="1" ht="15" customHeight="1" x14ac:dyDescent="0.2">
      <c r="A49" s="379"/>
      <c r="B49" s="383"/>
      <c r="C49" s="380" t="s">
        <v>352</v>
      </c>
      <c r="D49" s="383"/>
      <c r="E49" s="381"/>
      <c r="F49" s="546">
        <v>42</v>
      </c>
      <c r="G49" s="546">
        <v>36</v>
      </c>
      <c r="H49" s="546">
        <v>30</v>
      </c>
      <c r="I49" s="546">
        <v>28</v>
      </c>
      <c r="J49" s="546">
        <v>36</v>
      </c>
      <c r="K49" s="547" t="s">
        <v>520</v>
      </c>
      <c r="L49" s="378" t="s">
        <v>520</v>
      </c>
    </row>
    <row r="50" spans="1:12" s="110" customFormat="1" ht="15" customHeight="1" x14ac:dyDescent="0.2">
      <c r="A50" s="379"/>
      <c r="B50" s="382" t="s">
        <v>113</v>
      </c>
      <c r="C50" s="380" t="s">
        <v>181</v>
      </c>
      <c r="D50" s="383"/>
      <c r="E50" s="381"/>
      <c r="F50" s="546">
        <v>5206</v>
      </c>
      <c r="G50" s="546">
        <v>3390</v>
      </c>
      <c r="H50" s="546">
        <v>4745</v>
      </c>
      <c r="I50" s="546">
        <v>4605</v>
      </c>
      <c r="J50" s="548">
        <v>5697</v>
      </c>
      <c r="K50" s="547" t="s">
        <v>520</v>
      </c>
      <c r="L50" s="378" t="s">
        <v>520</v>
      </c>
    </row>
    <row r="51" spans="1:12" s="110" customFormat="1" ht="15" customHeight="1" x14ac:dyDescent="0.2">
      <c r="A51" s="379"/>
      <c r="B51" s="383"/>
      <c r="C51" s="380" t="s">
        <v>352</v>
      </c>
      <c r="D51" s="383"/>
      <c r="E51" s="381"/>
      <c r="F51" s="546">
        <v>1281</v>
      </c>
      <c r="G51" s="546">
        <v>896</v>
      </c>
      <c r="H51" s="546">
        <v>1354</v>
      </c>
      <c r="I51" s="546">
        <v>1307</v>
      </c>
      <c r="J51" s="546">
        <v>1431</v>
      </c>
      <c r="K51" s="547" t="s">
        <v>520</v>
      </c>
      <c r="L51" s="378" t="s">
        <v>520</v>
      </c>
    </row>
    <row r="52" spans="1:12" s="110" customFormat="1" ht="15" customHeight="1" x14ac:dyDescent="0.2">
      <c r="A52" s="379"/>
      <c r="B52" s="382"/>
      <c r="C52" s="380" t="s">
        <v>182</v>
      </c>
      <c r="D52" s="383"/>
      <c r="E52" s="381"/>
      <c r="F52" s="546">
        <v>3142</v>
      </c>
      <c r="G52" s="546">
        <v>2557</v>
      </c>
      <c r="H52" s="546">
        <v>2972</v>
      </c>
      <c r="I52" s="546">
        <v>2751</v>
      </c>
      <c r="J52" s="546">
        <v>3087</v>
      </c>
      <c r="K52" s="547" t="s">
        <v>520</v>
      </c>
      <c r="L52" s="378" t="s">
        <v>520</v>
      </c>
    </row>
    <row r="53" spans="1:12" s="268" customFormat="1" ht="11.25" customHeight="1" x14ac:dyDescent="0.2">
      <c r="A53" s="379"/>
      <c r="B53" s="383"/>
      <c r="C53" s="380" t="s">
        <v>352</v>
      </c>
      <c r="D53" s="383"/>
      <c r="E53" s="381"/>
      <c r="F53" s="546">
        <v>1431</v>
      </c>
      <c r="G53" s="546">
        <v>1353</v>
      </c>
      <c r="H53" s="546">
        <v>1528</v>
      </c>
      <c r="I53" s="546">
        <v>1368</v>
      </c>
      <c r="J53" s="548">
        <v>1335</v>
      </c>
      <c r="K53" s="547" t="s">
        <v>520</v>
      </c>
      <c r="L53" s="378" t="s">
        <v>520</v>
      </c>
    </row>
    <row r="54" spans="1:12" s="151" customFormat="1" ht="12.75" customHeight="1" x14ac:dyDescent="0.2">
      <c r="A54" s="379"/>
      <c r="B54" s="382" t="s">
        <v>113</v>
      </c>
      <c r="C54" s="382" t="s">
        <v>116</v>
      </c>
      <c r="D54" s="383"/>
      <c r="E54" s="381"/>
      <c r="F54" s="546">
        <v>7001</v>
      </c>
      <c r="G54" s="546">
        <v>4792</v>
      </c>
      <c r="H54" s="546">
        <v>6276</v>
      </c>
      <c r="I54" s="546">
        <v>5940</v>
      </c>
      <c r="J54" s="546">
        <v>7343</v>
      </c>
      <c r="K54" s="547" t="s">
        <v>520</v>
      </c>
      <c r="L54" s="378" t="s">
        <v>520</v>
      </c>
    </row>
    <row r="55" spans="1:12" ht="11.25" x14ac:dyDescent="0.2">
      <c r="A55" s="379"/>
      <c r="B55" s="383"/>
      <c r="C55" s="380" t="s">
        <v>352</v>
      </c>
      <c r="D55" s="383"/>
      <c r="E55" s="381"/>
      <c r="F55" s="546">
        <v>2243</v>
      </c>
      <c r="G55" s="546">
        <v>1786</v>
      </c>
      <c r="H55" s="546">
        <v>2306</v>
      </c>
      <c r="I55" s="546">
        <v>2093</v>
      </c>
      <c r="J55" s="546">
        <v>2233</v>
      </c>
      <c r="K55" s="547" t="s">
        <v>520</v>
      </c>
      <c r="L55" s="378" t="s">
        <v>520</v>
      </c>
    </row>
    <row r="56" spans="1:12" ht="14.25" customHeight="1" x14ac:dyDescent="0.2">
      <c r="A56" s="379"/>
      <c r="B56" s="383"/>
      <c r="C56" s="382" t="s">
        <v>117</v>
      </c>
      <c r="D56" s="383"/>
      <c r="E56" s="381"/>
      <c r="F56" s="546">
        <v>1345</v>
      </c>
      <c r="G56" s="546">
        <v>1153</v>
      </c>
      <c r="H56" s="546">
        <v>1440</v>
      </c>
      <c r="I56" s="546">
        <v>1412</v>
      </c>
      <c r="J56" s="546">
        <v>1440</v>
      </c>
      <c r="K56" s="547" t="s">
        <v>520</v>
      </c>
      <c r="L56" s="378" t="s">
        <v>520</v>
      </c>
    </row>
    <row r="57" spans="1:12" ht="18.75" customHeight="1" x14ac:dyDescent="0.2">
      <c r="A57" s="386"/>
      <c r="B57" s="387"/>
      <c r="C57" s="388" t="s">
        <v>352</v>
      </c>
      <c r="D57" s="387"/>
      <c r="E57" s="389"/>
      <c r="F57" s="549">
        <v>469</v>
      </c>
      <c r="G57" s="550">
        <v>463</v>
      </c>
      <c r="H57" s="550">
        <v>575</v>
      </c>
      <c r="I57" s="550">
        <v>579</v>
      </c>
      <c r="J57" s="550">
        <v>532</v>
      </c>
      <c r="K57" s="551" t="s">
        <v>520</v>
      </c>
      <c r="L57" s="390" t="s">
        <v>520</v>
      </c>
    </row>
    <row r="58" spans="1:12" ht="11.25" x14ac:dyDescent="0.2">
      <c r="A58" s="391"/>
      <c r="B58" s="383"/>
      <c r="C58" s="380"/>
      <c r="D58" s="383"/>
      <c r="E58" s="383"/>
      <c r="F58" s="392"/>
      <c r="G58" s="392"/>
      <c r="H58" s="392"/>
      <c r="I58" s="377"/>
      <c r="J58" s="392"/>
      <c r="K58" s="393"/>
      <c r="L58" s="268"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4"/>
      <c r="B62" s="394"/>
      <c r="C62" s="394"/>
      <c r="D62" s="394"/>
      <c r="E62" s="394"/>
      <c r="F62" s="394"/>
      <c r="G62" s="394"/>
      <c r="H62" s="394"/>
      <c r="I62" s="394"/>
      <c r="J62" s="395"/>
      <c r="K62" s="395"/>
      <c r="L62" s="396"/>
    </row>
    <row r="63" spans="1:12" ht="15.95" customHeight="1" x14ac:dyDescent="0.2">
      <c r="A63" s="396"/>
      <c r="B63" s="397"/>
      <c r="C63" s="396"/>
      <c r="D63" s="397"/>
      <c r="E63" s="397"/>
      <c r="F63" s="395"/>
      <c r="G63" s="395"/>
      <c r="H63" s="395"/>
      <c r="I63" s="395"/>
      <c r="J63" s="395"/>
      <c r="K63" s="395"/>
      <c r="L63" s="398"/>
    </row>
    <row r="64" spans="1:12" ht="15.95" customHeight="1" x14ac:dyDescent="0.2">
      <c r="A64" s="396"/>
      <c r="B64" s="397"/>
      <c r="C64" s="396"/>
      <c r="D64" s="397"/>
      <c r="E64" s="397"/>
      <c r="F64" s="395"/>
      <c r="G64" s="395"/>
      <c r="H64" s="395"/>
      <c r="I64" s="395"/>
      <c r="J64" s="395"/>
      <c r="K64" s="395"/>
      <c r="L64" s="398"/>
    </row>
    <row r="65" spans="12:12" ht="15.95" customHeight="1" x14ac:dyDescent="0.2">
      <c r="L65" s="399"/>
    </row>
  </sheetData>
  <mergeCells count="16">
    <mergeCell ref="A3:L3"/>
    <mergeCell ref="A5:D5"/>
    <mergeCell ref="A7:E10"/>
    <mergeCell ref="F7:L7"/>
    <mergeCell ref="F8:F9"/>
    <mergeCell ref="G8:G9"/>
    <mergeCell ref="H8:H9"/>
    <mergeCell ref="I8:I9"/>
    <mergeCell ref="J8:J9"/>
    <mergeCell ref="K8:L8"/>
    <mergeCell ref="A6:L6"/>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topLeftCell="A4"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7" t="s">
        <v>357</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336</v>
      </c>
      <c r="B5" s="570"/>
      <c r="C5" s="570"/>
      <c r="D5" s="570"/>
      <c r="E5" s="252"/>
      <c r="F5" s="252"/>
      <c r="G5" s="252"/>
      <c r="H5" s="252"/>
      <c r="I5" s="252"/>
      <c r="J5" s="252"/>
    </row>
    <row r="6" spans="1:15" s="94" customFormat="1" ht="36" customHeight="1" x14ac:dyDescent="0.2">
      <c r="A6" s="655" t="s">
        <v>521</v>
      </c>
      <c r="B6" s="655"/>
      <c r="C6" s="655"/>
      <c r="D6" s="655"/>
      <c r="E6" s="655"/>
      <c r="F6" s="655"/>
      <c r="G6" s="655"/>
      <c r="H6" s="655"/>
      <c r="I6" s="655"/>
      <c r="J6" s="655"/>
      <c r="K6" s="552"/>
      <c r="L6" s="552"/>
    </row>
    <row r="7" spans="1:15" s="91" customFormat="1" ht="24.95" customHeight="1" x14ac:dyDescent="0.2">
      <c r="A7" s="585" t="s">
        <v>213</v>
      </c>
      <c r="B7" s="586"/>
      <c r="C7" s="579" t="s">
        <v>94</v>
      </c>
      <c r="D7" s="648" t="s">
        <v>358</v>
      </c>
      <c r="E7" s="649"/>
      <c r="F7" s="649"/>
      <c r="G7" s="649"/>
      <c r="H7" s="650"/>
      <c r="I7" s="651" t="s">
        <v>359</v>
      </c>
      <c r="J7" s="652"/>
      <c r="K7" s="96"/>
      <c r="L7" s="96"/>
      <c r="M7" s="96"/>
      <c r="N7" s="96"/>
      <c r="O7" s="96"/>
    </row>
    <row r="8" spans="1:15" ht="21.75" customHeight="1" x14ac:dyDescent="0.2">
      <c r="A8" s="614"/>
      <c r="B8" s="615"/>
      <c r="C8" s="580"/>
      <c r="D8" s="589" t="s">
        <v>336</v>
      </c>
      <c r="E8" s="589" t="s">
        <v>338</v>
      </c>
      <c r="F8" s="589" t="s">
        <v>339</v>
      </c>
      <c r="G8" s="589" t="s">
        <v>340</v>
      </c>
      <c r="H8" s="589" t="s">
        <v>341</v>
      </c>
      <c r="I8" s="653"/>
      <c r="J8" s="654"/>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192" customFormat="1" ht="24.95" customHeight="1" x14ac:dyDescent="0.2">
      <c r="A11" s="616" t="s">
        <v>104</v>
      </c>
      <c r="B11" s="617"/>
      <c r="C11" s="284">
        <v>100</v>
      </c>
      <c r="D11" s="115">
        <v>8581</v>
      </c>
      <c r="E11" s="114">
        <v>6321</v>
      </c>
      <c r="F11" s="114">
        <v>9670</v>
      </c>
      <c r="G11" s="114">
        <v>7495</v>
      </c>
      <c r="H11" s="140">
        <v>9078</v>
      </c>
      <c r="I11" s="115" t="s">
        <v>520</v>
      </c>
      <c r="J11" s="116" t="s">
        <v>520</v>
      </c>
    </row>
    <row r="12" spans="1:15" s="110" customFormat="1" ht="24.95" customHeight="1" x14ac:dyDescent="0.2">
      <c r="A12" s="193" t="s">
        <v>132</v>
      </c>
      <c r="B12" s="194" t="s">
        <v>133</v>
      </c>
      <c r="C12" s="113">
        <v>1.9461601211979955</v>
      </c>
      <c r="D12" s="115">
        <v>167</v>
      </c>
      <c r="E12" s="114">
        <v>66</v>
      </c>
      <c r="F12" s="114">
        <v>193</v>
      </c>
      <c r="G12" s="114">
        <v>202</v>
      </c>
      <c r="H12" s="140">
        <v>182</v>
      </c>
      <c r="I12" s="115" t="s">
        <v>520</v>
      </c>
      <c r="J12" s="116" t="s">
        <v>520</v>
      </c>
    </row>
    <row r="13" spans="1:15" s="110" customFormat="1" ht="24.95" customHeight="1" x14ac:dyDescent="0.2">
      <c r="A13" s="193" t="s">
        <v>134</v>
      </c>
      <c r="B13" s="199" t="s">
        <v>214</v>
      </c>
      <c r="C13" s="113">
        <v>0.82740939284465675</v>
      </c>
      <c r="D13" s="115">
        <v>71</v>
      </c>
      <c r="E13" s="114">
        <v>43</v>
      </c>
      <c r="F13" s="114">
        <v>82</v>
      </c>
      <c r="G13" s="114">
        <v>76</v>
      </c>
      <c r="H13" s="140">
        <v>91</v>
      </c>
      <c r="I13" s="115" t="s">
        <v>520</v>
      </c>
      <c r="J13" s="116" t="s">
        <v>520</v>
      </c>
    </row>
    <row r="14" spans="1:15" s="286" customFormat="1" ht="24.95" customHeight="1" x14ac:dyDescent="0.2">
      <c r="A14" s="193" t="s">
        <v>215</v>
      </c>
      <c r="B14" s="199" t="s">
        <v>137</v>
      </c>
      <c r="C14" s="113">
        <v>15.289593287495629</v>
      </c>
      <c r="D14" s="115">
        <v>1312</v>
      </c>
      <c r="E14" s="114">
        <v>829</v>
      </c>
      <c r="F14" s="114">
        <v>1383</v>
      </c>
      <c r="G14" s="114">
        <v>1043</v>
      </c>
      <c r="H14" s="140">
        <v>1596</v>
      </c>
      <c r="I14" s="115" t="s">
        <v>520</v>
      </c>
      <c r="J14" s="116" t="s">
        <v>520</v>
      </c>
      <c r="K14" s="110"/>
      <c r="L14" s="110"/>
      <c r="M14" s="110"/>
      <c r="N14" s="110"/>
      <c r="O14" s="110"/>
    </row>
    <row r="15" spans="1:15" s="110" customFormat="1" ht="24.95" customHeight="1" x14ac:dyDescent="0.2">
      <c r="A15" s="193" t="s">
        <v>216</v>
      </c>
      <c r="B15" s="199" t="s">
        <v>217</v>
      </c>
      <c r="C15" s="113">
        <v>2.633725672998485</v>
      </c>
      <c r="D15" s="115">
        <v>226</v>
      </c>
      <c r="E15" s="114">
        <v>155</v>
      </c>
      <c r="F15" s="114">
        <v>245</v>
      </c>
      <c r="G15" s="114">
        <v>222</v>
      </c>
      <c r="H15" s="140">
        <v>182</v>
      </c>
      <c r="I15" s="115" t="s">
        <v>520</v>
      </c>
      <c r="J15" s="116" t="s">
        <v>520</v>
      </c>
    </row>
    <row r="16" spans="1:15" s="286" customFormat="1" ht="24.95" customHeight="1" x14ac:dyDescent="0.2">
      <c r="A16" s="193" t="s">
        <v>218</v>
      </c>
      <c r="B16" s="199" t="s">
        <v>141</v>
      </c>
      <c r="C16" s="113">
        <v>10.173639435963175</v>
      </c>
      <c r="D16" s="115">
        <v>873</v>
      </c>
      <c r="E16" s="114">
        <v>545</v>
      </c>
      <c r="F16" s="114">
        <v>895</v>
      </c>
      <c r="G16" s="114">
        <v>648</v>
      </c>
      <c r="H16" s="140">
        <v>1184</v>
      </c>
      <c r="I16" s="115" t="s">
        <v>520</v>
      </c>
      <c r="J16" s="116" t="s">
        <v>520</v>
      </c>
      <c r="K16" s="110"/>
      <c r="L16" s="110"/>
      <c r="M16" s="110"/>
      <c r="N16" s="110"/>
      <c r="O16" s="110"/>
    </row>
    <row r="17" spans="1:15" s="110" customFormat="1" ht="24.95" customHeight="1" x14ac:dyDescent="0.2">
      <c r="A17" s="193" t="s">
        <v>142</v>
      </c>
      <c r="B17" s="199" t="s">
        <v>220</v>
      </c>
      <c r="C17" s="113">
        <v>2.4822281785339704</v>
      </c>
      <c r="D17" s="115">
        <v>213</v>
      </c>
      <c r="E17" s="114">
        <v>129</v>
      </c>
      <c r="F17" s="114">
        <v>243</v>
      </c>
      <c r="G17" s="114">
        <v>173</v>
      </c>
      <c r="H17" s="140">
        <v>230</v>
      </c>
      <c r="I17" s="115" t="s">
        <v>520</v>
      </c>
      <c r="J17" s="116" t="s">
        <v>520</v>
      </c>
    </row>
    <row r="18" spans="1:15" s="286" customFormat="1" ht="24.95" customHeight="1" x14ac:dyDescent="0.2">
      <c r="A18" s="201" t="s">
        <v>144</v>
      </c>
      <c r="B18" s="202" t="s">
        <v>145</v>
      </c>
      <c r="C18" s="113">
        <v>5.7335974828108611</v>
      </c>
      <c r="D18" s="115">
        <v>492</v>
      </c>
      <c r="E18" s="114">
        <v>214</v>
      </c>
      <c r="F18" s="114">
        <v>632</v>
      </c>
      <c r="G18" s="114">
        <v>428</v>
      </c>
      <c r="H18" s="140">
        <v>574</v>
      </c>
      <c r="I18" s="115" t="s">
        <v>520</v>
      </c>
      <c r="J18" s="116" t="s">
        <v>520</v>
      </c>
      <c r="K18" s="110"/>
      <c r="L18" s="110"/>
      <c r="M18" s="110"/>
      <c r="N18" s="110"/>
      <c r="O18" s="110"/>
    </row>
    <row r="19" spans="1:15" s="110" customFormat="1" ht="24.95" customHeight="1" x14ac:dyDescent="0.2">
      <c r="A19" s="193" t="s">
        <v>146</v>
      </c>
      <c r="B19" s="199" t="s">
        <v>147</v>
      </c>
      <c r="C19" s="113">
        <v>10.756322106980539</v>
      </c>
      <c r="D19" s="115">
        <v>923</v>
      </c>
      <c r="E19" s="114">
        <v>721</v>
      </c>
      <c r="F19" s="114">
        <v>1058</v>
      </c>
      <c r="G19" s="114">
        <v>863</v>
      </c>
      <c r="H19" s="140">
        <v>865</v>
      </c>
      <c r="I19" s="115" t="s">
        <v>520</v>
      </c>
      <c r="J19" s="116" t="s">
        <v>520</v>
      </c>
    </row>
    <row r="20" spans="1:15" s="286" customFormat="1" ht="24.95" customHeight="1" x14ac:dyDescent="0.2">
      <c r="A20" s="193" t="s">
        <v>148</v>
      </c>
      <c r="B20" s="199" t="s">
        <v>149</v>
      </c>
      <c r="C20" s="113">
        <v>4.1836615779046733</v>
      </c>
      <c r="D20" s="115">
        <v>359</v>
      </c>
      <c r="E20" s="114">
        <v>287</v>
      </c>
      <c r="F20" s="114">
        <v>387</v>
      </c>
      <c r="G20" s="114">
        <v>274</v>
      </c>
      <c r="H20" s="140">
        <v>401</v>
      </c>
      <c r="I20" s="115" t="s">
        <v>520</v>
      </c>
      <c r="J20" s="116" t="s">
        <v>520</v>
      </c>
      <c r="K20" s="110"/>
      <c r="L20" s="110"/>
      <c r="M20" s="110"/>
      <c r="N20" s="110"/>
      <c r="O20" s="110"/>
    </row>
    <row r="21" spans="1:15" s="110" customFormat="1" ht="24.95" customHeight="1" x14ac:dyDescent="0.2">
      <c r="A21" s="201" t="s">
        <v>150</v>
      </c>
      <c r="B21" s="202" t="s">
        <v>151</v>
      </c>
      <c r="C21" s="113">
        <v>4.2069688847453675</v>
      </c>
      <c r="D21" s="115">
        <v>361</v>
      </c>
      <c r="E21" s="114">
        <v>377</v>
      </c>
      <c r="F21" s="114">
        <v>437</v>
      </c>
      <c r="G21" s="114">
        <v>465</v>
      </c>
      <c r="H21" s="140">
        <v>393</v>
      </c>
      <c r="I21" s="115" t="s">
        <v>520</v>
      </c>
      <c r="J21" s="116" t="s">
        <v>520</v>
      </c>
    </row>
    <row r="22" spans="1:15" s="110" customFormat="1" ht="24.95" customHeight="1" x14ac:dyDescent="0.2">
      <c r="A22" s="201" t="s">
        <v>152</v>
      </c>
      <c r="B22" s="199" t="s">
        <v>153</v>
      </c>
      <c r="C22" s="113">
        <v>3.0998718098123761</v>
      </c>
      <c r="D22" s="115">
        <v>266</v>
      </c>
      <c r="E22" s="114">
        <v>188</v>
      </c>
      <c r="F22" s="114">
        <v>193</v>
      </c>
      <c r="G22" s="114">
        <v>213</v>
      </c>
      <c r="H22" s="140">
        <v>228</v>
      </c>
      <c r="I22" s="115" t="s">
        <v>520</v>
      </c>
      <c r="J22" s="116" t="s">
        <v>520</v>
      </c>
    </row>
    <row r="23" spans="1:15" s="110" customFormat="1" ht="24.95" customHeight="1" x14ac:dyDescent="0.2">
      <c r="A23" s="193" t="s">
        <v>154</v>
      </c>
      <c r="B23" s="199" t="s">
        <v>155</v>
      </c>
      <c r="C23" s="113">
        <v>0.65260459153944761</v>
      </c>
      <c r="D23" s="115">
        <v>56</v>
      </c>
      <c r="E23" s="114">
        <v>32</v>
      </c>
      <c r="F23" s="114">
        <v>88</v>
      </c>
      <c r="G23" s="114">
        <v>32</v>
      </c>
      <c r="H23" s="140">
        <v>49</v>
      </c>
      <c r="I23" s="115" t="s">
        <v>520</v>
      </c>
      <c r="J23" s="116" t="s">
        <v>520</v>
      </c>
    </row>
    <row r="24" spans="1:15" s="110" customFormat="1" ht="24.95" customHeight="1" x14ac:dyDescent="0.2">
      <c r="A24" s="193" t="s">
        <v>156</v>
      </c>
      <c r="B24" s="199" t="s">
        <v>221</v>
      </c>
      <c r="C24" s="113">
        <v>6.1298216991026688</v>
      </c>
      <c r="D24" s="115">
        <v>526</v>
      </c>
      <c r="E24" s="114">
        <v>364</v>
      </c>
      <c r="F24" s="114">
        <v>535</v>
      </c>
      <c r="G24" s="114">
        <v>483</v>
      </c>
      <c r="H24" s="140">
        <v>493</v>
      </c>
      <c r="I24" s="115" t="s">
        <v>520</v>
      </c>
      <c r="J24" s="116" t="s">
        <v>520</v>
      </c>
    </row>
    <row r="25" spans="1:15" s="110" customFormat="1" ht="24.95" customHeight="1" x14ac:dyDescent="0.2">
      <c r="A25" s="193" t="s">
        <v>222</v>
      </c>
      <c r="B25" s="204" t="s">
        <v>159</v>
      </c>
      <c r="C25" s="113">
        <v>9.3345763896981708</v>
      </c>
      <c r="D25" s="115">
        <v>801</v>
      </c>
      <c r="E25" s="114">
        <v>502</v>
      </c>
      <c r="F25" s="114">
        <v>498</v>
      </c>
      <c r="G25" s="114">
        <v>593</v>
      </c>
      <c r="H25" s="140">
        <v>660</v>
      </c>
      <c r="I25" s="115" t="s">
        <v>520</v>
      </c>
      <c r="J25" s="116" t="s">
        <v>520</v>
      </c>
    </row>
    <row r="26" spans="1:15" s="110" customFormat="1" ht="24.95" customHeight="1" x14ac:dyDescent="0.2">
      <c r="A26" s="201">
        <v>782.78300000000002</v>
      </c>
      <c r="B26" s="203" t="s">
        <v>160</v>
      </c>
      <c r="C26" s="113">
        <v>10.243561356485259</v>
      </c>
      <c r="D26" s="115">
        <v>879</v>
      </c>
      <c r="E26" s="114">
        <v>686</v>
      </c>
      <c r="F26" s="114">
        <v>1015</v>
      </c>
      <c r="G26" s="114">
        <v>971</v>
      </c>
      <c r="H26" s="140">
        <v>965</v>
      </c>
      <c r="I26" s="115" t="s">
        <v>520</v>
      </c>
      <c r="J26" s="116" t="s">
        <v>520</v>
      </c>
    </row>
    <row r="27" spans="1:15" s="110" customFormat="1" ht="24.95" customHeight="1" x14ac:dyDescent="0.2">
      <c r="A27" s="193" t="s">
        <v>161</v>
      </c>
      <c r="B27" s="199" t="s">
        <v>162</v>
      </c>
      <c r="C27" s="113">
        <v>2.6570329798391796</v>
      </c>
      <c r="D27" s="115">
        <v>228</v>
      </c>
      <c r="E27" s="114">
        <v>189</v>
      </c>
      <c r="F27" s="114">
        <v>311</v>
      </c>
      <c r="G27" s="114">
        <v>212</v>
      </c>
      <c r="H27" s="140">
        <v>366</v>
      </c>
      <c r="I27" s="115" t="s">
        <v>520</v>
      </c>
      <c r="J27" s="116" t="s">
        <v>520</v>
      </c>
    </row>
    <row r="28" spans="1:15" s="110" customFormat="1" ht="24.95" customHeight="1" x14ac:dyDescent="0.2">
      <c r="A28" s="193" t="s">
        <v>163</v>
      </c>
      <c r="B28" s="199" t="s">
        <v>164</v>
      </c>
      <c r="C28" s="113">
        <v>6.8989628248455892</v>
      </c>
      <c r="D28" s="115">
        <v>592</v>
      </c>
      <c r="E28" s="114">
        <v>496</v>
      </c>
      <c r="F28" s="114">
        <v>613</v>
      </c>
      <c r="G28" s="114">
        <v>419</v>
      </c>
      <c r="H28" s="140">
        <v>507</v>
      </c>
      <c r="I28" s="115" t="s">
        <v>520</v>
      </c>
      <c r="J28" s="116" t="s">
        <v>520</v>
      </c>
    </row>
    <row r="29" spans="1:15" s="110" customFormat="1" ht="24.95" customHeight="1" x14ac:dyDescent="0.2">
      <c r="A29" s="193">
        <v>86</v>
      </c>
      <c r="B29" s="199" t="s">
        <v>165</v>
      </c>
      <c r="C29" s="113">
        <v>7.4466845356019116</v>
      </c>
      <c r="D29" s="115">
        <v>639</v>
      </c>
      <c r="E29" s="114">
        <v>558</v>
      </c>
      <c r="F29" s="114">
        <v>829</v>
      </c>
      <c r="G29" s="114">
        <v>415</v>
      </c>
      <c r="H29" s="140">
        <v>556</v>
      </c>
      <c r="I29" s="115" t="s">
        <v>520</v>
      </c>
      <c r="J29" s="116" t="s">
        <v>520</v>
      </c>
    </row>
    <row r="30" spans="1:15" s="110" customFormat="1" ht="24.95" customHeight="1" x14ac:dyDescent="0.2">
      <c r="A30" s="193">
        <v>87.88</v>
      </c>
      <c r="B30" s="204" t="s">
        <v>166</v>
      </c>
      <c r="C30" s="113">
        <v>6.8523482111642</v>
      </c>
      <c r="D30" s="115">
        <v>588</v>
      </c>
      <c r="E30" s="114">
        <v>520</v>
      </c>
      <c r="F30" s="114">
        <v>980</v>
      </c>
      <c r="G30" s="114">
        <v>478</v>
      </c>
      <c r="H30" s="140">
        <v>844</v>
      </c>
      <c r="I30" s="115" t="s">
        <v>520</v>
      </c>
      <c r="J30" s="116" t="s">
        <v>520</v>
      </c>
    </row>
    <row r="31" spans="1:15" s="110" customFormat="1" ht="24.95" customHeight="1" x14ac:dyDescent="0.2">
      <c r="A31" s="193" t="s">
        <v>167</v>
      </c>
      <c r="B31" s="199" t="s">
        <v>168</v>
      </c>
      <c r="C31" s="113">
        <v>3.7408227479314764</v>
      </c>
      <c r="D31" s="115">
        <v>321</v>
      </c>
      <c r="E31" s="114">
        <v>249</v>
      </c>
      <c r="F31" s="114">
        <v>436</v>
      </c>
      <c r="G31" s="114">
        <v>328</v>
      </c>
      <c r="H31" s="140">
        <v>308</v>
      </c>
      <c r="I31" s="115" t="s">
        <v>520</v>
      </c>
      <c r="J31" s="116" t="s">
        <v>520</v>
      </c>
    </row>
    <row r="32" spans="1:15" s="110" customFormat="1" ht="24.95" customHeight="1" x14ac:dyDescent="0.2">
      <c r="A32" s="193"/>
      <c r="B32" s="204" t="s">
        <v>169</v>
      </c>
      <c r="C32" s="113">
        <v>0</v>
      </c>
      <c r="D32" s="115">
        <v>0</v>
      </c>
      <c r="E32" s="114">
        <v>0</v>
      </c>
      <c r="F32" s="114">
        <v>0</v>
      </c>
      <c r="G32" s="114">
        <v>0</v>
      </c>
      <c r="H32" s="140">
        <v>0</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10" customFormat="1" ht="24.95" customHeight="1" x14ac:dyDescent="0.2">
      <c r="A34" s="289" t="s">
        <v>132</v>
      </c>
      <c r="B34" s="290" t="s">
        <v>133</v>
      </c>
      <c r="C34" s="113">
        <v>1.9461601211979955</v>
      </c>
      <c r="D34" s="115">
        <v>167</v>
      </c>
      <c r="E34" s="114">
        <v>66</v>
      </c>
      <c r="F34" s="114">
        <v>193</v>
      </c>
      <c r="G34" s="114">
        <v>202</v>
      </c>
      <c r="H34" s="140">
        <v>182</v>
      </c>
      <c r="I34" s="115" t="s">
        <v>520</v>
      </c>
      <c r="J34" s="116" t="s">
        <v>520</v>
      </c>
    </row>
    <row r="35" spans="1:10" s="110" customFormat="1" ht="24.95" customHeight="1" x14ac:dyDescent="0.2">
      <c r="A35" s="291" t="s">
        <v>171</v>
      </c>
      <c r="B35" s="292" t="s">
        <v>172</v>
      </c>
      <c r="C35" s="113">
        <v>21.85060016315115</v>
      </c>
      <c r="D35" s="115">
        <v>1875</v>
      </c>
      <c r="E35" s="114">
        <v>1086</v>
      </c>
      <c r="F35" s="114">
        <v>2097</v>
      </c>
      <c r="G35" s="114">
        <v>1547</v>
      </c>
      <c r="H35" s="140">
        <v>2261</v>
      </c>
      <c r="I35" s="115" t="s">
        <v>520</v>
      </c>
      <c r="J35" s="116" t="s">
        <v>520</v>
      </c>
    </row>
    <row r="36" spans="1:10" s="110" customFormat="1" ht="24.95" customHeight="1" x14ac:dyDescent="0.2">
      <c r="A36" s="293" t="s">
        <v>173</v>
      </c>
      <c r="B36" s="294" t="s">
        <v>174</v>
      </c>
      <c r="C36" s="125">
        <v>76.203239715650852</v>
      </c>
      <c r="D36" s="143">
        <v>6539</v>
      </c>
      <c r="E36" s="144">
        <v>5169</v>
      </c>
      <c r="F36" s="144">
        <v>7380</v>
      </c>
      <c r="G36" s="144">
        <v>5746</v>
      </c>
      <c r="H36" s="145">
        <v>6635</v>
      </c>
      <c r="I36" s="143" t="s">
        <v>520</v>
      </c>
      <c r="J36" s="146" t="s">
        <v>520</v>
      </c>
    </row>
    <row r="37" spans="1:10" s="322" customFormat="1" ht="11.25" customHeight="1" x14ac:dyDescent="0.15">
      <c r="A37" s="320"/>
      <c r="B37" s="321"/>
      <c r="C37" s="321"/>
      <c r="D37" s="149"/>
      <c r="E37" s="149"/>
      <c r="F37" s="149"/>
      <c r="G37" s="149"/>
      <c r="H37" s="149"/>
      <c r="I37" s="149"/>
      <c r="J37" s="217" t="s">
        <v>45</v>
      </c>
    </row>
    <row r="38" spans="1:10" s="286" customFormat="1" ht="12.75" customHeight="1" x14ac:dyDescent="0.15">
      <c r="A38" s="214" t="s">
        <v>122</v>
      </c>
      <c r="B38" s="295"/>
      <c r="C38" s="295"/>
      <c r="D38" s="295"/>
      <c r="E38" s="295"/>
      <c r="F38" s="295"/>
      <c r="G38" s="295"/>
      <c r="H38" s="295"/>
      <c r="I38" s="295"/>
      <c r="J38" s="295"/>
    </row>
    <row r="39" spans="1:10" ht="23.1" customHeight="1" x14ac:dyDescent="0.2">
      <c r="A39" s="645" t="s">
        <v>360</v>
      </c>
      <c r="B39" s="646"/>
      <c r="C39" s="646"/>
      <c r="D39" s="646"/>
      <c r="E39" s="646"/>
      <c r="F39" s="646"/>
      <c r="G39" s="646"/>
      <c r="H39" s="646"/>
      <c r="I39" s="646"/>
      <c r="J39" s="646"/>
    </row>
    <row r="40" spans="1:10" ht="31.5" customHeight="1" x14ac:dyDescent="0.2">
      <c r="A40" s="647" t="s">
        <v>361</v>
      </c>
      <c r="B40" s="647"/>
      <c r="C40" s="647"/>
      <c r="D40" s="647"/>
      <c r="E40" s="647"/>
      <c r="F40" s="647"/>
      <c r="G40" s="647"/>
      <c r="H40" s="647"/>
      <c r="I40" s="647"/>
      <c r="J40" s="64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7" t="s">
        <v>362</v>
      </c>
      <c r="B3" s="568"/>
      <c r="C3" s="568"/>
      <c r="D3" s="568"/>
      <c r="E3" s="568"/>
      <c r="F3" s="568"/>
      <c r="G3" s="568"/>
      <c r="H3" s="568"/>
      <c r="I3" s="568"/>
      <c r="J3" s="568"/>
      <c r="K3" s="568"/>
    </row>
    <row r="4" spans="1:15" s="94" customFormat="1" ht="12" customHeight="1" x14ac:dyDescent="0.2">
      <c r="A4" s="569" t="s">
        <v>92</v>
      </c>
      <c r="B4" s="569"/>
      <c r="C4" s="569"/>
      <c r="D4" s="569"/>
      <c r="E4" s="569"/>
      <c r="F4" s="569"/>
      <c r="G4" s="569"/>
      <c r="H4" s="569"/>
      <c r="I4" s="569"/>
      <c r="J4" s="569"/>
      <c r="K4" s="569"/>
    </row>
    <row r="5" spans="1:15" s="94" customFormat="1" ht="12" customHeight="1" x14ac:dyDescent="0.2">
      <c r="A5" s="570" t="s">
        <v>336</v>
      </c>
      <c r="B5" s="570"/>
      <c r="C5" s="570"/>
      <c r="D5" s="570"/>
      <c r="E5" s="570"/>
      <c r="F5" s="252"/>
      <c r="G5" s="252"/>
      <c r="H5" s="252"/>
      <c r="I5" s="252"/>
      <c r="J5" s="252"/>
      <c r="K5" s="252"/>
    </row>
    <row r="6" spans="1:15" s="94" customFormat="1" ht="30" customHeight="1" x14ac:dyDescent="0.2">
      <c r="A6" s="655" t="s">
        <v>521</v>
      </c>
      <c r="B6" s="655"/>
      <c r="C6" s="655"/>
      <c r="D6" s="655"/>
      <c r="E6" s="655"/>
      <c r="F6" s="655"/>
      <c r="G6" s="655"/>
      <c r="H6" s="655"/>
      <c r="I6" s="655"/>
      <c r="J6" s="655"/>
      <c r="K6" s="655"/>
    </row>
    <row r="7" spans="1:15" s="91" customFormat="1" ht="24.95" customHeight="1" x14ac:dyDescent="0.2">
      <c r="A7" s="585" t="s">
        <v>333</v>
      </c>
      <c r="B7" s="574"/>
      <c r="C7" s="574"/>
      <c r="D7" s="579" t="s">
        <v>94</v>
      </c>
      <c r="E7" s="658" t="s">
        <v>363</v>
      </c>
      <c r="F7" s="583"/>
      <c r="G7" s="583"/>
      <c r="H7" s="583"/>
      <c r="I7" s="584"/>
      <c r="J7" s="651" t="s">
        <v>359</v>
      </c>
      <c r="K7" s="652"/>
      <c r="L7" s="96"/>
      <c r="M7" s="96"/>
      <c r="N7" s="96"/>
      <c r="O7" s="96"/>
    </row>
    <row r="8" spans="1:15" ht="21.75" customHeight="1" x14ac:dyDescent="0.2">
      <c r="A8" s="575"/>
      <c r="B8" s="576"/>
      <c r="C8" s="576"/>
      <c r="D8" s="580"/>
      <c r="E8" s="589" t="s">
        <v>336</v>
      </c>
      <c r="F8" s="589" t="s">
        <v>338</v>
      </c>
      <c r="G8" s="589" t="s">
        <v>339</v>
      </c>
      <c r="H8" s="589" t="s">
        <v>340</v>
      </c>
      <c r="I8" s="589" t="s">
        <v>341</v>
      </c>
      <c r="J8" s="653"/>
      <c r="K8" s="654"/>
    </row>
    <row r="9" spans="1:15" ht="12" customHeight="1" x14ac:dyDescent="0.2">
      <c r="A9" s="575"/>
      <c r="B9" s="576"/>
      <c r="C9" s="576"/>
      <c r="D9" s="580"/>
      <c r="E9" s="590"/>
      <c r="F9" s="590"/>
      <c r="G9" s="590"/>
      <c r="H9" s="590"/>
      <c r="I9" s="590"/>
      <c r="J9" s="98" t="s">
        <v>102</v>
      </c>
      <c r="K9" s="99" t="s">
        <v>103</v>
      </c>
    </row>
    <row r="10" spans="1:15" ht="12" customHeight="1" x14ac:dyDescent="0.2">
      <c r="A10" s="577"/>
      <c r="B10" s="578"/>
      <c r="C10" s="578"/>
      <c r="D10" s="581"/>
      <c r="E10" s="100">
        <v>1</v>
      </c>
      <c r="F10" s="100">
        <v>2</v>
      </c>
      <c r="G10" s="100">
        <v>3</v>
      </c>
      <c r="H10" s="100">
        <v>4</v>
      </c>
      <c r="I10" s="100">
        <v>5</v>
      </c>
      <c r="J10" s="100">
        <v>6</v>
      </c>
      <c r="K10" s="100">
        <v>7</v>
      </c>
    </row>
    <row r="11" spans="1:15" ht="18" customHeight="1" x14ac:dyDescent="0.2">
      <c r="A11" s="296" t="s">
        <v>104</v>
      </c>
      <c r="B11" s="297"/>
      <c r="C11" s="298"/>
      <c r="D11" s="261">
        <v>100</v>
      </c>
      <c r="E11" s="262">
        <v>8581</v>
      </c>
      <c r="F11" s="263">
        <v>6321</v>
      </c>
      <c r="G11" s="263">
        <v>9670</v>
      </c>
      <c r="H11" s="263">
        <v>7495</v>
      </c>
      <c r="I11" s="264">
        <v>9078</v>
      </c>
      <c r="J11" s="262" t="s">
        <v>520</v>
      </c>
      <c r="K11" s="265" t="s">
        <v>520</v>
      </c>
    </row>
    <row r="12" spans="1:15" ht="18" customHeight="1" x14ac:dyDescent="0.2">
      <c r="A12" s="299" t="s">
        <v>228</v>
      </c>
      <c r="B12" s="300"/>
      <c r="C12" s="300"/>
      <c r="D12" s="301"/>
      <c r="E12" s="308"/>
      <c r="F12" s="308"/>
      <c r="G12" s="308"/>
      <c r="H12" s="308"/>
      <c r="I12" s="308"/>
      <c r="J12" s="301"/>
      <c r="K12" s="303"/>
    </row>
    <row r="13" spans="1:15" ht="15.95" customHeight="1" x14ac:dyDescent="0.2">
      <c r="A13" s="305" t="s">
        <v>229</v>
      </c>
      <c r="B13" s="306"/>
      <c r="C13" s="307"/>
      <c r="D13" s="113">
        <v>22.421629180748166</v>
      </c>
      <c r="E13" s="115">
        <v>1924</v>
      </c>
      <c r="F13" s="114">
        <v>1624</v>
      </c>
      <c r="G13" s="114">
        <v>2410</v>
      </c>
      <c r="H13" s="114">
        <v>2039</v>
      </c>
      <c r="I13" s="140">
        <v>2220</v>
      </c>
      <c r="J13" s="115" t="s">
        <v>520</v>
      </c>
      <c r="K13" s="116" t="s">
        <v>520</v>
      </c>
    </row>
    <row r="14" spans="1:15" ht="15.95" customHeight="1" x14ac:dyDescent="0.2">
      <c r="A14" s="305" t="s">
        <v>230</v>
      </c>
      <c r="B14" s="306"/>
      <c r="C14" s="307"/>
      <c r="D14" s="113">
        <v>51.077962941382125</v>
      </c>
      <c r="E14" s="115">
        <v>4383</v>
      </c>
      <c r="F14" s="114">
        <v>2948</v>
      </c>
      <c r="G14" s="114">
        <v>5335</v>
      </c>
      <c r="H14" s="114">
        <v>3758</v>
      </c>
      <c r="I14" s="140">
        <v>4593</v>
      </c>
      <c r="J14" s="115" t="s">
        <v>520</v>
      </c>
      <c r="K14" s="116" t="s">
        <v>520</v>
      </c>
    </row>
    <row r="15" spans="1:15" ht="15.95" customHeight="1" x14ac:dyDescent="0.2">
      <c r="A15" s="305" t="s">
        <v>231</v>
      </c>
      <c r="B15" s="306"/>
      <c r="C15" s="307"/>
      <c r="D15" s="113">
        <v>11.012702482228178</v>
      </c>
      <c r="E15" s="115">
        <v>945</v>
      </c>
      <c r="F15" s="114">
        <v>744</v>
      </c>
      <c r="G15" s="114">
        <v>843</v>
      </c>
      <c r="H15" s="114">
        <v>660</v>
      </c>
      <c r="I15" s="140">
        <v>954</v>
      </c>
      <c r="J15" s="115" t="s">
        <v>520</v>
      </c>
      <c r="K15" s="116" t="s">
        <v>520</v>
      </c>
    </row>
    <row r="16" spans="1:15" ht="15.95" customHeight="1" x14ac:dyDescent="0.2">
      <c r="A16" s="305" t="s">
        <v>232</v>
      </c>
      <c r="B16" s="306"/>
      <c r="C16" s="307"/>
      <c r="D16" s="113">
        <v>15.371168861438061</v>
      </c>
      <c r="E16" s="115">
        <v>1319</v>
      </c>
      <c r="F16" s="114">
        <v>995</v>
      </c>
      <c r="G16" s="114">
        <v>1058</v>
      </c>
      <c r="H16" s="114">
        <v>1034</v>
      </c>
      <c r="I16" s="140">
        <v>1305</v>
      </c>
      <c r="J16" s="115" t="s">
        <v>520</v>
      </c>
      <c r="K16" s="116" t="s">
        <v>520</v>
      </c>
    </row>
    <row r="17" spans="1:11" ht="18" customHeight="1" x14ac:dyDescent="0.2">
      <c r="A17" s="299" t="s">
        <v>233</v>
      </c>
      <c r="B17" s="300"/>
      <c r="C17" s="300"/>
      <c r="D17" s="301"/>
      <c r="E17" s="308"/>
      <c r="F17" s="308"/>
      <c r="G17" s="308"/>
      <c r="H17" s="308"/>
      <c r="I17" s="308"/>
      <c r="J17" s="301"/>
      <c r="K17" s="303"/>
    </row>
    <row r="18" spans="1:11" ht="14.1" customHeight="1" x14ac:dyDescent="0.2">
      <c r="A18" s="305">
        <v>11</v>
      </c>
      <c r="B18" s="306" t="s">
        <v>234</v>
      </c>
      <c r="C18" s="307"/>
      <c r="D18" s="113">
        <v>1.5149749446451461</v>
      </c>
      <c r="E18" s="115">
        <v>130</v>
      </c>
      <c r="F18" s="114">
        <v>110</v>
      </c>
      <c r="G18" s="114">
        <v>156</v>
      </c>
      <c r="H18" s="114">
        <v>153</v>
      </c>
      <c r="I18" s="140">
        <v>112</v>
      </c>
      <c r="J18" s="115" t="s">
        <v>520</v>
      </c>
      <c r="K18" s="116" t="s">
        <v>520</v>
      </c>
    </row>
    <row r="19" spans="1:11" ht="14.1" customHeight="1" x14ac:dyDescent="0.2">
      <c r="A19" s="305" t="s">
        <v>235</v>
      </c>
      <c r="B19" s="306" t="s">
        <v>236</v>
      </c>
      <c r="C19" s="307"/>
      <c r="D19" s="113">
        <v>0.81575573942430957</v>
      </c>
      <c r="E19" s="115">
        <v>70</v>
      </c>
      <c r="F19" s="114">
        <v>29</v>
      </c>
      <c r="G19" s="114">
        <v>102</v>
      </c>
      <c r="H19" s="114">
        <v>98</v>
      </c>
      <c r="I19" s="140">
        <v>67</v>
      </c>
      <c r="J19" s="115" t="s">
        <v>520</v>
      </c>
      <c r="K19" s="116" t="s">
        <v>520</v>
      </c>
    </row>
    <row r="20" spans="1:11" ht="14.1" customHeight="1" x14ac:dyDescent="0.2">
      <c r="A20" s="305">
        <v>12</v>
      </c>
      <c r="B20" s="306" t="s">
        <v>237</v>
      </c>
      <c r="C20" s="307"/>
      <c r="D20" s="113">
        <v>1.2352872625568116</v>
      </c>
      <c r="E20" s="115">
        <v>106</v>
      </c>
      <c r="F20" s="114">
        <v>22</v>
      </c>
      <c r="G20" s="114">
        <v>92</v>
      </c>
      <c r="H20" s="114">
        <v>133</v>
      </c>
      <c r="I20" s="140">
        <v>132</v>
      </c>
      <c r="J20" s="115" t="s">
        <v>520</v>
      </c>
      <c r="K20" s="116" t="s">
        <v>520</v>
      </c>
    </row>
    <row r="21" spans="1:11" ht="14.1" customHeight="1" x14ac:dyDescent="0.2">
      <c r="A21" s="305">
        <v>21</v>
      </c>
      <c r="B21" s="306" t="s">
        <v>238</v>
      </c>
      <c r="C21" s="307"/>
      <c r="D21" s="113">
        <v>0.82740939284465675</v>
      </c>
      <c r="E21" s="115">
        <v>71</v>
      </c>
      <c r="F21" s="114">
        <v>42</v>
      </c>
      <c r="G21" s="114">
        <v>95</v>
      </c>
      <c r="H21" s="114">
        <v>82</v>
      </c>
      <c r="I21" s="140">
        <v>78</v>
      </c>
      <c r="J21" s="115" t="s">
        <v>520</v>
      </c>
      <c r="K21" s="116" t="s">
        <v>520</v>
      </c>
    </row>
    <row r="22" spans="1:11" ht="14.1" customHeight="1" x14ac:dyDescent="0.2">
      <c r="A22" s="305">
        <v>22</v>
      </c>
      <c r="B22" s="306" t="s">
        <v>239</v>
      </c>
      <c r="C22" s="307"/>
      <c r="D22" s="113">
        <v>1.3518237967602844</v>
      </c>
      <c r="E22" s="115">
        <v>116</v>
      </c>
      <c r="F22" s="114">
        <v>91</v>
      </c>
      <c r="G22" s="114">
        <v>174</v>
      </c>
      <c r="H22" s="114">
        <v>118</v>
      </c>
      <c r="I22" s="140">
        <v>139</v>
      </c>
      <c r="J22" s="115" t="s">
        <v>520</v>
      </c>
      <c r="K22" s="116" t="s">
        <v>520</v>
      </c>
    </row>
    <row r="23" spans="1:11" ht="14.1" customHeight="1" x14ac:dyDescent="0.2">
      <c r="A23" s="305">
        <v>23</v>
      </c>
      <c r="B23" s="306" t="s">
        <v>240</v>
      </c>
      <c r="C23" s="307"/>
      <c r="D23" s="113">
        <v>0.88567765994639325</v>
      </c>
      <c r="E23" s="115">
        <v>76</v>
      </c>
      <c r="F23" s="114">
        <v>38</v>
      </c>
      <c r="G23" s="114">
        <v>70</v>
      </c>
      <c r="H23" s="114">
        <v>45</v>
      </c>
      <c r="I23" s="140">
        <v>73</v>
      </c>
      <c r="J23" s="115" t="s">
        <v>520</v>
      </c>
      <c r="K23" s="116" t="s">
        <v>520</v>
      </c>
    </row>
    <row r="24" spans="1:11" ht="14.1" customHeight="1" x14ac:dyDescent="0.2">
      <c r="A24" s="305">
        <v>24</v>
      </c>
      <c r="B24" s="306" t="s">
        <v>241</v>
      </c>
      <c r="C24" s="307"/>
      <c r="D24" s="113">
        <v>3.088218156392029</v>
      </c>
      <c r="E24" s="115">
        <v>265</v>
      </c>
      <c r="F24" s="114">
        <v>153</v>
      </c>
      <c r="G24" s="114">
        <v>327</v>
      </c>
      <c r="H24" s="114">
        <v>236</v>
      </c>
      <c r="I24" s="140">
        <v>347</v>
      </c>
      <c r="J24" s="115" t="s">
        <v>520</v>
      </c>
      <c r="K24" s="116" t="s">
        <v>520</v>
      </c>
    </row>
    <row r="25" spans="1:11" ht="14.1" customHeight="1" x14ac:dyDescent="0.2">
      <c r="A25" s="305">
        <v>25</v>
      </c>
      <c r="B25" s="306" t="s">
        <v>242</v>
      </c>
      <c r="C25" s="307"/>
      <c r="D25" s="113">
        <v>5.7569047896515562</v>
      </c>
      <c r="E25" s="115">
        <v>494</v>
      </c>
      <c r="F25" s="114">
        <v>269</v>
      </c>
      <c r="G25" s="114">
        <v>519</v>
      </c>
      <c r="H25" s="114">
        <v>373</v>
      </c>
      <c r="I25" s="140">
        <v>549</v>
      </c>
      <c r="J25" s="115" t="s">
        <v>520</v>
      </c>
      <c r="K25" s="116" t="s">
        <v>520</v>
      </c>
    </row>
    <row r="26" spans="1:11" ht="14.1" customHeight="1" x14ac:dyDescent="0.2">
      <c r="A26" s="305">
        <v>26</v>
      </c>
      <c r="B26" s="306" t="s">
        <v>243</v>
      </c>
      <c r="C26" s="307"/>
      <c r="D26" s="113">
        <v>2.9367206619275144</v>
      </c>
      <c r="E26" s="115">
        <v>252</v>
      </c>
      <c r="F26" s="114">
        <v>144</v>
      </c>
      <c r="G26" s="114">
        <v>292</v>
      </c>
      <c r="H26" s="114">
        <v>178</v>
      </c>
      <c r="I26" s="140">
        <v>295</v>
      </c>
      <c r="J26" s="115" t="s">
        <v>520</v>
      </c>
      <c r="K26" s="116" t="s">
        <v>520</v>
      </c>
    </row>
    <row r="27" spans="1:11" ht="14.1" customHeight="1" x14ac:dyDescent="0.2">
      <c r="A27" s="305">
        <v>27</v>
      </c>
      <c r="B27" s="306" t="s">
        <v>244</v>
      </c>
      <c r="C27" s="307"/>
      <c r="D27" s="113">
        <v>2.7036475935205688</v>
      </c>
      <c r="E27" s="115">
        <v>232</v>
      </c>
      <c r="F27" s="114">
        <v>169</v>
      </c>
      <c r="G27" s="114">
        <v>159</v>
      </c>
      <c r="H27" s="114">
        <v>163</v>
      </c>
      <c r="I27" s="140">
        <v>267</v>
      </c>
      <c r="J27" s="115" t="s">
        <v>520</v>
      </c>
      <c r="K27" s="116" t="s">
        <v>520</v>
      </c>
    </row>
    <row r="28" spans="1:11" ht="14.1" customHeight="1" x14ac:dyDescent="0.2">
      <c r="A28" s="305">
        <v>28</v>
      </c>
      <c r="B28" s="306" t="s">
        <v>245</v>
      </c>
      <c r="C28" s="307"/>
      <c r="D28" s="113">
        <v>0.15149749446451463</v>
      </c>
      <c r="E28" s="115">
        <v>13</v>
      </c>
      <c r="F28" s="114">
        <v>11</v>
      </c>
      <c r="G28" s="114">
        <v>24</v>
      </c>
      <c r="H28" s="114">
        <v>20</v>
      </c>
      <c r="I28" s="140">
        <v>18</v>
      </c>
      <c r="J28" s="115" t="s">
        <v>520</v>
      </c>
      <c r="K28" s="116" t="s">
        <v>520</v>
      </c>
    </row>
    <row r="29" spans="1:11" ht="14.1" customHeight="1" x14ac:dyDescent="0.2">
      <c r="A29" s="305">
        <v>29</v>
      </c>
      <c r="B29" s="306" t="s">
        <v>246</v>
      </c>
      <c r="C29" s="307"/>
      <c r="D29" s="113">
        <v>2.4123062580118866</v>
      </c>
      <c r="E29" s="115">
        <v>207</v>
      </c>
      <c r="F29" s="114">
        <v>223</v>
      </c>
      <c r="G29" s="114">
        <v>289</v>
      </c>
      <c r="H29" s="114">
        <v>300</v>
      </c>
      <c r="I29" s="140">
        <v>232</v>
      </c>
      <c r="J29" s="115" t="s">
        <v>520</v>
      </c>
      <c r="K29" s="116" t="s">
        <v>520</v>
      </c>
    </row>
    <row r="30" spans="1:11" ht="14.1" customHeight="1" x14ac:dyDescent="0.2">
      <c r="A30" s="305" t="s">
        <v>247</v>
      </c>
      <c r="B30" s="306" t="s">
        <v>248</v>
      </c>
      <c r="C30" s="307"/>
      <c r="D30" s="113" t="s">
        <v>513</v>
      </c>
      <c r="E30" s="115" t="s">
        <v>513</v>
      </c>
      <c r="F30" s="114" t="s">
        <v>513</v>
      </c>
      <c r="G30" s="114">
        <v>119</v>
      </c>
      <c r="H30" s="114">
        <v>133</v>
      </c>
      <c r="I30" s="140" t="s">
        <v>513</v>
      </c>
      <c r="J30" s="115" t="s">
        <v>520</v>
      </c>
      <c r="K30" s="116" t="s">
        <v>520</v>
      </c>
    </row>
    <row r="31" spans="1:11" ht="14.1" customHeight="1" x14ac:dyDescent="0.2">
      <c r="A31" s="305" t="s">
        <v>249</v>
      </c>
      <c r="B31" s="306" t="s">
        <v>250</v>
      </c>
      <c r="C31" s="307"/>
      <c r="D31" s="113">
        <v>1.8063162801538282</v>
      </c>
      <c r="E31" s="115">
        <v>155</v>
      </c>
      <c r="F31" s="114">
        <v>142</v>
      </c>
      <c r="G31" s="114">
        <v>166</v>
      </c>
      <c r="H31" s="114">
        <v>167</v>
      </c>
      <c r="I31" s="140">
        <v>183</v>
      </c>
      <c r="J31" s="115" t="s">
        <v>520</v>
      </c>
      <c r="K31" s="116" t="s">
        <v>520</v>
      </c>
    </row>
    <row r="32" spans="1:11" ht="14.1" customHeight="1" x14ac:dyDescent="0.2">
      <c r="A32" s="305">
        <v>31</v>
      </c>
      <c r="B32" s="306" t="s">
        <v>251</v>
      </c>
      <c r="C32" s="307"/>
      <c r="D32" s="113">
        <v>0.58268267101736393</v>
      </c>
      <c r="E32" s="115">
        <v>50</v>
      </c>
      <c r="F32" s="114">
        <v>22</v>
      </c>
      <c r="G32" s="114">
        <v>59</v>
      </c>
      <c r="H32" s="114">
        <v>37</v>
      </c>
      <c r="I32" s="140">
        <v>68</v>
      </c>
      <c r="J32" s="115" t="s">
        <v>520</v>
      </c>
      <c r="K32" s="116" t="s">
        <v>520</v>
      </c>
    </row>
    <row r="33" spans="1:11" ht="14.1" customHeight="1" x14ac:dyDescent="0.2">
      <c r="A33" s="305">
        <v>32</v>
      </c>
      <c r="B33" s="306" t="s">
        <v>252</v>
      </c>
      <c r="C33" s="307"/>
      <c r="D33" s="113">
        <v>1.7480480130520919</v>
      </c>
      <c r="E33" s="115">
        <v>150</v>
      </c>
      <c r="F33" s="114">
        <v>80</v>
      </c>
      <c r="G33" s="114">
        <v>200</v>
      </c>
      <c r="H33" s="114">
        <v>191</v>
      </c>
      <c r="I33" s="140">
        <v>159</v>
      </c>
      <c r="J33" s="115" t="s">
        <v>520</v>
      </c>
      <c r="K33" s="116" t="s">
        <v>520</v>
      </c>
    </row>
    <row r="34" spans="1:11" ht="14.1" customHeight="1" x14ac:dyDescent="0.2">
      <c r="A34" s="305">
        <v>33</v>
      </c>
      <c r="B34" s="306" t="s">
        <v>253</v>
      </c>
      <c r="C34" s="307"/>
      <c r="D34" s="113">
        <v>1.2702482228178533</v>
      </c>
      <c r="E34" s="115">
        <v>109</v>
      </c>
      <c r="F34" s="114">
        <v>36</v>
      </c>
      <c r="G34" s="114">
        <v>127</v>
      </c>
      <c r="H34" s="114">
        <v>88</v>
      </c>
      <c r="I34" s="140">
        <v>123</v>
      </c>
      <c r="J34" s="115" t="s">
        <v>520</v>
      </c>
      <c r="K34" s="116" t="s">
        <v>520</v>
      </c>
    </row>
    <row r="35" spans="1:11" ht="14.1" customHeight="1" x14ac:dyDescent="0.2">
      <c r="A35" s="305">
        <v>34</v>
      </c>
      <c r="B35" s="306" t="s">
        <v>254</v>
      </c>
      <c r="C35" s="307"/>
      <c r="D35" s="113">
        <v>2.167579536184594</v>
      </c>
      <c r="E35" s="115">
        <v>186</v>
      </c>
      <c r="F35" s="114">
        <v>113</v>
      </c>
      <c r="G35" s="114">
        <v>192</v>
      </c>
      <c r="H35" s="114">
        <v>234</v>
      </c>
      <c r="I35" s="140">
        <v>208</v>
      </c>
      <c r="J35" s="115" t="s">
        <v>520</v>
      </c>
      <c r="K35" s="116" t="s">
        <v>520</v>
      </c>
    </row>
    <row r="36" spans="1:11" ht="14.1" customHeight="1" x14ac:dyDescent="0.2">
      <c r="A36" s="305">
        <v>41</v>
      </c>
      <c r="B36" s="306" t="s">
        <v>255</v>
      </c>
      <c r="C36" s="307"/>
      <c r="D36" s="113">
        <v>1.5149749446451461</v>
      </c>
      <c r="E36" s="115">
        <v>130</v>
      </c>
      <c r="F36" s="114">
        <v>123</v>
      </c>
      <c r="G36" s="114">
        <v>137</v>
      </c>
      <c r="H36" s="114">
        <v>93</v>
      </c>
      <c r="I36" s="140">
        <v>136</v>
      </c>
      <c r="J36" s="115" t="s">
        <v>520</v>
      </c>
      <c r="K36" s="116" t="s">
        <v>520</v>
      </c>
    </row>
    <row r="37" spans="1:11" ht="14.1" customHeight="1" x14ac:dyDescent="0.2">
      <c r="A37" s="305">
        <v>42</v>
      </c>
      <c r="B37" s="306" t="s">
        <v>256</v>
      </c>
      <c r="C37" s="307"/>
      <c r="D37" s="113">
        <v>0.12819018762382006</v>
      </c>
      <c r="E37" s="115">
        <v>11</v>
      </c>
      <c r="F37" s="114" t="s">
        <v>513</v>
      </c>
      <c r="G37" s="114" t="s">
        <v>513</v>
      </c>
      <c r="H37" s="114">
        <v>10</v>
      </c>
      <c r="I37" s="140">
        <v>9</v>
      </c>
      <c r="J37" s="115" t="s">
        <v>520</v>
      </c>
      <c r="K37" s="116" t="s">
        <v>520</v>
      </c>
    </row>
    <row r="38" spans="1:11" ht="14.1" customHeight="1" x14ac:dyDescent="0.2">
      <c r="A38" s="305">
        <v>43</v>
      </c>
      <c r="B38" s="306" t="s">
        <v>257</v>
      </c>
      <c r="C38" s="307"/>
      <c r="D38" s="113">
        <v>2.4356135648525812</v>
      </c>
      <c r="E38" s="115">
        <v>209</v>
      </c>
      <c r="F38" s="114">
        <v>182</v>
      </c>
      <c r="G38" s="114">
        <v>199</v>
      </c>
      <c r="H38" s="114">
        <v>185</v>
      </c>
      <c r="I38" s="140">
        <v>252</v>
      </c>
      <c r="J38" s="115" t="s">
        <v>520</v>
      </c>
      <c r="K38" s="116" t="s">
        <v>520</v>
      </c>
    </row>
    <row r="39" spans="1:11" ht="14.1" customHeight="1" x14ac:dyDescent="0.2">
      <c r="A39" s="305">
        <v>51</v>
      </c>
      <c r="B39" s="306" t="s">
        <v>258</v>
      </c>
      <c r="C39" s="307"/>
      <c r="D39" s="113">
        <v>9.101503321291224</v>
      </c>
      <c r="E39" s="115">
        <v>781</v>
      </c>
      <c r="F39" s="114">
        <v>680</v>
      </c>
      <c r="G39" s="114">
        <v>931</v>
      </c>
      <c r="H39" s="114">
        <v>793</v>
      </c>
      <c r="I39" s="140">
        <v>833</v>
      </c>
      <c r="J39" s="115" t="s">
        <v>520</v>
      </c>
      <c r="K39" s="116" t="s">
        <v>520</v>
      </c>
    </row>
    <row r="40" spans="1:11" ht="14.1" customHeight="1" x14ac:dyDescent="0.2">
      <c r="A40" s="305" t="s">
        <v>259</v>
      </c>
      <c r="B40" s="306" t="s">
        <v>260</v>
      </c>
      <c r="C40" s="307"/>
      <c r="D40" s="113">
        <v>8.7285864118401122</v>
      </c>
      <c r="E40" s="115">
        <v>749</v>
      </c>
      <c r="F40" s="114">
        <v>656</v>
      </c>
      <c r="G40" s="114">
        <v>896</v>
      </c>
      <c r="H40" s="114">
        <v>757</v>
      </c>
      <c r="I40" s="140">
        <v>789</v>
      </c>
      <c r="J40" s="115" t="s">
        <v>520</v>
      </c>
      <c r="K40" s="116" t="s">
        <v>520</v>
      </c>
    </row>
    <row r="41" spans="1:11" ht="14.1" customHeight="1" x14ac:dyDescent="0.2">
      <c r="A41" s="305"/>
      <c r="B41" s="306" t="s">
        <v>261</v>
      </c>
      <c r="C41" s="307"/>
      <c r="D41" s="113">
        <v>8.1459037408227477</v>
      </c>
      <c r="E41" s="115">
        <v>699</v>
      </c>
      <c r="F41" s="114">
        <v>565</v>
      </c>
      <c r="G41" s="114">
        <v>823</v>
      </c>
      <c r="H41" s="114">
        <v>710</v>
      </c>
      <c r="I41" s="140">
        <v>734</v>
      </c>
      <c r="J41" s="115" t="s">
        <v>520</v>
      </c>
      <c r="K41" s="116" t="s">
        <v>520</v>
      </c>
    </row>
    <row r="42" spans="1:11" ht="14.1" customHeight="1" x14ac:dyDescent="0.2">
      <c r="A42" s="305">
        <v>52</v>
      </c>
      <c r="B42" s="306" t="s">
        <v>262</v>
      </c>
      <c r="C42" s="307"/>
      <c r="D42" s="113">
        <v>3.9622421629180749</v>
      </c>
      <c r="E42" s="115">
        <v>340</v>
      </c>
      <c r="F42" s="114">
        <v>162</v>
      </c>
      <c r="G42" s="114">
        <v>293</v>
      </c>
      <c r="H42" s="114">
        <v>262</v>
      </c>
      <c r="I42" s="140">
        <v>364</v>
      </c>
      <c r="J42" s="115" t="s">
        <v>520</v>
      </c>
      <c r="K42" s="116" t="s">
        <v>520</v>
      </c>
    </row>
    <row r="43" spans="1:11" ht="14.1" customHeight="1" x14ac:dyDescent="0.2">
      <c r="A43" s="305" t="s">
        <v>263</v>
      </c>
      <c r="B43" s="306" t="s">
        <v>264</v>
      </c>
      <c r="C43" s="307"/>
      <c r="D43" s="113">
        <v>3.3679058384803637</v>
      </c>
      <c r="E43" s="115">
        <v>289</v>
      </c>
      <c r="F43" s="114">
        <v>135</v>
      </c>
      <c r="G43" s="114">
        <v>228</v>
      </c>
      <c r="H43" s="114">
        <v>195</v>
      </c>
      <c r="I43" s="140">
        <v>319</v>
      </c>
      <c r="J43" s="115" t="s">
        <v>520</v>
      </c>
      <c r="K43" s="116" t="s">
        <v>520</v>
      </c>
    </row>
    <row r="44" spans="1:11" ht="14.1" customHeight="1" x14ac:dyDescent="0.2">
      <c r="A44" s="305">
        <v>53</v>
      </c>
      <c r="B44" s="306" t="s">
        <v>265</v>
      </c>
      <c r="C44" s="307"/>
      <c r="D44" s="113">
        <v>1.4567066775434099</v>
      </c>
      <c r="E44" s="115">
        <v>125</v>
      </c>
      <c r="F44" s="114">
        <v>55</v>
      </c>
      <c r="G44" s="114">
        <v>61</v>
      </c>
      <c r="H44" s="114">
        <v>73</v>
      </c>
      <c r="I44" s="140">
        <v>57</v>
      </c>
      <c r="J44" s="115" t="s">
        <v>520</v>
      </c>
      <c r="K44" s="116" t="s">
        <v>520</v>
      </c>
    </row>
    <row r="45" spans="1:11" ht="14.1" customHeight="1" x14ac:dyDescent="0.2">
      <c r="A45" s="305" t="s">
        <v>266</v>
      </c>
      <c r="B45" s="306" t="s">
        <v>267</v>
      </c>
      <c r="C45" s="307"/>
      <c r="D45" s="113">
        <v>1.421745717282368</v>
      </c>
      <c r="E45" s="115">
        <v>122</v>
      </c>
      <c r="F45" s="114">
        <v>53</v>
      </c>
      <c r="G45" s="114">
        <v>57</v>
      </c>
      <c r="H45" s="114">
        <v>72</v>
      </c>
      <c r="I45" s="140">
        <v>54</v>
      </c>
      <c r="J45" s="115" t="s">
        <v>520</v>
      </c>
      <c r="K45" s="116" t="s">
        <v>520</v>
      </c>
    </row>
    <row r="46" spans="1:11" ht="14.1" customHeight="1" x14ac:dyDescent="0.2">
      <c r="A46" s="305">
        <v>54</v>
      </c>
      <c r="B46" s="306" t="s">
        <v>268</v>
      </c>
      <c r="C46" s="307"/>
      <c r="D46" s="113">
        <v>4.1487006176436312</v>
      </c>
      <c r="E46" s="115">
        <v>356</v>
      </c>
      <c r="F46" s="114">
        <v>239</v>
      </c>
      <c r="G46" s="114">
        <v>278</v>
      </c>
      <c r="H46" s="114">
        <v>269</v>
      </c>
      <c r="I46" s="140">
        <v>366</v>
      </c>
      <c r="J46" s="115" t="s">
        <v>520</v>
      </c>
      <c r="K46" s="116" t="s">
        <v>520</v>
      </c>
    </row>
    <row r="47" spans="1:11" ht="14.1" customHeight="1" x14ac:dyDescent="0.2">
      <c r="A47" s="305">
        <v>61</v>
      </c>
      <c r="B47" s="306" t="s">
        <v>269</v>
      </c>
      <c r="C47" s="307"/>
      <c r="D47" s="113">
        <v>2.1326185759235519</v>
      </c>
      <c r="E47" s="115">
        <v>183</v>
      </c>
      <c r="F47" s="114">
        <v>114</v>
      </c>
      <c r="G47" s="114">
        <v>182</v>
      </c>
      <c r="H47" s="114">
        <v>160</v>
      </c>
      <c r="I47" s="140">
        <v>192</v>
      </c>
      <c r="J47" s="115" t="s">
        <v>520</v>
      </c>
      <c r="K47" s="116" t="s">
        <v>520</v>
      </c>
    </row>
    <row r="48" spans="1:11" ht="14.1" customHeight="1" x14ac:dyDescent="0.2">
      <c r="A48" s="305">
        <v>62</v>
      </c>
      <c r="B48" s="306" t="s">
        <v>270</v>
      </c>
      <c r="C48" s="307"/>
      <c r="D48" s="113">
        <v>7.0154993590490617</v>
      </c>
      <c r="E48" s="115">
        <v>602</v>
      </c>
      <c r="F48" s="114">
        <v>500</v>
      </c>
      <c r="G48" s="114">
        <v>680</v>
      </c>
      <c r="H48" s="114">
        <v>547</v>
      </c>
      <c r="I48" s="140">
        <v>480</v>
      </c>
      <c r="J48" s="115" t="s">
        <v>520</v>
      </c>
      <c r="K48" s="116" t="s">
        <v>520</v>
      </c>
    </row>
    <row r="49" spans="1:11" ht="14.1" customHeight="1" x14ac:dyDescent="0.2">
      <c r="A49" s="305">
        <v>63</v>
      </c>
      <c r="B49" s="306" t="s">
        <v>271</v>
      </c>
      <c r="C49" s="307"/>
      <c r="D49" s="113">
        <v>2.960027968768209</v>
      </c>
      <c r="E49" s="115">
        <v>254</v>
      </c>
      <c r="F49" s="114">
        <v>275</v>
      </c>
      <c r="G49" s="114">
        <v>380</v>
      </c>
      <c r="H49" s="114">
        <v>372</v>
      </c>
      <c r="I49" s="140">
        <v>312</v>
      </c>
      <c r="J49" s="115" t="s">
        <v>520</v>
      </c>
      <c r="K49" s="116" t="s">
        <v>520</v>
      </c>
    </row>
    <row r="50" spans="1:11" ht="14.1" customHeight="1" x14ac:dyDescent="0.2">
      <c r="A50" s="305" t="s">
        <v>272</v>
      </c>
      <c r="B50" s="306" t="s">
        <v>273</v>
      </c>
      <c r="C50" s="307"/>
      <c r="D50" s="113">
        <v>0.43118517655284933</v>
      </c>
      <c r="E50" s="115">
        <v>37</v>
      </c>
      <c r="F50" s="114">
        <v>47</v>
      </c>
      <c r="G50" s="114">
        <v>62</v>
      </c>
      <c r="H50" s="114">
        <v>75</v>
      </c>
      <c r="I50" s="140">
        <v>67</v>
      </c>
      <c r="J50" s="115" t="s">
        <v>520</v>
      </c>
      <c r="K50" s="116" t="s">
        <v>520</v>
      </c>
    </row>
    <row r="51" spans="1:11" ht="14.1" customHeight="1" x14ac:dyDescent="0.2">
      <c r="A51" s="305" t="s">
        <v>274</v>
      </c>
      <c r="B51" s="306" t="s">
        <v>275</v>
      </c>
      <c r="C51" s="307"/>
      <c r="D51" s="113">
        <v>2.2491551101270248</v>
      </c>
      <c r="E51" s="115">
        <v>193</v>
      </c>
      <c r="F51" s="114">
        <v>202</v>
      </c>
      <c r="G51" s="114">
        <v>258</v>
      </c>
      <c r="H51" s="114">
        <v>276</v>
      </c>
      <c r="I51" s="140">
        <v>213</v>
      </c>
      <c r="J51" s="115" t="s">
        <v>520</v>
      </c>
      <c r="K51" s="116" t="s">
        <v>520</v>
      </c>
    </row>
    <row r="52" spans="1:11" ht="14.1" customHeight="1" x14ac:dyDescent="0.2">
      <c r="A52" s="305">
        <v>71</v>
      </c>
      <c r="B52" s="306" t="s">
        <v>276</v>
      </c>
      <c r="C52" s="307"/>
      <c r="D52" s="113">
        <v>8.2740939284465682</v>
      </c>
      <c r="E52" s="115">
        <v>710</v>
      </c>
      <c r="F52" s="114">
        <v>531</v>
      </c>
      <c r="G52" s="114">
        <v>754</v>
      </c>
      <c r="H52" s="114">
        <v>576</v>
      </c>
      <c r="I52" s="140">
        <v>786</v>
      </c>
      <c r="J52" s="115" t="s">
        <v>520</v>
      </c>
      <c r="K52" s="116" t="s">
        <v>520</v>
      </c>
    </row>
    <row r="53" spans="1:11" ht="14.1" customHeight="1" x14ac:dyDescent="0.2">
      <c r="A53" s="305" t="s">
        <v>277</v>
      </c>
      <c r="B53" s="306" t="s">
        <v>278</v>
      </c>
      <c r="C53" s="307"/>
      <c r="D53" s="113">
        <v>2.8901060482461252</v>
      </c>
      <c r="E53" s="115">
        <v>248</v>
      </c>
      <c r="F53" s="114">
        <v>210</v>
      </c>
      <c r="G53" s="114">
        <v>272</v>
      </c>
      <c r="H53" s="114">
        <v>194</v>
      </c>
      <c r="I53" s="140">
        <v>306</v>
      </c>
      <c r="J53" s="115" t="s">
        <v>520</v>
      </c>
      <c r="K53" s="116" t="s">
        <v>520</v>
      </c>
    </row>
    <row r="54" spans="1:11" ht="14.1" customHeight="1" x14ac:dyDescent="0.2">
      <c r="A54" s="305" t="s">
        <v>279</v>
      </c>
      <c r="B54" s="306" t="s">
        <v>280</v>
      </c>
      <c r="C54" s="307"/>
      <c r="D54" s="113">
        <v>4.3701200326302292</v>
      </c>
      <c r="E54" s="115">
        <v>375</v>
      </c>
      <c r="F54" s="114">
        <v>282</v>
      </c>
      <c r="G54" s="114">
        <v>416</v>
      </c>
      <c r="H54" s="114">
        <v>320</v>
      </c>
      <c r="I54" s="140">
        <v>387</v>
      </c>
      <c r="J54" s="115" t="s">
        <v>520</v>
      </c>
      <c r="K54" s="116" t="s">
        <v>520</v>
      </c>
    </row>
    <row r="55" spans="1:11" ht="14.1" customHeight="1" x14ac:dyDescent="0.2">
      <c r="A55" s="305">
        <v>72</v>
      </c>
      <c r="B55" s="306" t="s">
        <v>281</v>
      </c>
      <c r="C55" s="307"/>
      <c r="D55" s="113">
        <v>1.9345064677776482</v>
      </c>
      <c r="E55" s="115">
        <v>166</v>
      </c>
      <c r="F55" s="114">
        <v>81</v>
      </c>
      <c r="G55" s="114">
        <v>182</v>
      </c>
      <c r="H55" s="114">
        <v>113</v>
      </c>
      <c r="I55" s="140">
        <v>128</v>
      </c>
      <c r="J55" s="115" t="s">
        <v>520</v>
      </c>
      <c r="K55" s="116" t="s">
        <v>520</v>
      </c>
    </row>
    <row r="56" spans="1:11" ht="14.1" customHeight="1" x14ac:dyDescent="0.2">
      <c r="A56" s="305" t="s">
        <v>282</v>
      </c>
      <c r="B56" s="306" t="s">
        <v>283</v>
      </c>
      <c r="C56" s="307"/>
      <c r="D56" s="113">
        <v>0.52441440391562755</v>
      </c>
      <c r="E56" s="115">
        <v>45</v>
      </c>
      <c r="F56" s="114">
        <v>21</v>
      </c>
      <c r="G56" s="114">
        <v>79</v>
      </c>
      <c r="H56" s="114">
        <v>24</v>
      </c>
      <c r="I56" s="140">
        <v>32</v>
      </c>
      <c r="J56" s="115" t="s">
        <v>520</v>
      </c>
      <c r="K56" s="116" t="s">
        <v>520</v>
      </c>
    </row>
    <row r="57" spans="1:11" ht="14.1" customHeight="1" x14ac:dyDescent="0.2">
      <c r="A57" s="305" t="s">
        <v>284</v>
      </c>
      <c r="B57" s="306" t="s">
        <v>285</v>
      </c>
      <c r="C57" s="307"/>
      <c r="D57" s="113">
        <v>1.2702482228178533</v>
      </c>
      <c r="E57" s="115">
        <v>109</v>
      </c>
      <c r="F57" s="114">
        <v>52</v>
      </c>
      <c r="G57" s="114">
        <v>68</v>
      </c>
      <c r="H57" s="114">
        <v>70</v>
      </c>
      <c r="I57" s="140">
        <v>87</v>
      </c>
      <c r="J57" s="115" t="s">
        <v>520</v>
      </c>
      <c r="K57" s="116" t="s">
        <v>520</v>
      </c>
    </row>
    <row r="58" spans="1:11" ht="14.1" customHeight="1" x14ac:dyDescent="0.2">
      <c r="A58" s="305">
        <v>73</v>
      </c>
      <c r="B58" s="306" t="s">
        <v>286</v>
      </c>
      <c r="C58" s="307"/>
      <c r="D58" s="113">
        <v>1.5965505185875772</v>
      </c>
      <c r="E58" s="115">
        <v>137</v>
      </c>
      <c r="F58" s="114">
        <v>89</v>
      </c>
      <c r="G58" s="114">
        <v>148</v>
      </c>
      <c r="H58" s="114">
        <v>111</v>
      </c>
      <c r="I58" s="140">
        <v>156</v>
      </c>
      <c r="J58" s="115" t="s">
        <v>520</v>
      </c>
      <c r="K58" s="116" t="s">
        <v>520</v>
      </c>
    </row>
    <row r="59" spans="1:11" ht="14.1" customHeight="1" x14ac:dyDescent="0.2">
      <c r="A59" s="305" t="s">
        <v>287</v>
      </c>
      <c r="B59" s="306" t="s">
        <v>288</v>
      </c>
      <c r="C59" s="307"/>
      <c r="D59" s="113">
        <v>1.2003263022957698</v>
      </c>
      <c r="E59" s="115">
        <v>103</v>
      </c>
      <c r="F59" s="114">
        <v>67</v>
      </c>
      <c r="G59" s="114">
        <v>106</v>
      </c>
      <c r="H59" s="114">
        <v>77</v>
      </c>
      <c r="I59" s="140">
        <v>121</v>
      </c>
      <c r="J59" s="115" t="s">
        <v>520</v>
      </c>
      <c r="K59" s="116" t="s">
        <v>520</v>
      </c>
    </row>
    <row r="60" spans="1:11" ht="14.1" customHeight="1" x14ac:dyDescent="0.2">
      <c r="A60" s="305">
        <v>81</v>
      </c>
      <c r="B60" s="306" t="s">
        <v>289</v>
      </c>
      <c r="C60" s="307"/>
      <c r="D60" s="113">
        <v>7.2485724274560077</v>
      </c>
      <c r="E60" s="115">
        <v>622</v>
      </c>
      <c r="F60" s="114">
        <v>561</v>
      </c>
      <c r="G60" s="114">
        <v>886</v>
      </c>
      <c r="H60" s="114">
        <v>476</v>
      </c>
      <c r="I60" s="140">
        <v>633</v>
      </c>
      <c r="J60" s="115" t="s">
        <v>520</v>
      </c>
      <c r="K60" s="116" t="s">
        <v>520</v>
      </c>
    </row>
    <row r="61" spans="1:11" ht="14.1" customHeight="1" x14ac:dyDescent="0.2">
      <c r="A61" s="305" t="s">
        <v>290</v>
      </c>
      <c r="B61" s="306" t="s">
        <v>291</v>
      </c>
      <c r="C61" s="307"/>
      <c r="D61" s="113">
        <v>1.4567066775434099</v>
      </c>
      <c r="E61" s="115">
        <v>125</v>
      </c>
      <c r="F61" s="114">
        <v>93</v>
      </c>
      <c r="G61" s="114">
        <v>188</v>
      </c>
      <c r="H61" s="114">
        <v>89</v>
      </c>
      <c r="I61" s="140">
        <v>100</v>
      </c>
      <c r="J61" s="115" t="s">
        <v>520</v>
      </c>
      <c r="K61" s="116" t="s">
        <v>520</v>
      </c>
    </row>
    <row r="62" spans="1:11" ht="14.1" customHeight="1" x14ac:dyDescent="0.2">
      <c r="A62" s="305" t="s">
        <v>292</v>
      </c>
      <c r="B62" s="306" t="s">
        <v>293</v>
      </c>
      <c r="C62" s="307"/>
      <c r="D62" s="113">
        <v>2.4123062580118866</v>
      </c>
      <c r="E62" s="115">
        <v>207</v>
      </c>
      <c r="F62" s="114">
        <v>252</v>
      </c>
      <c r="G62" s="114">
        <v>451</v>
      </c>
      <c r="H62" s="114">
        <v>149</v>
      </c>
      <c r="I62" s="140">
        <v>258</v>
      </c>
      <c r="J62" s="115" t="s">
        <v>520</v>
      </c>
      <c r="K62" s="116" t="s">
        <v>520</v>
      </c>
    </row>
    <row r="63" spans="1:11" ht="14.1" customHeight="1" x14ac:dyDescent="0.2">
      <c r="A63" s="305"/>
      <c r="B63" s="306" t="s">
        <v>294</v>
      </c>
      <c r="C63" s="307"/>
      <c r="D63" s="113">
        <v>2.1209649225032048</v>
      </c>
      <c r="E63" s="115">
        <v>182</v>
      </c>
      <c r="F63" s="114">
        <v>218</v>
      </c>
      <c r="G63" s="114">
        <v>405</v>
      </c>
      <c r="H63" s="114">
        <v>127</v>
      </c>
      <c r="I63" s="140">
        <v>212</v>
      </c>
      <c r="J63" s="115" t="s">
        <v>520</v>
      </c>
      <c r="K63" s="116" t="s">
        <v>520</v>
      </c>
    </row>
    <row r="64" spans="1:11" ht="14.1" customHeight="1" x14ac:dyDescent="0.2">
      <c r="A64" s="305" t="s">
        <v>295</v>
      </c>
      <c r="B64" s="306" t="s">
        <v>296</v>
      </c>
      <c r="C64" s="307"/>
      <c r="D64" s="113">
        <v>1.7363943596317446</v>
      </c>
      <c r="E64" s="115">
        <v>149</v>
      </c>
      <c r="F64" s="114">
        <v>77</v>
      </c>
      <c r="G64" s="114">
        <v>96</v>
      </c>
      <c r="H64" s="114">
        <v>88</v>
      </c>
      <c r="I64" s="140">
        <v>113</v>
      </c>
      <c r="J64" s="115" t="s">
        <v>520</v>
      </c>
      <c r="K64" s="116" t="s">
        <v>520</v>
      </c>
    </row>
    <row r="65" spans="1:11" ht="14.1" customHeight="1" x14ac:dyDescent="0.2">
      <c r="A65" s="305" t="s">
        <v>297</v>
      </c>
      <c r="B65" s="306" t="s">
        <v>298</v>
      </c>
      <c r="C65" s="307"/>
      <c r="D65" s="113">
        <v>0.74583381890222589</v>
      </c>
      <c r="E65" s="115">
        <v>64</v>
      </c>
      <c r="F65" s="114">
        <v>54</v>
      </c>
      <c r="G65" s="114">
        <v>71</v>
      </c>
      <c r="H65" s="114">
        <v>47</v>
      </c>
      <c r="I65" s="140">
        <v>65</v>
      </c>
      <c r="J65" s="115" t="s">
        <v>520</v>
      </c>
      <c r="K65" s="116" t="s">
        <v>520</v>
      </c>
    </row>
    <row r="66" spans="1:11" ht="14.1" customHeight="1" x14ac:dyDescent="0.2">
      <c r="A66" s="305">
        <v>82</v>
      </c>
      <c r="B66" s="306" t="s">
        <v>299</v>
      </c>
      <c r="C66" s="307"/>
      <c r="D66" s="113">
        <v>3.3679058384803637</v>
      </c>
      <c r="E66" s="115">
        <v>289</v>
      </c>
      <c r="F66" s="114">
        <v>234</v>
      </c>
      <c r="G66" s="114">
        <v>461</v>
      </c>
      <c r="H66" s="114">
        <v>240</v>
      </c>
      <c r="I66" s="140">
        <v>411</v>
      </c>
      <c r="J66" s="115" t="s">
        <v>520</v>
      </c>
      <c r="K66" s="116" t="s">
        <v>520</v>
      </c>
    </row>
    <row r="67" spans="1:11" ht="14.1" customHeight="1" x14ac:dyDescent="0.2">
      <c r="A67" s="305" t="s">
        <v>300</v>
      </c>
      <c r="B67" s="306" t="s">
        <v>301</v>
      </c>
      <c r="C67" s="307"/>
      <c r="D67" s="113">
        <v>2.3307306840694557</v>
      </c>
      <c r="E67" s="115">
        <v>200</v>
      </c>
      <c r="F67" s="114">
        <v>182</v>
      </c>
      <c r="G67" s="114">
        <v>343</v>
      </c>
      <c r="H67" s="114">
        <v>167</v>
      </c>
      <c r="I67" s="140">
        <v>343</v>
      </c>
      <c r="J67" s="115" t="s">
        <v>520</v>
      </c>
      <c r="K67" s="116" t="s">
        <v>520</v>
      </c>
    </row>
    <row r="68" spans="1:11" ht="14.1" customHeight="1" x14ac:dyDescent="0.2">
      <c r="A68" s="305" t="s">
        <v>302</v>
      </c>
      <c r="B68" s="306" t="s">
        <v>303</v>
      </c>
      <c r="C68" s="307"/>
      <c r="D68" s="113">
        <v>0.29134133550868196</v>
      </c>
      <c r="E68" s="115">
        <v>25</v>
      </c>
      <c r="F68" s="114">
        <v>24</v>
      </c>
      <c r="G68" s="114">
        <v>45</v>
      </c>
      <c r="H68" s="114">
        <v>28</v>
      </c>
      <c r="I68" s="140">
        <v>33</v>
      </c>
      <c r="J68" s="115" t="s">
        <v>520</v>
      </c>
      <c r="K68" s="116" t="s">
        <v>520</v>
      </c>
    </row>
    <row r="69" spans="1:11" ht="14.1" customHeight="1" x14ac:dyDescent="0.2">
      <c r="A69" s="305">
        <v>83</v>
      </c>
      <c r="B69" s="306" t="s">
        <v>304</v>
      </c>
      <c r="C69" s="307"/>
      <c r="D69" s="113">
        <v>5.3839878802004426</v>
      </c>
      <c r="E69" s="115">
        <v>462</v>
      </c>
      <c r="F69" s="114">
        <v>359</v>
      </c>
      <c r="G69" s="114">
        <v>657</v>
      </c>
      <c r="H69" s="114">
        <v>292</v>
      </c>
      <c r="I69" s="140">
        <v>481</v>
      </c>
      <c r="J69" s="115" t="s">
        <v>520</v>
      </c>
      <c r="K69" s="116" t="s">
        <v>520</v>
      </c>
    </row>
    <row r="70" spans="1:11" ht="14.1" customHeight="1" x14ac:dyDescent="0.2">
      <c r="A70" s="305" t="s">
        <v>305</v>
      </c>
      <c r="B70" s="306" t="s">
        <v>306</v>
      </c>
      <c r="C70" s="307"/>
      <c r="D70" s="113">
        <v>4.7663442489220369</v>
      </c>
      <c r="E70" s="115">
        <v>409</v>
      </c>
      <c r="F70" s="114">
        <v>327</v>
      </c>
      <c r="G70" s="114">
        <v>619</v>
      </c>
      <c r="H70" s="114">
        <v>255</v>
      </c>
      <c r="I70" s="140">
        <v>432</v>
      </c>
      <c r="J70" s="115" t="s">
        <v>520</v>
      </c>
      <c r="K70" s="116" t="s">
        <v>520</v>
      </c>
    </row>
    <row r="71" spans="1:11" ht="14.1" customHeight="1" x14ac:dyDescent="0.2">
      <c r="A71" s="305"/>
      <c r="B71" s="306" t="s">
        <v>307</v>
      </c>
      <c r="C71" s="307"/>
      <c r="D71" s="113">
        <v>2.9250670085071668</v>
      </c>
      <c r="E71" s="115">
        <v>251</v>
      </c>
      <c r="F71" s="114">
        <v>171</v>
      </c>
      <c r="G71" s="114">
        <v>297</v>
      </c>
      <c r="H71" s="114">
        <v>133</v>
      </c>
      <c r="I71" s="140">
        <v>273</v>
      </c>
      <c r="J71" s="115" t="s">
        <v>520</v>
      </c>
      <c r="K71" s="116" t="s">
        <v>520</v>
      </c>
    </row>
    <row r="72" spans="1:11" ht="14.1" customHeight="1" x14ac:dyDescent="0.2">
      <c r="A72" s="305">
        <v>84</v>
      </c>
      <c r="B72" s="306" t="s">
        <v>308</v>
      </c>
      <c r="C72" s="307"/>
      <c r="D72" s="113">
        <v>5.3839878802004426</v>
      </c>
      <c r="E72" s="115">
        <v>462</v>
      </c>
      <c r="F72" s="114">
        <v>440</v>
      </c>
      <c r="G72" s="114">
        <v>435</v>
      </c>
      <c r="H72" s="114">
        <v>363</v>
      </c>
      <c r="I72" s="140">
        <v>432</v>
      </c>
      <c r="J72" s="115" t="s">
        <v>520</v>
      </c>
      <c r="K72" s="116" t="s">
        <v>520</v>
      </c>
    </row>
    <row r="73" spans="1:11" ht="14.1" customHeight="1" x14ac:dyDescent="0.2">
      <c r="A73" s="305" t="s">
        <v>309</v>
      </c>
      <c r="B73" s="306" t="s">
        <v>310</v>
      </c>
      <c r="C73" s="307"/>
      <c r="D73" s="113">
        <v>0.97890688730917141</v>
      </c>
      <c r="E73" s="115">
        <v>84</v>
      </c>
      <c r="F73" s="114">
        <v>17</v>
      </c>
      <c r="G73" s="114">
        <v>96</v>
      </c>
      <c r="H73" s="114">
        <v>14</v>
      </c>
      <c r="I73" s="140">
        <v>61</v>
      </c>
      <c r="J73" s="115" t="s">
        <v>520</v>
      </c>
      <c r="K73" s="116" t="s">
        <v>520</v>
      </c>
    </row>
    <row r="74" spans="1:11" ht="14.1" customHeight="1" x14ac:dyDescent="0.2">
      <c r="A74" s="305" t="s">
        <v>311</v>
      </c>
      <c r="B74" s="306" t="s">
        <v>312</v>
      </c>
      <c r="C74" s="307"/>
      <c r="D74" s="113">
        <v>6.9921920522083666E-2</v>
      </c>
      <c r="E74" s="115">
        <v>6</v>
      </c>
      <c r="F74" s="114">
        <v>29</v>
      </c>
      <c r="G74" s="114">
        <v>13</v>
      </c>
      <c r="H74" s="114">
        <v>11</v>
      </c>
      <c r="I74" s="140">
        <v>9</v>
      </c>
      <c r="J74" s="115" t="s">
        <v>520</v>
      </c>
      <c r="K74" s="116" t="s">
        <v>520</v>
      </c>
    </row>
    <row r="75" spans="1:11" ht="14.1" customHeight="1" x14ac:dyDescent="0.2">
      <c r="A75" s="305" t="s">
        <v>313</v>
      </c>
      <c r="B75" s="306" t="s">
        <v>314</v>
      </c>
      <c r="C75" s="307"/>
      <c r="D75" s="113">
        <v>3.8573592821349494</v>
      </c>
      <c r="E75" s="115">
        <v>331</v>
      </c>
      <c r="F75" s="114">
        <v>353</v>
      </c>
      <c r="G75" s="114">
        <v>271</v>
      </c>
      <c r="H75" s="114">
        <v>310</v>
      </c>
      <c r="I75" s="140">
        <v>320</v>
      </c>
      <c r="J75" s="115" t="s">
        <v>520</v>
      </c>
      <c r="K75" s="116" t="s">
        <v>520</v>
      </c>
    </row>
    <row r="76" spans="1:11" ht="14.1" customHeight="1" x14ac:dyDescent="0.2">
      <c r="A76" s="305">
        <v>91</v>
      </c>
      <c r="B76" s="306" t="s">
        <v>315</v>
      </c>
      <c r="C76" s="307"/>
      <c r="D76" s="113">
        <v>0.3379559491900711</v>
      </c>
      <c r="E76" s="115">
        <v>29</v>
      </c>
      <c r="F76" s="114">
        <v>21</v>
      </c>
      <c r="G76" s="114">
        <v>26</v>
      </c>
      <c r="H76" s="114">
        <v>26</v>
      </c>
      <c r="I76" s="140">
        <v>27</v>
      </c>
      <c r="J76" s="115" t="s">
        <v>520</v>
      </c>
      <c r="K76" s="116" t="s">
        <v>520</v>
      </c>
    </row>
    <row r="77" spans="1:11" ht="14.1" customHeight="1" x14ac:dyDescent="0.2">
      <c r="A77" s="305">
        <v>92</v>
      </c>
      <c r="B77" s="306" t="s">
        <v>316</v>
      </c>
      <c r="C77" s="307"/>
      <c r="D77" s="113">
        <v>2.1559258827642465</v>
      </c>
      <c r="E77" s="115">
        <v>185</v>
      </c>
      <c r="F77" s="114">
        <v>103</v>
      </c>
      <c r="G77" s="114">
        <v>88</v>
      </c>
      <c r="H77" s="114">
        <v>131</v>
      </c>
      <c r="I77" s="140">
        <v>161</v>
      </c>
      <c r="J77" s="115" t="s">
        <v>520</v>
      </c>
      <c r="K77" s="116" t="s">
        <v>520</v>
      </c>
    </row>
    <row r="78" spans="1:11" ht="14.1" customHeight="1" x14ac:dyDescent="0.2">
      <c r="A78" s="305">
        <v>93</v>
      </c>
      <c r="B78" s="306" t="s">
        <v>317</v>
      </c>
      <c r="C78" s="307"/>
      <c r="D78" s="113">
        <v>0.31464864234937651</v>
      </c>
      <c r="E78" s="115">
        <v>27</v>
      </c>
      <c r="F78" s="114">
        <v>14</v>
      </c>
      <c r="G78" s="114">
        <v>16</v>
      </c>
      <c r="H78" s="114">
        <v>13</v>
      </c>
      <c r="I78" s="140">
        <v>14</v>
      </c>
      <c r="J78" s="115" t="s">
        <v>520</v>
      </c>
      <c r="K78" s="116" t="s">
        <v>520</v>
      </c>
    </row>
    <row r="79" spans="1:11" ht="14.1" customHeight="1" x14ac:dyDescent="0.2">
      <c r="A79" s="305">
        <v>94</v>
      </c>
      <c r="B79" s="306" t="s">
        <v>318</v>
      </c>
      <c r="C79" s="307"/>
      <c r="D79" s="113">
        <v>0.36126325603076564</v>
      </c>
      <c r="E79" s="115">
        <v>31</v>
      </c>
      <c r="F79" s="114">
        <v>18</v>
      </c>
      <c r="G79" s="114">
        <v>64</v>
      </c>
      <c r="H79" s="114">
        <v>35</v>
      </c>
      <c r="I79" s="140">
        <v>42</v>
      </c>
      <c r="J79" s="115" t="s">
        <v>520</v>
      </c>
      <c r="K79" s="116" t="s">
        <v>520</v>
      </c>
    </row>
    <row r="80" spans="1:11" ht="14.1" customHeight="1" x14ac:dyDescent="0.2">
      <c r="A80" s="305" t="s">
        <v>319</v>
      </c>
      <c r="B80" s="306" t="s">
        <v>320</v>
      </c>
      <c r="C80" s="307"/>
      <c r="D80" s="113">
        <v>3.4960960261041833E-2</v>
      </c>
      <c r="E80" s="115">
        <v>3</v>
      </c>
      <c r="F80" s="114" t="s">
        <v>513</v>
      </c>
      <c r="G80" s="114" t="s">
        <v>513</v>
      </c>
      <c r="H80" s="114">
        <v>0</v>
      </c>
      <c r="I80" s="140">
        <v>0</v>
      </c>
      <c r="J80" s="115" t="s">
        <v>520</v>
      </c>
      <c r="K80" s="116" t="s">
        <v>520</v>
      </c>
    </row>
    <row r="81" spans="1:11" ht="14.1" customHeight="1" x14ac:dyDescent="0.2">
      <c r="A81" s="309" t="s">
        <v>321</v>
      </c>
      <c r="B81" s="310" t="s">
        <v>334</v>
      </c>
      <c r="C81" s="311"/>
      <c r="D81" s="125">
        <v>0.11653653420347279</v>
      </c>
      <c r="E81" s="143">
        <v>10</v>
      </c>
      <c r="F81" s="144">
        <v>10</v>
      </c>
      <c r="G81" s="144">
        <v>24</v>
      </c>
      <c r="H81" s="144">
        <v>4</v>
      </c>
      <c r="I81" s="145">
        <v>6</v>
      </c>
      <c r="J81" s="143" t="s">
        <v>520</v>
      </c>
      <c r="K81" s="146" t="s">
        <v>520</v>
      </c>
    </row>
    <row r="82" spans="1:11" s="268"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6" t="s">
        <v>322</v>
      </c>
      <c r="B83" s="97"/>
      <c r="C83" s="97"/>
      <c r="D83" s="155"/>
      <c r="E83" s="156"/>
      <c r="F83" s="156"/>
      <c r="G83" s="156"/>
      <c r="H83" s="156"/>
      <c r="I83" s="156"/>
      <c r="J83" s="156"/>
      <c r="K83" s="157"/>
    </row>
    <row r="84" spans="1:11" ht="20.25" customHeight="1" x14ac:dyDescent="0.2">
      <c r="A84" s="656" t="s">
        <v>364</v>
      </c>
      <c r="B84" s="656"/>
      <c r="C84" s="656"/>
      <c r="D84" s="656"/>
      <c r="E84" s="656"/>
      <c r="F84" s="656"/>
      <c r="G84" s="656"/>
      <c r="H84" s="656"/>
      <c r="I84" s="656"/>
      <c r="J84" s="656"/>
      <c r="K84" s="656"/>
    </row>
    <row r="85" spans="1:11" s="404"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7"/>
      <c r="B87" s="618"/>
      <c r="C87" s="618"/>
      <c r="D87" s="618"/>
      <c r="E87" s="618"/>
      <c r="F87" s="618"/>
      <c r="G87" s="618"/>
      <c r="H87" s="618"/>
      <c r="I87" s="618"/>
      <c r="J87" s="618"/>
      <c r="K87" s="618"/>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7" t="s">
        <v>366</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336</v>
      </c>
      <c r="B5" s="570"/>
      <c r="C5" s="570"/>
      <c r="D5" s="570"/>
      <c r="E5" s="252"/>
      <c r="F5" s="252"/>
      <c r="G5" s="252"/>
      <c r="H5" s="252"/>
      <c r="I5" s="252"/>
      <c r="J5" s="252"/>
    </row>
    <row r="6" spans="1:15" s="94" customFormat="1" ht="25.5" customHeight="1" x14ac:dyDescent="0.2">
      <c r="A6" s="655" t="s">
        <v>521</v>
      </c>
      <c r="B6" s="655"/>
      <c r="C6" s="655"/>
      <c r="D6" s="655"/>
      <c r="E6" s="655"/>
      <c r="F6" s="655"/>
      <c r="G6" s="655"/>
      <c r="H6" s="655"/>
      <c r="I6" s="655"/>
      <c r="J6" s="655"/>
    </row>
    <row r="7" spans="1:15" s="91" customFormat="1" ht="24.95" customHeight="1" x14ac:dyDescent="0.2">
      <c r="A7" s="585" t="s">
        <v>213</v>
      </c>
      <c r="B7" s="586"/>
      <c r="C7" s="579" t="s">
        <v>94</v>
      </c>
      <c r="D7" s="658" t="s">
        <v>367</v>
      </c>
      <c r="E7" s="659"/>
      <c r="F7" s="659"/>
      <c r="G7" s="659"/>
      <c r="H7" s="660"/>
      <c r="I7" s="585" t="s">
        <v>359</v>
      </c>
      <c r="J7" s="586"/>
      <c r="K7" s="96"/>
      <c r="L7" s="96"/>
      <c r="M7" s="96"/>
      <c r="N7" s="96"/>
      <c r="O7" s="96"/>
    </row>
    <row r="8" spans="1:15" ht="21.75" customHeight="1" x14ac:dyDescent="0.2">
      <c r="A8" s="614"/>
      <c r="B8" s="615"/>
      <c r="C8" s="580"/>
      <c r="D8" s="589" t="s">
        <v>336</v>
      </c>
      <c r="E8" s="589" t="s">
        <v>338</v>
      </c>
      <c r="F8" s="589" t="s">
        <v>339</v>
      </c>
      <c r="G8" s="589" t="s">
        <v>340</v>
      </c>
      <c r="H8" s="589" t="s">
        <v>341</v>
      </c>
      <c r="I8" s="587"/>
      <c r="J8" s="588"/>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192" customFormat="1" ht="24.95" customHeight="1" x14ac:dyDescent="0.2">
      <c r="A11" s="616" t="s">
        <v>104</v>
      </c>
      <c r="B11" s="617"/>
      <c r="C11" s="284">
        <v>100</v>
      </c>
      <c r="D11" s="115">
        <v>9037</v>
      </c>
      <c r="E11" s="114">
        <v>7459</v>
      </c>
      <c r="F11" s="114">
        <v>8484</v>
      </c>
      <c r="G11" s="114">
        <v>6978</v>
      </c>
      <c r="H11" s="140">
        <v>9400</v>
      </c>
      <c r="I11" s="115" t="s">
        <v>520</v>
      </c>
      <c r="J11" s="116" t="s">
        <v>520</v>
      </c>
    </row>
    <row r="12" spans="1:15" s="110" customFormat="1" ht="24.95" customHeight="1" x14ac:dyDescent="0.2">
      <c r="A12" s="193" t="s">
        <v>132</v>
      </c>
      <c r="B12" s="194" t="s">
        <v>133</v>
      </c>
      <c r="C12" s="113">
        <v>1.5713179152373575</v>
      </c>
      <c r="D12" s="115">
        <v>142</v>
      </c>
      <c r="E12" s="114">
        <v>216</v>
      </c>
      <c r="F12" s="114">
        <v>196</v>
      </c>
      <c r="G12" s="114">
        <v>131</v>
      </c>
      <c r="H12" s="140">
        <v>153</v>
      </c>
      <c r="I12" s="115" t="s">
        <v>520</v>
      </c>
      <c r="J12" s="116" t="s">
        <v>520</v>
      </c>
    </row>
    <row r="13" spans="1:15" s="110" customFormat="1" ht="24.95" customHeight="1" x14ac:dyDescent="0.2">
      <c r="A13" s="193" t="s">
        <v>134</v>
      </c>
      <c r="B13" s="199" t="s">
        <v>214</v>
      </c>
      <c r="C13" s="113">
        <v>0.86311829146840768</v>
      </c>
      <c r="D13" s="115">
        <v>78</v>
      </c>
      <c r="E13" s="114">
        <v>47</v>
      </c>
      <c r="F13" s="114">
        <v>55</v>
      </c>
      <c r="G13" s="114">
        <v>58</v>
      </c>
      <c r="H13" s="140">
        <v>58</v>
      </c>
      <c r="I13" s="115" t="s">
        <v>520</v>
      </c>
      <c r="J13" s="116" t="s">
        <v>520</v>
      </c>
    </row>
    <row r="14" spans="1:15" s="286" customFormat="1" ht="24.95" customHeight="1" x14ac:dyDescent="0.2">
      <c r="A14" s="193" t="s">
        <v>215</v>
      </c>
      <c r="B14" s="199" t="s">
        <v>137</v>
      </c>
      <c r="C14" s="113">
        <v>16.686953635055882</v>
      </c>
      <c r="D14" s="115">
        <v>1508</v>
      </c>
      <c r="E14" s="114">
        <v>1086</v>
      </c>
      <c r="F14" s="114">
        <v>1083</v>
      </c>
      <c r="G14" s="114">
        <v>1045</v>
      </c>
      <c r="H14" s="140">
        <v>1585</v>
      </c>
      <c r="I14" s="115" t="s">
        <v>520</v>
      </c>
      <c r="J14" s="116" t="s">
        <v>520</v>
      </c>
      <c r="K14" s="110"/>
      <c r="L14" s="110"/>
      <c r="M14" s="110"/>
      <c r="N14" s="110"/>
      <c r="O14" s="110"/>
    </row>
    <row r="15" spans="1:15" s="110" customFormat="1" ht="24.95" customHeight="1" x14ac:dyDescent="0.2">
      <c r="A15" s="193" t="s">
        <v>216</v>
      </c>
      <c r="B15" s="199" t="s">
        <v>217</v>
      </c>
      <c r="C15" s="113">
        <v>2.6557485891335619</v>
      </c>
      <c r="D15" s="115">
        <v>240</v>
      </c>
      <c r="E15" s="114">
        <v>179</v>
      </c>
      <c r="F15" s="114">
        <v>204</v>
      </c>
      <c r="G15" s="114">
        <v>227</v>
      </c>
      <c r="H15" s="140">
        <v>212</v>
      </c>
      <c r="I15" s="115" t="s">
        <v>520</v>
      </c>
      <c r="J15" s="116" t="s">
        <v>520</v>
      </c>
    </row>
    <row r="16" spans="1:15" s="286" customFormat="1" ht="24.95" customHeight="1" x14ac:dyDescent="0.2">
      <c r="A16" s="193" t="s">
        <v>218</v>
      </c>
      <c r="B16" s="199" t="s">
        <v>141</v>
      </c>
      <c r="C16" s="113">
        <v>10.611928737412859</v>
      </c>
      <c r="D16" s="115">
        <v>959</v>
      </c>
      <c r="E16" s="114">
        <v>680</v>
      </c>
      <c r="F16" s="114">
        <v>669</v>
      </c>
      <c r="G16" s="114">
        <v>607</v>
      </c>
      <c r="H16" s="140">
        <v>1129</v>
      </c>
      <c r="I16" s="115" t="s">
        <v>520</v>
      </c>
      <c r="J16" s="116" t="s">
        <v>520</v>
      </c>
      <c r="K16" s="110"/>
      <c r="L16" s="110"/>
      <c r="M16" s="110"/>
      <c r="N16" s="110"/>
      <c r="O16" s="110"/>
    </row>
    <row r="17" spans="1:15" s="110" customFormat="1" ht="24.95" customHeight="1" x14ac:dyDescent="0.2">
      <c r="A17" s="193" t="s">
        <v>142</v>
      </c>
      <c r="B17" s="199" t="s">
        <v>220</v>
      </c>
      <c r="C17" s="113">
        <v>3.4192763085094611</v>
      </c>
      <c r="D17" s="115">
        <v>309</v>
      </c>
      <c r="E17" s="114">
        <v>227</v>
      </c>
      <c r="F17" s="114">
        <v>210</v>
      </c>
      <c r="G17" s="114">
        <v>211</v>
      </c>
      <c r="H17" s="140">
        <v>244</v>
      </c>
      <c r="I17" s="115" t="s">
        <v>520</v>
      </c>
      <c r="J17" s="116" t="s">
        <v>520</v>
      </c>
    </row>
    <row r="18" spans="1:15" s="286" customFormat="1" ht="24.95" customHeight="1" x14ac:dyDescent="0.2">
      <c r="A18" s="201" t="s">
        <v>144</v>
      </c>
      <c r="B18" s="202" t="s">
        <v>145</v>
      </c>
      <c r="C18" s="113">
        <v>5.7319907048799381</v>
      </c>
      <c r="D18" s="115">
        <v>518</v>
      </c>
      <c r="E18" s="114">
        <v>459</v>
      </c>
      <c r="F18" s="114">
        <v>472</v>
      </c>
      <c r="G18" s="114">
        <v>383</v>
      </c>
      <c r="H18" s="140">
        <v>448</v>
      </c>
      <c r="I18" s="115" t="s">
        <v>520</v>
      </c>
      <c r="J18" s="116" t="s">
        <v>520</v>
      </c>
      <c r="K18" s="110"/>
      <c r="L18" s="110"/>
      <c r="M18" s="110"/>
      <c r="N18" s="110"/>
      <c r="O18" s="110"/>
    </row>
    <row r="19" spans="1:15" s="110" customFormat="1" ht="24.95" customHeight="1" x14ac:dyDescent="0.2">
      <c r="A19" s="193" t="s">
        <v>146</v>
      </c>
      <c r="B19" s="199" t="s">
        <v>147</v>
      </c>
      <c r="C19" s="113">
        <v>12.216443510014384</v>
      </c>
      <c r="D19" s="115">
        <v>1104</v>
      </c>
      <c r="E19" s="114">
        <v>758</v>
      </c>
      <c r="F19" s="114">
        <v>861</v>
      </c>
      <c r="G19" s="114">
        <v>896</v>
      </c>
      <c r="H19" s="140">
        <v>986</v>
      </c>
      <c r="I19" s="115" t="s">
        <v>520</v>
      </c>
      <c r="J19" s="116" t="s">
        <v>520</v>
      </c>
    </row>
    <row r="20" spans="1:15" s="286" customFormat="1" ht="24.95" customHeight="1" x14ac:dyDescent="0.2">
      <c r="A20" s="193" t="s">
        <v>148</v>
      </c>
      <c r="B20" s="199" t="s">
        <v>149</v>
      </c>
      <c r="C20" s="113">
        <v>4.1496071705211905</v>
      </c>
      <c r="D20" s="115">
        <v>375</v>
      </c>
      <c r="E20" s="114">
        <v>342</v>
      </c>
      <c r="F20" s="114">
        <v>318</v>
      </c>
      <c r="G20" s="114">
        <v>256</v>
      </c>
      <c r="H20" s="140">
        <v>396</v>
      </c>
      <c r="I20" s="115" t="s">
        <v>520</v>
      </c>
      <c r="J20" s="116" t="s">
        <v>520</v>
      </c>
      <c r="K20" s="110"/>
      <c r="L20" s="110"/>
      <c r="M20" s="110"/>
      <c r="N20" s="110"/>
      <c r="O20" s="110"/>
    </row>
    <row r="21" spans="1:15" s="110" customFormat="1" ht="24.95" customHeight="1" x14ac:dyDescent="0.2">
      <c r="A21" s="201" t="s">
        <v>150</v>
      </c>
      <c r="B21" s="202" t="s">
        <v>151</v>
      </c>
      <c r="C21" s="113">
        <v>5.2119066061746153</v>
      </c>
      <c r="D21" s="115">
        <v>471</v>
      </c>
      <c r="E21" s="114">
        <v>448</v>
      </c>
      <c r="F21" s="114">
        <v>423</v>
      </c>
      <c r="G21" s="114">
        <v>346</v>
      </c>
      <c r="H21" s="140">
        <v>459</v>
      </c>
      <c r="I21" s="115" t="s">
        <v>520</v>
      </c>
      <c r="J21" s="116" t="s">
        <v>520</v>
      </c>
    </row>
    <row r="22" spans="1:15" s="110" customFormat="1" ht="24.95" customHeight="1" x14ac:dyDescent="0.2">
      <c r="A22" s="201" t="s">
        <v>152</v>
      </c>
      <c r="B22" s="199" t="s">
        <v>153</v>
      </c>
      <c r="C22" s="113">
        <v>1.6487772490870864</v>
      </c>
      <c r="D22" s="115">
        <v>149</v>
      </c>
      <c r="E22" s="114">
        <v>141</v>
      </c>
      <c r="F22" s="114">
        <v>147</v>
      </c>
      <c r="G22" s="114">
        <v>206</v>
      </c>
      <c r="H22" s="140">
        <v>150</v>
      </c>
      <c r="I22" s="115" t="s">
        <v>520</v>
      </c>
      <c r="J22" s="116" t="s">
        <v>520</v>
      </c>
    </row>
    <row r="23" spans="1:15" s="110" customFormat="1" ht="24.95" customHeight="1" x14ac:dyDescent="0.2">
      <c r="A23" s="193" t="s">
        <v>154</v>
      </c>
      <c r="B23" s="199" t="s">
        <v>155</v>
      </c>
      <c r="C23" s="113">
        <v>0.69713400464756003</v>
      </c>
      <c r="D23" s="115">
        <v>63</v>
      </c>
      <c r="E23" s="114">
        <v>45</v>
      </c>
      <c r="F23" s="114">
        <v>72</v>
      </c>
      <c r="G23" s="114">
        <v>64</v>
      </c>
      <c r="H23" s="140">
        <v>71</v>
      </c>
      <c r="I23" s="115" t="s">
        <v>520</v>
      </c>
      <c r="J23" s="116" t="s">
        <v>520</v>
      </c>
    </row>
    <row r="24" spans="1:15" s="110" customFormat="1" ht="24.95" customHeight="1" x14ac:dyDescent="0.2">
      <c r="A24" s="193" t="s">
        <v>156</v>
      </c>
      <c r="B24" s="199" t="s">
        <v>221</v>
      </c>
      <c r="C24" s="113">
        <v>5.9864999446719045</v>
      </c>
      <c r="D24" s="115">
        <v>541</v>
      </c>
      <c r="E24" s="114">
        <v>373</v>
      </c>
      <c r="F24" s="114">
        <v>449</v>
      </c>
      <c r="G24" s="114">
        <v>431</v>
      </c>
      <c r="H24" s="140">
        <v>650</v>
      </c>
      <c r="I24" s="115" t="s">
        <v>520</v>
      </c>
      <c r="J24" s="116" t="s">
        <v>520</v>
      </c>
    </row>
    <row r="25" spans="1:15" s="110" customFormat="1" ht="24.95" customHeight="1" x14ac:dyDescent="0.2">
      <c r="A25" s="193" t="s">
        <v>222</v>
      </c>
      <c r="B25" s="204" t="s">
        <v>159</v>
      </c>
      <c r="C25" s="113">
        <v>7.8344583379440076</v>
      </c>
      <c r="D25" s="115">
        <v>708</v>
      </c>
      <c r="E25" s="114">
        <v>593</v>
      </c>
      <c r="F25" s="114">
        <v>723</v>
      </c>
      <c r="G25" s="114">
        <v>505</v>
      </c>
      <c r="H25" s="140">
        <v>711</v>
      </c>
      <c r="I25" s="115" t="s">
        <v>520</v>
      </c>
      <c r="J25" s="116" t="s">
        <v>520</v>
      </c>
    </row>
    <row r="26" spans="1:15" s="110" customFormat="1" ht="24.95" customHeight="1" x14ac:dyDescent="0.2">
      <c r="A26" s="201">
        <v>782.78300000000002</v>
      </c>
      <c r="B26" s="203" t="s">
        <v>160</v>
      </c>
      <c r="C26" s="113">
        <v>10.512338165320349</v>
      </c>
      <c r="D26" s="115">
        <v>950</v>
      </c>
      <c r="E26" s="114">
        <v>1056</v>
      </c>
      <c r="F26" s="114">
        <v>926</v>
      </c>
      <c r="G26" s="114">
        <v>912</v>
      </c>
      <c r="H26" s="140">
        <v>1056</v>
      </c>
      <c r="I26" s="115" t="s">
        <v>520</v>
      </c>
      <c r="J26" s="116" t="s">
        <v>520</v>
      </c>
    </row>
    <row r="27" spans="1:15" s="110" customFormat="1" ht="24.95" customHeight="1" x14ac:dyDescent="0.2">
      <c r="A27" s="193" t="s">
        <v>161</v>
      </c>
      <c r="B27" s="199" t="s">
        <v>162</v>
      </c>
      <c r="C27" s="113">
        <v>2.6225517317693927</v>
      </c>
      <c r="D27" s="115">
        <v>237</v>
      </c>
      <c r="E27" s="114">
        <v>182</v>
      </c>
      <c r="F27" s="114">
        <v>242</v>
      </c>
      <c r="G27" s="114">
        <v>180</v>
      </c>
      <c r="H27" s="140">
        <v>363</v>
      </c>
      <c r="I27" s="115" t="s">
        <v>520</v>
      </c>
      <c r="J27" s="116" t="s">
        <v>520</v>
      </c>
    </row>
    <row r="28" spans="1:15" s="110" customFormat="1" ht="24.95" customHeight="1" x14ac:dyDescent="0.2">
      <c r="A28" s="193" t="s">
        <v>163</v>
      </c>
      <c r="B28" s="199" t="s">
        <v>164</v>
      </c>
      <c r="C28" s="113">
        <v>6.2520748035852609</v>
      </c>
      <c r="D28" s="115">
        <v>565</v>
      </c>
      <c r="E28" s="114">
        <v>432</v>
      </c>
      <c r="F28" s="114">
        <v>626</v>
      </c>
      <c r="G28" s="114">
        <v>395</v>
      </c>
      <c r="H28" s="140">
        <v>568</v>
      </c>
      <c r="I28" s="115" t="s">
        <v>520</v>
      </c>
      <c r="J28" s="116" t="s">
        <v>520</v>
      </c>
    </row>
    <row r="29" spans="1:15" s="110" customFormat="1" ht="24.95" customHeight="1" x14ac:dyDescent="0.2">
      <c r="A29" s="193">
        <v>86</v>
      </c>
      <c r="B29" s="199" t="s">
        <v>165</v>
      </c>
      <c r="C29" s="113">
        <v>6.99347128471838</v>
      </c>
      <c r="D29" s="115">
        <v>632</v>
      </c>
      <c r="E29" s="114">
        <v>500</v>
      </c>
      <c r="F29" s="114">
        <v>688</v>
      </c>
      <c r="G29" s="114">
        <v>474</v>
      </c>
      <c r="H29" s="140">
        <v>625</v>
      </c>
      <c r="I29" s="115" t="s">
        <v>520</v>
      </c>
      <c r="J29" s="116" t="s">
        <v>520</v>
      </c>
    </row>
    <row r="30" spans="1:15" s="110" customFormat="1" ht="24.95" customHeight="1" x14ac:dyDescent="0.2">
      <c r="A30" s="193">
        <v>87.88</v>
      </c>
      <c r="B30" s="204" t="s">
        <v>166</v>
      </c>
      <c r="C30" s="113">
        <v>7.0930618568108885</v>
      </c>
      <c r="D30" s="115">
        <v>641</v>
      </c>
      <c r="E30" s="114">
        <v>518</v>
      </c>
      <c r="F30" s="114">
        <v>802</v>
      </c>
      <c r="G30" s="114">
        <v>489</v>
      </c>
      <c r="H30" s="140">
        <v>762</v>
      </c>
      <c r="I30" s="115" t="s">
        <v>520</v>
      </c>
      <c r="J30" s="116" t="s">
        <v>520</v>
      </c>
    </row>
    <row r="31" spans="1:15" s="110" customFormat="1" ht="24.95" customHeight="1" x14ac:dyDescent="0.2">
      <c r="A31" s="193" t="s">
        <v>167</v>
      </c>
      <c r="B31" s="199" t="s">
        <v>168</v>
      </c>
      <c r="C31" s="113">
        <v>3.9282947880933938</v>
      </c>
      <c r="D31" s="115">
        <v>355</v>
      </c>
      <c r="E31" s="114">
        <v>263</v>
      </c>
      <c r="F31" s="114">
        <v>401</v>
      </c>
      <c r="G31" s="114">
        <v>207</v>
      </c>
      <c r="H31" s="140">
        <v>359</v>
      </c>
      <c r="I31" s="115" t="s">
        <v>520</v>
      </c>
      <c r="J31" s="116" t="s">
        <v>520</v>
      </c>
    </row>
    <row r="32" spans="1:15" s="110" customFormat="1" ht="24.95" customHeight="1" x14ac:dyDescent="0.2">
      <c r="A32" s="193"/>
      <c r="B32" s="204" t="s">
        <v>169</v>
      </c>
      <c r="C32" s="113">
        <v>0</v>
      </c>
      <c r="D32" s="115">
        <v>0</v>
      </c>
      <c r="E32" s="114">
        <v>0</v>
      </c>
      <c r="F32" s="114">
        <v>0</v>
      </c>
      <c r="G32" s="114">
        <v>0</v>
      </c>
      <c r="H32" s="140">
        <v>0</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10" customFormat="1" ht="24.95" customHeight="1" x14ac:dyDescent="0.2">
      <c r="A34" s="289" t="s">
        <v>132</v>
      </c>
      <c r="B34" s="290" t="s">
        <v>133</v>
      </c>
      <c r="C34" s="113">
        <v>1.5713179152373575</v>
      </c>
      <c r="D34" s="115">
        <v>142</v>
      </c>
      <c r="E34" s="114">
        <v>216</v>
      </c>
      <c r="F34" s="114">
        <v>196</v>
      </c>
      <c r="G34" s="114">
        <v>131</v>
      </c>
      <c r="H34" s="140">
        <v>153</v>
      </c>
      <c r="I34" s="115" t="s">
        <v>520</v>
      </c>
      <c r="J34" s="116" t="s">
        <v>520</v>
      </c>
    </row>
    <row r="35" spans="1:10" s="110" customFormat="1" ht="24.95" customHeight="1" x14ac:dyDescent="0.2">
      <c r="A35" s="291" t="s">
        <v>171</v>
      </c>
      <c r="B35" s="292" t="s">
        <v>172</v>
      </c>
      <c r="C35" s="113">
        <v>23.282062631404226</v>
      </c>
      <c r="D35" s="115">
        <v>2104</v>
      </c>
      <c r="E35" s="114">
        <v>1592</v>
      </c>
      <c r="F35" s="114">
        <v>1610</v>
      </c>
      <c r="G35" s="114">
        <v>1486</v>
      </c>
      <c r="H35" s="140">
        <v>2091</v>
      </c>
      <c r="I35" s="115" t="s">
        <v>520</v>
      </c>
      <c r="J35" s="116" t="s">
        <v>520</v>
      </c>
    </row>
    <row r="36" spans="1:10" s="110" customFormat="1" ht="24.95" customHeight="1" x14ac:dyDescent="0.2">
      <c r="A36" s="293" t="s">
        <v>173</v>
      </c>
      <c r="B36" s="294" t="s">
        <v>174</v>
      </c>
      <c r="C36" s="125">
        <v>75.146619453358412</v>
      </c>
      <c r="D36" s="143">
        <v>6791</v>
      </c>
      <c r="E36" s="144">
        <v>5651</v>
      </c>
      <c r="F36" s="144">
        <v>6678</v>
      </c>
      <c r="G36" s="144">
        <v>5361</v>
      </c>
      <c r="H36" s="145">
        <v>7156</v>
      </c>
      <c r="I36" s="143" t="s">
        <v>520</v>
      </c>
      <c r="J36" s="146" t="s">
        <v>520</v>
      </c>
    </row>
    <row r="37" spans="1:10" s="322" customFormat="1" ht="11.25" customHeight="1" x14ac:dyDescent="0.15">
      <c r="A37" s="320"/>
      <c r="B37" s="321"/>
      <c r="C37" s="321"/>
      <c r="D37" s="149"/>
      <c r="E37" s="149"/>
      <c r="F37" s="149"/>
      <c r="G37" s="149"/>
      <c r="H37" s="149"/>
      <c r="I37" s="149"/>
      <c r="J37" s="217" t="s">
        <v>45</v>
      </c>
    </row>
    <row r="38" spans="1:10" s="286" customFormat="1" ht="12.75" customHeight="1" x14ac:dyDescent="0.15">
      <c r="A38" s="214" t="s">
        <v>122</v>
      </c>
      <c r="B38" s="295"/>
      <c r="C38" s="295"/>
      <c r="D38" s="295"/>
      <c r="E38" s="295"/>
      <c r="F38" s="295"/>
      <c r="G38" s="295"/>
      <c r="H38" s="295"/>
      <c r="I38" s="295"/>
      <c r="J38" s="295"/>
    </row>
    <row r="39" spans="1:10" ht="18.75" customHeight="1" x14ac:dyDescent="0.2">
      <c r="A39" s="645" t="s">
        <v>368</v>
      </c>
      <c r="B39" s="646"/>
      <c r="C39" s="646"/>
      <c r="D39" s="646"/>
      <c r="E39" s="646"/>
      <c r="F39" s="646"/>
      <c r="G39" s="646"/>
      <c r="H39" s="646"/>
      <c r="I39" s="646"/>
      <c r="J39" s="646"/>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5"/>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7" t="s">
        <v>369</v>
      </c>
      <c r="B3" s="568"/>
      <c r="C3" s="568"/>
      <c r="D3" s="568"/>
      <c r="E3" s="568"/>
      <c r="F3" s="568"/>
      <c r="G3" s="568"/>
      <c r="H3" s="568"/>
      <c r="I3" s="568"/>
      <c r="J3" s="568"/>
      <c r="K3" s="568"/>
    </row>
    <row r="4" spans="1:17" s="94" customFormat="1" ht="12" customHeight="1" x14ac:dyDescent="0.2">
      <c r="A4" s="569" t="s">
        <v>92</v>
      </c>
      <c r="B4" s="569"/>
      <c r="C4" s="569"/>
      <c r="D4" s="569"/>
      <c r="E4" s="569"/>
      <c r="F4" s="569"/>
      <c r="G4" s="569"/>
      <c r="H4" s="569"/>
      <c r="I4" s="569"/>
      <c r="J4" s="569"/>
      <c r="K4" s="569"/>
    </row>
    <row r="5" spans="1:17" s="94" customFormat="1" ht="12" customHeight="1" x14ac:dyDescent="0.2">
      <c r="A5" s="570" t="s">
        <v>336</v>
      </c>
      <c r="B5" s="570"/>
      <c r="C5" s="570"/>
      <c r="D5" s="570"/>
      <c r="E5" s="570"/>
      <c r="F5" s="252"/>
      <c r="G5" s="252"/>
      <c r="H5" s="252"/>
      <c r="I5" s="252"/>
      <c r="J5" s="252"/>
      <c r="K5" s="252"/>
    </row>
    <row r="6" spans="1:17" s="94" customFormat="1" ht="26.25" customHeight="1" x14ac:dyDescent="0.2">
      <c r="A6" s="655" t="s">
        <v>521</v>
      </c>
      <c r="B6" s="655"/>
      <c r="C6" s="655"/>
      <c r="D6" s="655"/>
      <c r="E6" s="655"/>
      <c r="F6" s="655"/>
      <c r="G6" s="655"/>
      <c r="H6" s="655"/>
      <c r="I6" s="655"/>
      <c r="J6" s="655"/>
      <c r="K6" s="655"/>
    </row>
    <row r="7" spans="1:17" s="91" customFormat="1" ht="24.95" customHeight="1" x14ac:dyDescent="0.2">
      <c r="A7" s="585" t="s">
        <v>333</v>
      </c>
      <c r="B7" s="574"/>
      <c r="C7" s="574"/>
      <c r="D7" s="579" t="s">
        <v>94</v>
      </c>
      <c r="E7" s="648" t="s">
        <v>370</v>
      </c>
      <c r="F7" s="649"/>
      <c r="G7" s="649"/>
      <c r="H7" s="649"/>
      <c r="I7" s="650"/>
      <c r="J7" s="585" t="s">
        <v>359</v>
      </c>
      <c r="K7" s="586"/>
      <c r="L7" s="96"/>
      <c r="M7" s="96"/>
      <c r="N7" s="96"/>
      <c r="O7" s="96"/>
      <c r="Q7" s="406"/>
    </row>
    <row r="8" spans="1:17" ht="21.75" customHeight="1" x14ac:dyDescent="0.2">
      <c r="A8" s="575"/>
      <c r="B8" s="576"/>
      <c r="C8" s="576"/>
      <c r="D8" s="580"/>
      <c r="E8" s="589" t="s">
        <v>336</v>
      </c>
      <c r="F8" s="589" t="s">
        <v>338</v>
      </c>
      <c r="G8" s="589" t="s">
        <v>339</v>
      </c>
      <c r="H8" s="589" t="s">
        <v>340</v>
      </c>
      <c r="I8" s="589" t="s">
        <v>341</v>
      </c>
      <c r="J8" s="587"/>
      <c r="K8" s="588"/>
    </row>
    <row r="9" spans="1:17" ht="12" customHeight="1" x14ac:dyDescent="0.2">
      <c r="A9" s="575"/>
      <c r="B9" s="576"/>
      <c r="C9" s="576"/>
      <c r="D9" s="580"/>
      <c r="E9" s="590"/>
      <c r="F9" s="590"/>
      <c r="G9" s="590"/>
      <c r="H9" s="590"/>
      <c r="I9" s="590"/>
      <c r="J9" s="98" t="s">
        <v>102</v>
      </c>
      <c r="K9" s="99" t="s">
        <v>103</v>
      </c>
    </row>
    <row r="10" spans="1:17" ht="12" customHeight="1" x14ac:dyDescent="0.2">
      <c r="A10" s="577"/>
      <c r="B10" s="578"/>
      <c r="C10" s="578"/>
      <c r="D10" s="581"/>
      <c r="E10" s="100">
        <v>1</v>
      </c>
      <c r="F10" s="100">
        <v>2</v>
      </c>
      <c r="G10" s="100">
        <v>3</v>
      </c>
      <c r="H10" s="100">
        <v>4</v>
      </c>
      <c r="I10" s="100">
        <v>5</v>
      </c>
      <c r="J10" s="100">
        <v>6</v>
      </c>
      <c r="K10" s="100">
        <v>7</v>
      </c>
    </row>
    <row r="11" spans="1:17" ht="18" customHeight="1" x14ac:dyDescent="0.2">
      <c r="A11" s="296" t="s">
        <v>104</v>
      </c>
      <c r="B11" s="297"/>
      <c r="C11" s="298"/>
      <c r="D11" s="261">
        <v>100</v>
      </c>
      <c r="E11" s="262">
        <v>9037</v>
      </c>
      <c r="F11" s="263">
        <v>7459</v>
      </c>
      <c r="G11" s="263">
        <v>8484</v>
      </c>
      <c r="H11" s="263">
        <v>6978</v>
      </c>
      <c r="I11" s="264">
        <v>9400</v>
      </c>
      <c r="J11" s="262" t="s">
        <v>520</v>
      </c>
      <c r="K11" s="265" t="s">
        <v>520</v>
      </c>
    </row>
    <row r="12" spans="1:17" ht="18" customHeight="1" x14ac:dyDescent="0.2">
      <c r="A12" s="299" t="s">
        <v>228</v>
      </c>
      <c r="B12" s="300"/>
      <c r="C12" s="300"/>
      <c r="D12" s="301"/>
      <c r="E12" s="308"/>
      <c r="F12" s="308"/>
      <c r="G12" s="308"/>
      <c r="H12" s="308"/>
      <c r="I12" s="308"/>
      <c r="J12" s="301"/>
      <c r="K12" s="303"/>
    </row>
    <row r="13" spans="1:17" ht="15.95" customHeight="1" x14ac:dyDescent="0.2">
      <c r="A13" s="305" t="s">
        <v>229</v>
      </c>
      <c r="B13" s="306"/>
      <c r="C13" s="307"/>
      <c r="D13" s="113">
        <v>21.201726236582935</v>
      </c>
      <c r="E13" s="115">
        <v>1916</v>
      </c>
      <c r="F13" s="114">
        <v>2036</v>
      </c>
      <c r="G13" s="114">
        <v>2173</v>
      </c>
      <c r="H13" s="114">
        <v>1605</v>
      </c>
      <c r="I13" s="140">
        <v>2175</v>
      </c>
      <c r="J13" s="115" t="s">
        <v>520</v>
      </c>
      <c r="K13" s="116" t="s">
        <v>520</v>
      </c>
    </row>
    <row r="14" spans="1:17" ht="15.95" customHeight="1" x14ac:dyDescent="0.2">
      <c r="A14" s="305" t="s">
        <v>230</v>
      </c>
      <c r="B14" s="306"/>
      <c r="C14" s="307"/>
      <c r="D14" s="113">
        <v>55.162111320128361</v>
      </c>
      <c r="E14" s="115">
        <v>4985</v>
      </c>
      <c r="F14" s="114">
        <v>3779</v>
      </c>
      <c r="G14" s="114">
        <v>4509</v>
      </c>
      <c r="H14" s="114">
        <v>3761</v>
      </c>
      <c r="I14" s="140">
        <v>4896</v>
      </c>
      <c r="J14" s="115" t="s">
        <v>520</v>
      </c>
      <c r="K14" s="116" t="s">
        <v>520</v>
      </c>
    </row>
    <row r="15" spans="1:17" ht="15.95" customHeight="1" x14ac:dyDescent="0.2">
      <c r="A15" s="305" t="s">
        <v>231</v>
      </c>
      <c r="B15" s="306"/>
      <c r="C15" s="307"/>
      <c r="D15" s="113">
        <v>10.235697687285604</v>
      </c>
      <c r="E15" s="115">
        <v>925</v>
      </c>
      <c r="F15" s="114">
        <v>699</v>
      </c>
      <c r="G15" s="114">
        <v>758</v>
      </c>
      <c r="H15" s="114">
        <v>657</v>
      </c>
      <c r="I15" s="140">
        <v>966</v>
      </c>
      <c r="J15" s="115" t="s">
        <v>520</v>
      </c>
      <c r="K15" s="116" t="s">
        <v>520</v>
      </c>
    </row>
    <row r="16" spans="1:17" ht="15.95" customHeight="1" x14ac:dyDescent="0.2">
      <c r="A16" s="305" t="s">
        <v>232</v>
      </c>
      <c r="B16" s="306"/>
      <c r="C16" s="307"/>
      <c r="D16" s="113">
        <v>13.23448046918225</v>
      </c>
      <c r="E16" s="115">
        <v>1196</v>
      </c>
      <c r="F16" s="114">
        <v>934</v>
      </c>
      <c r="G16" s="114">
        <v>1017</v>
      </c>
      <c r="H16" s="114">
        <v>945</v>
      </c>
      <c r="I16" s="140">
        <v>1355</v>
      </c>
      <c r="J16" s="115" t="s">
        <v>520</v>
      </c>
      <c r="K16" s="116" t="s">
        <v>520</v>
      </c>
    </row>
    <row r="17" spans="1:11" ht="18" customHeight="1" x14ac:dyDescent="0.2">
      <c r="A17" s="299" t="s">
        <v>233</v>
      </c>
      <c r="B17" s="300"/>
      <c r="C17" s="300"/>
      <c r="D17" s="301"/>
      <c r="E17" s="308"/>
      <c r="F17" s="308"/>
      <c r="G17" s="308"/>
      <c r="H17" s="308"/>
      <c r="I17" s="308"/>
      <c r="J17" s="301"/>
      <c r="K17" s="303"/>
    </row>
    <row r="18" spans="1:11" ht="14.1" customHeight="1" x14ac:dyDescent="0.2">
      <c r="A18" s="305">
        <v>11</v>
      </c>
      <c r="B18" s="306" t="s">
        <v>234</v>
      </c>
      <c r="C18" s="307"/>
      <c r="D18" s="113">
        <v>1.3721367710523404</v>
      </c>
      <c r="E18" s="115">
        <v>124</v>
      </c>
      <c r="F18" s="114">
        <v>162</v>
      </c>
      <c r="G18" s="114">
        <v>136</v>
      </c>
      <c r="H18" s="114">
        <v>96</v>
      </c>
      <c r="I18" s="140">
        <v>112</v>
      </c>
      <c r="J18" s="115" t="s">
        <v>520</v>
      </c>
      <c r="K18" s="116" t="s">
        <v>520</v>
      </c>
    </row>
    <row r="19" spans="1:11" ht="14.1" customHeight="1" x14ac:dyDescent="0.2">
      <c r="A19" s="305" t="s">
        <v>235</v>
      </c>
      <c r="B19" s="306" t="s">
        <v>236</v>
      </c>
      <c r="C19" s="307"/>
      <c r="D19" s="113">
        <v>0.53114971782671239</v>
      </c>
      <c r="E19" s="115">
        <v>48</v>
      </c>
      <c r="F19" s="114">
        <v>105</v>
      </c>
      <c r="G19" s="114">
        <v>75</v>
      </c>
      <c r="H19" s="114">
        <v>59</v>
      </c>
      <c r="I19" s="140">
        <v>53</v>
      </c>
      <c r="J19" s="115" t="s">
        <v>520</v>
      </c>
      <c r="K19" s="116" t="s">
        <v>520</v>
      </c>
    </row>
    <row r="20" spans="1:11" ht="14.1" customHeight="1" x14ac:dyDescent="0.2">
      <c r="A20" s="305">
        <v>12</v>
      </c>
      <c r="B20" s="306" t="s">
        <v>237</v>
      </c>
      <c r="C20" s="307"/>
      <c r="D20" s="113">
        <v>0.47582162221976321</v>
      </c>
      <c r="E20" s="115">
        <v>43</v>
      </c>
      <c r="F20" s="114">
        <v>186</v>
      </c>
      <c r="G20" s="114">
        <v>89</v>
      </c>
      <c r="H20" s="114">
        <v>61</v>
      </c>
      <c r="I20" s="140">
        <v>68</v>
      </c>
      <c r="J20" s="115" t="s">
        <v>520</v>
      </c>
      <c r="K20" s="116" t="s">
        <v>520</v>
      </c>
    </row>
    <row r="21" spans="1:11" ht="14.1" customHeight="1" x14ac:dyDescent="0.2">
      <c r="A21" s="305">
        <v>21</v>
      </c>
      <c r="B21" s="306" t="s">
        <v>238</v>
      </c>
      <c r="C21" s="307"/>
      <c r="D21" s="113">
        <v>1.3389399136881708</v>
      </c>
      <c r="E21" s="115">
        <v>121</v>
      </c>
      <c r="F21" s="114">
        <v>96</v>
      </c>
      <c r="G21" s="114">
        <v>82</v>
      </c>
      <c r="H21" s="114">
        <v>69</v>
      </c>
      <c r="I21" s="140">
        <v>89</v>
      </c>
      <c r="J21" s="115" t="s">
        <v>520</v>
      </c>
      <c r="K21" s="116" t="s">
        <v>520</v>
      </c>
    </row>
    <row r="22" spans="1:11" ht="14.1" customHeight="1" x14ac:dyDescent="0.2">
      <c r="A22" s="305">
        <v>22</v>
      </c>
      <c r="B22" s="306" t="s">
        <v>239</v>
      </c>
      <c r="C22" s="307"/>
      <c r="D22" s="113">
        <v>1.9475489653646121</v>
      </c>
      <c r="E22" s="115">
        <v>176</v>
      </c>
      <c r="F22" s="114">
        <v>169</v>
      </c>
      <c r="G22" s="114">
        <v>134</v>
      </c>
      <c r="H22" s="114">
        <v>146</v>
      </c>
      <c r="I22" s="140">
        <v>138</v>
      </c>
      <c r="J22" s="115" t="s">
        <v>520</v>
      </c>
      <c r="K22" s="116" t="s">
        <v>520</v>
      </c>
    </row>
    <row r="23" spans="1:11" ht="14.1" customHeight="1" x14ac:dyDescent="0.2">
      <c r="A23" s="305">
        <v>23</v>
      </c>
      <c r="B23" s="306" t="s">
        <v>240</v>
      </c>
      <c r="C23" s="307"/>
      <c r="D23" s="113">
        <v>0.65287152816200067</v>
      </c>
      <c r="E23" s="115">
        <v>59</v>
      </c>
      <c r="F23" s="114">
        <v>50</v>
      </c>
      <c r="G23" s="114">
        <v>71</v>
      </c>
      <c r="H23" s="114">
        <v>54</v>
      </c>
      <c r="I23" s="140">
        <v>78</v>
      </c>
      <c r="J23" s="115" t="s">
        <v>520</v>
      </c>
      <c r="K23" s="116" t="s">
        <v>520</v>
      </c>
    </row>
    <row r="24" spans="1:11" ht="14.1" customHeight="1" x14ac:dyDescent="0.2">
      <c r="A24" s="305">
        <v>24</v>
      </c>
      <c r="B24" s="306" t="s">
        <v>241</v>
      </c>
      <c r="C24" s="307"/>
      <c r="D24" s="113">
        <v>3.5963262144516985</v>
      </c>
      <c r="E24" s="115">
        <v>325</v>
      </c>
      <c r="F24" s="114">
        <v>251</v>
      </c>
      <c r="G24" s="114">
        <v>295</v>
      </c>
      <c r="H24" s="114">
        <v>249</v>
      </c>
      <c r="I24" s="140">
        <v>389</v>
      </c>
      <c r="J24" s="115" t="s">
        <v>520</v>
      </c>
      <c r="K24" s="116" t="s">
        <v>520</v>
      </c>
    </row>
    <row r="25" spans="1:11" ht="14.1" customHeight="1" x14ac:dyDescent="0.2">
      <c r="A25" s="305">
        <v>25</v>
      </c>
      <c r="B25" s="306" t="s">
        <v>242</v>
      </c>
      <c r="C25" s="307"/>
      <c r="D25" s="113">
        <v>6.075024897643023</v>
      </c>
      <c r="E25" s="115">
        <v>549</v>
      </c>
      <c r="F25" s="114">
        <v>376</v>
      </c>
      <c r="G25" s="114">
        <v>388</v>
      </c>
      <c r="H25" s="114">
        <v>362</v>
      </c>
      <c r="I25" s="140">
        <v>497</v>
      </c>
      <c r="J25" s="115" t="s">
        <v>520</v>
      </c>
      <c r="K25" s="116" t="s">
        <v>520</v>
      </c>
    </row>
    <row r="26" spans="1:11" ht="14.1" customHeight="1" x14ac:dyDescent="0.2">
      <c r="A26" s="305">
        <v>26</v>
      </c>
      <c r="B26" s="306" t="s">
        <v>243</v>
      </c>
      <c r="C26" s="307"/>
      <c r="D26" s="113">
        <v>3.2754232599313933</v>
      </c>
      <c r="E26" s="115">
        <v>296</v>
      </c>
      <c r="F26" s="114">
        <v>211</v>
      </c>
      <c r="G26" s="114">
        <v>228</v>
      </c>
      <c r="H26" s="114">
        <v>210</v>
      </c>
      <c r="I26" s="140">
        <v>343</v>
      </c>
      <c r="J26" s="115" t="s">
        <v>520</v>
      </c>
      <c r="K26" s="116" t="s">
        <v>520</v>
      </c>
    </row>
    <row r="27" spans="1:11" ht="14.1" customHeight="1" x14ac:dyDescent="0.2">
      <c r="A27" s="305">
        <v>27</v>
      </c>
      <c r="B27" s="306" t="s">
        <v>244</v>
      </c>
      <c r="C27" s="307"/>
      <c r="D27" s="113">
        <v>2.3791081110988159</v>
      </c>
      <c r="E27" s="115">
        <v>215</v>
      </c>
      <c r="F27" s="114">
        <v>166</v>
      </c>
      <c r="G27" s="114">
        <v>157</v>
      </c>
      <c r="H27" s="114">
        <v>154</v>
      </c>
      <c r="I27" s="140">
        <v>247</v>
      </c>
      <c r="J27" s="115" t="s">
        <v>520</v>
      </c>
      <c r="K27" s="116" t="s">
        <v>520</v>
      </c>
    </row>
    <row r="28" spans="1:11" ht="14.1" customHeight="1" x14ac:dyDescent="0.2">
      <c r="A28" s="305">
        <v>28</v>
      </c>
      <c r="B28" s="306" t="s">
        <v>245</v>
      </c>
      <c r="C28" s="307"/>
      <c r="D28" s="113">
        <v>0.29877171627752575</v>
      </c>
      <c r="E28" s="115">
        <v>27</v>
      </c>
      <c r="F28" s="114">
        <v>21</v>
      </c>
      <c r="G28" s="114">
        <v>17</v>
      </c>
      <c r="H28" s="114">
        <v>33</v>
      </c>
      <c r="I28" s="140">
        <v>21</v>
      </c>
      <c r="J28" s="115" t="s">
        <v>520</v>
      </c>
      <c r="K28" s="116" t="s">
        <v>520</v>
      </c>
    </row>
    <row r="29" spans="1:11" ht="14.1" customHeight="1" x14ac:dyDescent="0.2">
      <c r="A29" s="305">
        <v>29</v>
      </c>
      <c r="B29" s="306" t="s">
        <v>246</v>
      </c>
      <c r="C29" s="307"/>
      <c r="D29" s="113">
        <v>3.4856700232378</v>
      </c>
      <c r="E29" s="115">
        <v>315</v>
      </c>
      <c r="F29" s="114">
        <v>233</v>
      </c>
      <c r="G29" s="114">
        <v>223</v>
      </c>
      <c r="H29" s="114">
        <v>264</v>
      </c>
      <c r="I29" s="140">
        <v>277</v>
      </c>
      <c r="J29" s="115" t="s">
        <v>520</v>
      </c>
      <c r="K29" s="116" t="s">
        <v>520</v>
      </c>
    </row>
    <row r="30" spans="1:11" ht="14.1" customHeight="1" x14ac:dyDescent="0.2">
      <c r="A30" s="305" t="s">
        <v>247</v>
      </c>
      <c r="B30" s="306" t="s">
        <v>248</v>
      </c>
      <c r="C30" s="307"/>
      <c r="D30" s="113">
        <v>1.0954962930175944</v>
      </c>
      <c r="E30" s="115">
        <v>99</v>
      </c>
      <c r="F30" s="114" t="s">
        <v>513</v>
      </c>
      <c r="G30" s="114">
        <v>77</v>
      </c>
      <c r="H30" s="114" t="s">
        <v>513</v>
      </c>
      <c r="I30" s="140">
        <v>83</v>
      </c>
      <c r="J30" s="115" t="s">
        <v>520</v>
      </c>
      <c r="K30" s="116" t="s">
        <v>520</v>
      </c>
    </row>
    <row r="31" spans="1:11" ht="14.1" customHeight="1" x14ac:dyDescent="0.2">
      <c r="A31" s="305" t="s">
        <v>249</v>
      </c>
      <c r="B31" s="306" t="s">
        <v>250</v>
      </c>
      <c r="C31" s="307"/>
      <c r="D31" s="113">
        <v>2.3237800154918666</v>
      </c>
      <c r="E31" s="115">
        <v>210</v>
      </c>
      <c r="F31" s="114">
        <v>148</v>
      </c>
      <c r="G31" s="114">
        <v>146</v>
      </c>
      <c r="H31" s="114">
        <v>158</v>
      </c>
      <c r="I31" s="140">
        <v>194</v>
      </c>
      <c r="J31" s="115" t="s">
        <v>520</v>
      </c>
      <c r="K31" s="116" t="s">
        <v>520</v>
      </c>
    </row>
    <row r="32" spans="1:11" ht="14.1" customHeight="1" x14ac:dyDescent="0.2">
      <c r="A32" s="305">
        <v>31</v>
      </c>
      <c r="B32" s="306" t="s">
        <v>251</v>
      </c>
      <c r="C32" s="307"/>
      <c r="D32" s="113">
        <v>0.47582162221976321</v>
      </c>
      <c r="E32" s="115">
        <v>43</v>
      </c>
      <c r="F32" s="114">
        <v>26</v>
      </c>
      <c r="G32" s="114">
        <v>37</v>
      </c>
      <c r="H32" s="114">
        <v>45</v>
      </c>
      <c r="I32" s="140">
        <v>51</v>
      </c>
      <c r="J32" s="115" t="s">
        <v>520</v>
      </c>
      <c r="K32" s="116" t="s">
        <v>520</v>
      </c>
    </row>
    <row r="33" spans="1:11" ht="14.1" customHeight="1" x14ac:dyDescent="0.2">
      <c r="A33" s="305">
        <v>32</v>
      </c>
      <c r="B33" s="306" t="s">
        <v>252</v>
      </c>
      <c r="C33" s="307"/>
      <c r="D33" s="113">
        <v>1.6819741064512559</v>
      </c>
      <c r="E33" s="115">
        <v>152</v>
      </c>
      <c r="F33" s="114">
        <v>189</v>
      </c>
      <c r="G33" s="114">
        <v>187</v>
      </c>
      <c r="H33" s="114">
        <v>140</v>
      </c>
      <c r="I33" s="140">
        <v>137</v>
      </c>
      <c r="J33" s="115" t="s">
        <v>520</v>
      </c>
      <c r="K33" s="116" t="s">
        <v>520</v>
      </c>
    </row>
    <row r="34" spans="1:11" ht="14.1" customHeight="1" x14ac:dyDescent="0.2">
      <c r="A34" s="305">
        <v>33</v>
      </c>
      <c r="B34" s="306" t="s">
        <v>253</v>
      </c>
      <c r="C34" s="307"/>
      <c r="D34" s="113">
        <v>1.4053336284165099</v>
      </c>
      <c r="E34" s="115">
        <v>127</v>
      </c>
      <c r="F34" s="114">
        <v>106</v>
      </c>
      <c r="G34" s="114">
        <v>99</v>
      </c>
      <c r="H34" s="114">
        <v>61</v>
      </c>
      <c r="I34" s="140">
        <v>125</v>
      </c>
      <c r="J34" s="115" t="s">
        <v>520</v>
      </c>
      <c r="K34" s="116" t="s">
        <v>520</v>
      </c>
    </row>
    <row r="35" spans="1:11" ht="14.1" customHeight="1" x14ac:dyDescent="0.2">
      <c r="A35" s="305">
        <v>34</v>
      </c>
      <c r="B35" s="306" t="s">
        <v>254</v>
      </c>
      <c r="C35" s="307"/>
      <c r="D35" s="113">
        <v>2.2905831581276974</v>
      </c>
      <c r="E35" s="115">
        <v>207</v>
      </c>
      <c r="F35" s="114">
        <v>157</v>
      </c>
      <c r="G35" s="114">
        <v>162</v>
      </c>
      <c r="H35" s="114">
        <v>167</v>
      </c>
      <c r="I35" s="140">
        <v>234</v>
      </c>
      <c r="J35" s="115" t="s">
        <v>520</v>
      </c>
      <c r="K35" s="116" t="s">
        <v>520</v>
      </c>
    </row>
    <row r="36" spans="1:11" ht="14.1" customHeight="1" x14ac:dyDescent="0.2">
      <c r="A36" s="305">
        <v>41</v>
      </c>
      <c r="B36" s="306" t="s">
        <v>255</v>
      </c>
      <c r="C36" s="307"/>
      <c r="D36" s="113">
        <v>1.5159898196304082</v>
      </c>
      <c r="E36" s="115">
        <v>137</v>
      </c>
      <c r="F36" s="114">
        <v>131</v>
      </c>
      <c r="G36" s="114">
        <v>113</v>
      </c>
      <c r="H36" s="114">
        <v>93</v>
      </c>
      <c r="I36" s="140">
        <v>137</v>
      </c>
      <c r="J36" s="115" t="s">
        <v>520</v>
      </c>
      <c r="K36" s="116" t="s">
        <v>520</v>
      </c>
    </row>
    <row r="37" spans="1:11" ht="14.1" customHeight="1" x14ac:dyDescent="0.2">
      <c r="A37" s="305">
        <v>42</v>
      </c>
      <c r="B37" s="306" t="s">
        <v>256</v>
      </c>
      <c r="C37" s="307"/>
      <c r="D37" s="113" t="s">
        <v>513</v>
      </c>
      <c r="E37" s="115" t="s">
        <v>513</v>
      </c>
      <c r="F37" s="114">
        <v>9</v>
      </c>
      <c r="G37" s="114" t="s">
        <v>513</v>
      </c>
      <c r="H37" s="114" t="s">
        <v>513</v>
      </c>
      <c r="I37" s="140" t="s">
        <v>513</v>
      </c>
      <c r="J37" s="115" t="s">
        <v>520</v>
      </c>
      <c r="K37" s="116" t="s">
        <v>520</v>
      </c>
    </row>
    <row r="38" spans="1:11" ht="14.1" customHeight="1" x14ac:dyDescent="0.2">
      <c r="A38" s="305">
        <v>43</v>
      </c>
      <c r="B38" s="306" t="s">
        <v>257</v>
      </c>
      <c r="C38" s="307"/>
      <c r="D38" s="113">
        <v>1.4495961049020694</v>
      </c>
      <c r="E38" s="115">
        <v>131</v>
      </c>
      <c r="F38" s="114">
        <v>132</v>
      </c>
      <c r="G38" s="114">
        <v>119</v>
      </c>
      <c r="H38" s="114">
        <v>172</v>
      </c>
      <c r="I38" s="140">
        <v>200</v>
      </c>
      <c r="J38" s="115" t="s">
        <v>520</v>
      </c>
      <c r="K38" s="116" t="s">
        <v>520</v>
      </c>
    </row>
    <row r="39" spans="1:11" ht="14.1" customHeight="1" x14ac:dyDescent="0.2">
      <c r="A39" s="305">
        <v>51</v>
      </c>
      <c r="B39" s="306" t="s">
        <v>258</v>
      </c>
      <c r="C39" s="307"/>
      <c r="D39" s="113">
        <v>9.0738076795396694</v>
      </c>
      <c r="E39" s="115">
        <v>820</v>
      </c>
      <c r="F39" s="114">
        <v>842</v>
      </c>
      <c r="G39" s="114">
        <v>766</v>
      </c>
      <c r="H39" s="114">
        <v>705</v>
      </c>
      <c r="I39" s="140">
        <v>890</v>
      </c>
      <c r="J39" s="115" t="s">
        <v>520</v>
      </c>
      <c r="K39" s="116" t="s">
        <v>520</v>
      </c>
    </row>
    <row r="40" spans="1:11" ht="14.1" customHeight="1" x14ac:dyDescent="0.2">
      <c r="A40" s="305" t="s">
        <v>259</v>
      </c>
      <c r="B40" s="306" t="s">
        <v>260</v>
      </c>
      <c r="C40" s="307"/>
      <c r="D40" s="113">
        <v>8.7639703441407555</v>
      </c>
      <c r="E40" s="115">
        <v>792</v>
      </c>
      <c r="F40" s="114">
        <v>828</v>
      </c>
      <c r="G40" s="114">
        <v>742</v>
      </c>
      <c r="H40" s="114">
        <v>670</v>
      </c>
      <c r="I40" s="140">
        <v>853</v>
      </c>
      <c r="J40" s="115" t="s">
        <v>520</v>
      </c>
      <c r="K40" s="116" t="s">
        <v>520</v>
      </c>
    </row>
    <row r="41" spans="1:11" ht="14.1" customHeight="1" x14ac:dyDescent="0.2">
      <c r="A41" s="305"/>
      <c r="B41" s="306" t="s">
        <v>261</v>
      </c>
      <c r="C41" s="307"/>
      <c r="D41" s="113">
        <v>7.8233927188226184</v>
      </c>
      <c r="E41" s="115">
        <v>707</v>
      </c>
      <c r="F41" s="114">
        <v>751</v>
      </c>
      <c r="G41" s="114">
        <v>647</v>
      </c>
      <c r="H41" s="114">
        <v>615</v>
      </c>
      <c r="I41" s="140">
        <v>771</v>
      </c>
      <c r="J41" s="115" t="s">
        <v>520</v>
      </c>
      <c r="K41" s="116" t="s">
        <v>520</v>
      </c>
    </row>
    <row r="42" spans="1:11" ht="14.1" customHeight="1" x14ac:dyDescent="0.2">
      <c r="A42" s="305">
        <v>52</v>
      </c>
      <c r="B42" s="306" t="s">
        <v>262</v>
      </c>
      <c r="C42" s="307"/>
      <c r="D42" s="113">
        <v>3.1979639260816644</v>
      </c>
      <c r="E42" s="115">
        <v>289</v>
      </c>
      <c r="F42" s="114">
        <v>277</v>
      </c>
      <c r="G42" s="114">
        <v>231</v>
      </c>
      <c r="H42" s="114">
        <v>200</v>
      </c>
      <c r="I42" s="140">
        <v>322</v>
      </c>
      <c r="J42" s="115" t="s">
        <v>520</v>
      </c>
      <c r="K42" s="116" t="s">
        <v>520</v>
      </c>
    </row>
    <row r="43" spans="1:11" ht="14.1" customHeight="1" x14ac:dyDescent="0.2">
      <c r="A43" s="305" t="s">
        <v>263</v>
      </c>
      <c r="B43" s="306" t="s">
        <v>264</v>
      </c>
      <c r="C43" s="307"/>
      <c r="D43" s="113">
        <v>2.6336173508907823</v>
      </c>
      <c r="E43" s="115">
        <v>238</v>
      </c>
      <c r="F43" s="114">
        <v>233</v>
      </c>
      <c r="G43" s="114">
        <v>182</v>
      </c>
      <c r="H43" s="114">
        <v>152</v>
      </c>
      <c r="I43" s="140">
        <v>271</v>
      </c>
      <c r="J43" s="115" t="s">
        <v>520</v>
      </c>
      <c r="K43" s="116" t="s">
        <v>520</v>
      </c>
    </row>
    <row r="44" spans="1:11" ht="14.1" customHeight="1" x14ac:dyDescent="0.2">
      <c r="A44" s="305">
        <v>53</v>
      </c>
      <c r="B44" s="306" t="s">
        <v>265</v>
      </c>
      <c r="C44" s="307"/>
      <c r="D44" s="113">
        <v>1.8036959167865443</v>
      </c>
      <c r="E44" s="115">
        <v>163</v>
      </c>
      <c r="F44" s="114">
        <v>67</v>
      </c>
      <c r="G44" s="114">
        <v>71</v>
      </c>
      <c r="H44" s="114">
        <v>61</v>
      </c>
      <c r="I44" s="140">
        <v>60</v>
      </c>
      <c r="J44" s="115" t="s">
        <v>520</v>
      </c>
      <c r="K44" s="116" t="s">
        <v>520</v>
      </c>
    </row>
    <row r="45" spans="1:11" ht="14.1" customHeight="1" x14ac:dyDescent="0.2">
      <c r="A45" s="305" t="s">
        <v>266</v>
      </c>
      <c r="B45" s="306" t="s">
        <v>267</v>
      </c>
      <c r="C45" s="307"/>
      <c r="D45" s="113">
        <v>1.7594334403009848</v>
      </c>
      <c r="E45" s="115">
        <v>159</v>
      </c>
      <c r="F45" s="114">
        <v>67</v>
      </c>
      <c r="G45" s="114">
        <v>69</v>
      </c>
      <c r="H45" s="114">
        <v>60</v>
      </c>
      <c r="I45" s="140">
        <v>57</v>
      </c>
      <c r="J45" s="115" t="s">
        <v>520</v>
      </c>
      <c r="K45" s="116" t="s">
        <v>520</v>
      </c>
    </row>
    <row r="46" spans="1:11" ht="14.1" customHeight="1" x14ac:dyDescent="0.2">
      <c r="A46" s="305">
        <v>54</v>
      </c>
      <c r="B46" s="306" t="s">
        <v>268</v>
      </c>
      <c r="C46" s="307"/>
      <c r="D46" s="113">
        <v>4.2713289808564792</v>
      </c>
      <c r="E46" s="115">
        <v>386</v>
      </c>
      <c r="F46" s="114">
        <v>232</v>
      </c>
      <c r="G46" s="114">
        <v>258</v>
      </c>
      <c r="H46" s="114">
        <v>250</v>
      </c>
      <c r="I46" s="140">
        <v>367</v>
      </c>
      <c r="J46" s="115" t="s">
        <v>520</v>
      </c>
      <c r="K46" s="116" t="s">
        <v>520</v>
      </c>
    </row>
    <row r="47" spans="1:11" ht="14.1" customHeight="1" x14ac:dyDescent="0.2">
      <c r="A47" s="305">
        <v>61</v>
      </c>
      <c r="B47" s="306" t="s">
        <v>269</v>
      </c>
      <c r="C47" s="307"/>
      <c r="D47" s="113">
        <v>2.3791081110988159</v>
      </c>
      <c r="E47" s="115">
        <v>215</v>
      </c>
      <c r="F47" s="114">
        <v>130</v>
      </c>
      <c r="G47" s="114">
        <v>160</v>
      </c>
      <c r="H47" s="114">
        <v>176</v>
      </c>
      <c r="I47" s="140">
        <v>180</v>
      </c>
      <c r="J47" s="115" t="s">
        <v>520</v>
      </c>
      <c r="K47" s="116" t="s">
        <v>520</v>
      </c>
    </row>
    <row r="48" spans="1:11" ht="14.1" customHeight="1" x14ac:dyDescent="0.2">
      <c r="A48" s="305">
        <v>62</v>
      </c>
      <c r="B48" s="306" t="s">
        <v>270</v>
      </c>
      <c r="C48" s="307"/>
      <c r="D48" s="113">
        <v>7.6574084320017706</v>
      </c>
      <c r="E48" s="115">
        <v>692</v>
      </c>
      <c r="F48" s="114">
        <v>534</v>
      </c>
      <c r="G48" s="114">
        <v>561</v>
      </c>
      <c r="H48" s="114">
        <v>544</v>
      </c>
      <c r="I48" s="140">
        <v>548</v>
      </c>
      <c r="J48" s="115" t="s">
        <v>520</v>
      </c>
      <c r="K48" s="116" t="s">
        <v>520</v>
      </c>
    </row>
    <row r="49" spans="1:11" ht="14.1" customHeight="1" x14ac:dyDescent="0.2">
      <c r="A49" s="305">
        <v>63</v>
      </c>
      <c r="B49" s="306" t="s">
        <v>271</v>
      </c>
      <c r="C49" s="307"/>
      <c r="D49" s="113">
        <v>3.784441739515326</v>
      </c>
      <c r="E49" s="115">
        <v>342</v>
      </c>
      <c r="F49" s="114">
        <v>334</v>
      </c>
      <c r="G49" s="114">
        <v>347</v>
      </c>
      <c r="H49" s="114">
        <v>268</v>
      </c>
      <c r="I49" s="140">
        <v>415</v>
      </c>
      <c r="J49" s="115" t="s">
        <v>520</v>
      </c>
      <c r="K49" s="116" t="s">
        <v>520</v>
      </c>
    </row>
    <row r="50" spans="1:11" ht="14.1" customHeight="1" x14ac:dyDescent="0.2">
      <c r="A50" s="305" t="s">
        <v>272</v>
      </c>
      <c r="B50" s="306" t="s">
        <v>273</v>
      </c>
      <c r="C50" s="307"/>
      <c r="D50" s="113">
        <v>0.56434657519088194</v>
      </c>
      <c r="E50" s="115">
        <v>51</v>
      </c>
      <c r="F50" s="114">
        <v>49</v>
      </c>
      <c r="G50" s="114">
        <v>73</v>
      </c>
      <c r="H50" s="114">
        <v>56</v>
      </c>
      <c r="I50" s="140">
        <v>148</v>
      </c>
      <c r="J50" s="115" t="s">
        <v>520</v>
      </c>
      <c r="K50" s="116" t="s">
        <v>520</v>
      </c>
    </row>
    <row r="51" spans="1:11" ht="14.1" customHeight="1" x14ac:dyDescent="0.2">
      <c r="A51" s="305" t="s">
        <v>274</v>
      </c>
      <c r="B51" s="306" t="s">
        <v>275</v>
      </c>
      <c r="C51" s="307"/>
      <c r="D51" s="113">
        <v>2.8881265906827487</v>
      </c>
      <c r="E51" s="115">
        <v>261</v>
      </c>
      <c r="F51" s="114">
        <v>254</v>
      </c>
      <c r="G51" s="114">
        <v>239</v>
      </c>
      <c r="H51" s="114">
        <v>188</v>
      </c>
      <c r="I51" s="140">
        <v>240</v>
      </c>
      <c r="J51" s="115" t="s">
        <v>520</v>
      </c>
      <c r="K51" s="116" t="s">
        <v>520</v>
      </c>
    </row>
    <row r="52" spans="1:11" ht="14.1" customHeight="1" x14ac:dyDescent="0.2">
      <c r="A52" s="305">
        <v>71</v>
      </c>
      <c r="B52" s="306" t="s">
        <v>276</v>
      </c>
      <c r="C52" s="307"/>
      <c r="D52" s="113">
        <v>8.852495297111874</v>
      </c>
      <c r="E52" s="115">
        <v>800</v>
      </c>
      <c r="F52" s="114">
        <v>529</v>
      </c>
      <c r="G52" s="114">
        <v>699</v>
      </c>
      <c r="H52" s="114">
        <v>534</v>
      </c>
      <c r="I52" s="140">
        <v>864</v>
      </c>
      <c r="J52" s="115" t="s">
        <v>520</v>
      </c>
      <c r="K52" s="116" t="s">
        <v>520</v>
      </c>
    </row>
    <row r="53" spans="1:11" ht="14.1" customHeight="1" x14ac:dyDescent="0.2">
      <c r="A53" s="305" t="s">
        <v>277</v>
      </c>
      <c r="B53" s="306" t="s">
        <v>278</v>
      </c>
      <c r="C53" s="307"/>
      <c r="D53" s="113">
        <v>3.2422264025672236</v>
      </c>
      <c r="E53" s="115">
        <v>293</v>
      </c>
      <c r="F53" s="114">
        <v>184</v>
      </c>
      <c r="G53" s="114">
        <v>241</v>
      </c>
      <c r="H53" s="114">
        <v>207</v>
      </c>
      <c r="I53" s="140">
        <v>325</v>
      </c>
      <c r="J53" s="115" t="s">
        <v>520</v>
      </c>
      <c r="K53" s="116" t="s">
        <v>520</v>
      </c>
    </row>
    <row r="54" spans="1:11" ht="14.1" customHeight="1" x14ac:dyDescent="0.2">
      <c r="A54" s="305" t="s">
        <v>279</v>
      </c>
      <c r="B54" s="306" t="s">
        <v>280</v>
      </c>
      <c r="C54" s="307"/>
      <c r="D54" s="113">
        <v>4.6696912692265133</v>
      </c>
      <c r="E54" s="115">
        <v>422</v>
      </c>
      <c r="F54" s="114">
        <v>294</v>
      </c>
      <c r="G54" s="114">
        <v>380</v>
      </c>
      <c r="H54" s="114">
        <v>275</v>
      </c>
      <c r="I54" s="140">
        <v>441</v>
      </c>
      <c r="J54" s="115" t="s">
        <v>520</v>
      </c>
      <c r="K54" s="116" t="s">
        <v>520</v>
      </c>
    </row>
    <row r="55" spans="1:11" ht="14.1" customHeight="1" x14ac:dyDescent="0.2">
      <c r="A55" s="305">
        <v>72</v>
      </c>
      <c r="B55" s="306" t="s">
        <v>281</v>
      </c>
      <c r="C55" s="307"/>
      <c r="D55" s="113">
        <v>1.9475489653646121</v>
      </c>
      <c r="E55" s="115">
        <v>176</v>
      </c>
      <c r="F55" s="114">
        <v>103</v>
      </c>
      <c r="G55" s="114">
        <v>145</v>
      </c>
      <c r="H55" s="114">
        <v>153</v>
      </c>
      <c r="I55" s="140">
        <v>178</v>
      </c>
      <c r="J55" s="115" t="s">
        <v>520</v>
      </c>
      <c r="K55" s="116" t="s">
        <v>520</v>
      </c>
    </row>
    <row r="56" spans="1:11" ht="14.1" customHeight="1" x14ac:dyDescent="0.2">
      <c r="A56" s="305" t="s">
        <v>282</v>
      </c>
      <c r="B56" s="306" t="s">
        <v>283</v>
      </c>
      <c r="C56" s="307"/>
      <c r="D56" s="113">
        <v>0.45369038397698352</v>
      </c>
      <c r="E56" s="115">
        <v>41</v>
      </c>
      <c r="F56" s="114">
        <v>33</v>
      </c>
      <c r="G56" s="114">
        <v>61</v>
      </c>
      <c r="H56" s="114">
        <v>46</v>
      </c>
      <c r="I56" s="140">
        <v>49</v>
      </c>
      <c r="J56" s="115" t="s">
        <v>520</v>
      </c>
      <c r="K56" s="116" t="s">
        <v>520</v>
      </c>
    </row>
    <row r="57" spans="1:11" ht="14.1" customHeight="1" x14ac:dyDescent="0.2">
      <c r="A57" s="305" t="s">
        <v>284</v>
      </c>
      <c r="B57" s="306" t="s">
        <v>285</v>
      </c>
      <c r="C57" s="307"/>
      <c r="D57" s="113">
        <v>1.2836118180812217</v>
      </c>
      <c r="E57" s="115">
        <v>116</v>
      </c>
      <c r="F57" s="114">
        <v>51</v>
      </c>
      <c r="G57" s="114">
        <v>63</v>
      </c>
      <c r="H57" s="114">
        <v>80</v>
      </c>
      <c r="I57" s="140">
        <v>109</v>
      </c>
      <c r="J57" s="115" t="s">
        <v>520</v>
      </c>
      <c r="K57" s="116" t="s">
        <v>520</v>
      </c>
    </row>
    <row r="58" spans="1:11" ht="14.1" customHeight="1" x14ac:dyDescent="0.2">
      <c r="A58" s="305">
        <v>73</v>
      </c>
      <c r="B58" s="306" t="s">
        <v>286</v>
      </c>
      <c r="C58" s="307"/>
      <c r="D58" s="113">
        <v>1.4385304857806793</v>
      </c>
      <c r="E58" s="115">
        <v>130</v>
      </c>
      <c r="F58" s="114">
        <v>94</v>
      </c>
      <c r="G58" s="114">
        <v>130</v>
      </c>
      <c r="H58" s="114">
        <v>103</v>
      </c>
      <c r="I58" s="140">
        <v>147</v>
      </c>
      <c r="J58" s="115" t="s">
        <v>520</v>
      </c>
      <c r="K58" s="116" t="s">
        <v>520</v>
      </c>
    </row>
    <row r="59" spans="1:11" ht="14.1" customHeight="1" x14ac:dyDescent="0.2">
      <c r="A59" s="305" t="s">
        <v>287</v>
      </c>
      <c r="B59" s="306" t="s">
        <v>288</v>
      </c>
      <c r="C59" s="307"/>
      <c r="D59" s="113">
        <v>0.99590572092508578</v>
      </c>
      <c r="E59" s="115">
        <v>90</v>
      </c>
      <c r="F59" s="114">
        <v>62</v>
      </c>
      <c r="G59" s="114">
        <v>90</v>
      </c>
      <c r="H59" s="114">
        <v>58</v>
      </c>
      <c r="I59" s="140">
        <v>103</v>
      </c>
      <c r="J59" s="115" t="s">
        <v>520</v>
      </c>
      <c r="K59" s="116" t="s">
        <v>520</v>
      </c>
    </row>
    <row r="60" spans="1:11" ht="14.1" customHeight="1" x14ac:dyDescent="0.2">
      <c r="A60" s="305">
        <v>81</v>
      </c>
      <c r="B60" s="306" t="s">
        <v>289</v>
      </c>
      <c r="C60" s="307"/>
      <c r="D60" s="113">
        <v>6.7389620449264136</v>
      </c>
      <c r="E60" s="115">
        <v>609</v>
      </c>
      <c r="F60" s="114">
        <v>576</v>
      </c>
      <c r="G60" s="114">
        <v>690</v>
      </c>
      <c r="H60" s="114">
        <v>526</v>
      </c>
      <c r="I60" s="140">
        <v>686</v>
      </c>
      <c r="J60" s="115" t="s">
        <v>520</v>
      </c>
      <c r="K60" s="116" t="s">
        <v>520</v>
      </c>
    </row>
    <row r="61" spans="1:11" ht="14.1" customHeight="1" x14ac:dyDescent="0.2">
      <c r="A61" s="305" t="s">
        <v>290</v>
      </c>
      <c r="B61" s="306" t="s">
        <v>291</v>
      </c>
      <c r="C61" s="307"/>
      <c r="D61" s="113">
        <v>1.2725461989598319</v>
      </c>
      <c r="E61" s="115">
        <v>115</v>
      </c>
      <c r="F61" s="114">
        <v>99</v>
      </c>
      <c r="G61" s="114">
        <v>129</v>
      </c>
      <c r="H61" s="114">
        <v>112</v>
      </c>
      <c r="I61" s="140">
        <v>133</v>
      </c>
      <c r="J61" s="115" t="s">
        <v>520</v>
      </c>
      <c r="K61" s="116" t="s">
        <v>520</v>
      </c>
    </row>
    <row r="62" spans="1:11" ht="14.1" customHeight="1" x14ac:dyDescent="0.2">
      <c r="A62" s="305" t="s">
        <v>292</v>
      </c>
      <c r="B62" s="306" t="s">
        <v>293</v>
      </c>
      <c r="C62" s="307"/>
      <c r="D62" s="113">
        <v>2.7442735421046809</v>
      </c>
      <c r="E62" s="115">
        <v>248</v>
      </c>
      <c r="F62" s="114">
        <v>225</v>
      </c>
      <c r="G62" s="114">
        <v>343</v>
      </c>
      <c r="H62" s="114">
        <v>194</v>
      </c>
      <c r="I62" s="140">
        <v>263</v>
      </c>
      <c r="J62" s="115" t="s">
        <v>520</v>
      </c>
      <c r="K62" s="116" t="s">
        <v>520</v>
      </c>
    </row>
    <row r="63" spans="1:11" ht="14.1" customHeight="1" x14ac:dyDescent="0.2">
      <c r="A63" s="305"/>
      <c r="B63" s="306" t="s">
        <v>294</v>
      </c>
      <c r="C63" s="307"/>
      <c r="D63" s="113">
        <v>2.4565674449485448</v>
      </c>
      <c r="E63" s="115">
        <v>222</v>
      </c>
      <c r="F63" s="114">
        <v>195</v>
      </c>
      <c r="G63" s="114">
        <v>315</v>
      </c>
      <c r="H63" s="114">
        <v>168</v>
      </c>
      <c r="I63" s="140">
        <v>218</v>
      </c>
      <c r="J63" s="115" t="s">
        <v>520</v>
      </c>
      <c r="K63" s="116" t="s">
        <v>520</v>
      </c>
    </row>
    <row r="64" spans="1:11" ht="14.1" customHeight="1" x14ac:dyDescent="0.2">
      <c r="A64" s="305" t="s">
        <v>295</v>
      </c>
      <c r="B64" s="306" t="s">
        <v>296</v>
      </c>
      <c r="C64" s="307"/>
      <c r="D64" s="113">
        <v>1.2172181033528826</v>
      </c>
      <c r="E64" s="115">
        <v>110</v>
      </c>
      <c r="F64" s="114">
        <v>94</v>
      </c>
      <c r="G64" s="114">
        <v>100</v>
      </c>
      <c r="H64" s="114">
        <v>74</v>
      </c>
      <c r="I64" s="140">
        <v>115</v>
      </c>
      <c r="J64" s="115" t="s">
        <v>520</v>
      </c>
      <c r="K64" s="116" t="s">
        <v>520</v>
      </c>
    </row>
    <row r="65" spans="1:11" ht="14.1" customHeight="1" x14ac:dyDescent="0.2">
      <c r="A65" s="305" t="s">
        <v>297</v>
      </c>
      <c r="B65" s="306" t="s">
        <v>298</v>
      </c>
      <c r="C65" s="307"/>
      <c r="D65" s="113">
        <v>0.57541219431227175</v>
      </c>
      <c r="E65" s="115">
        <v>52</v>
      </c>
      <c r="F65" s="114">
        <v>66</v>
      </c>
      <c r="G65" s="114">
        <v>55</v>
      </c>
      <c r="H65" s="114">
        <v>56</v>
      </c>
      <c r="I65" s="140">
        <v>59</v>
      </c>
      <c r="J65" s="115" t="s">
        <v>520</v>
      </c>
      <c r="K65" s="116" t="s">
        <v>520</v>
      </c>
    </row>
    <row r="66" spans="1:11" ht="14.1" customHeight="1" x14ac:dyDescent="0.2">
      <c r="A66" s="305">
        <v>82</v>
      </c>
      <c r="B66" s="306" t="s">
        <v>299</v>
      </c>
      <c r="C66" s="307"/>
      <c r="D66" s="113">
        <v>3.2311607834458336</v>
      </c>
      <c r="E66" s="115">
        <v>292</v>
      </c>
      <c r="F66" s="114">
        <v>251</v>
      </c>
      <c r="G66" s="114">
        <v>346</v>
      </c>
      <c r="H66" s="114">
        <v>256</v>
      </c>
      <c r="I66" s="140">
        <v>389</v>
      </c>
      <c r="J66" s="115" t="s">
        <v>520</v>
      </c>
      <c r="K66" s="116" t="s">
        <v>520</v>
      </c>
    </row>
    <row r="67" spans="1:11" ht="14.1" customHeight="1" x14ac:dyDescent="0.2">
      <c r="A67" s="305" t="s">
        <v>300</v>
      </c>
      <c r="B67" s="306" t="s">
        <v>301</v>
      </c>
      <c r="C67" s="307"/>
      <c r="D67" s="113">
        <v>2.1577957286710192</v>
      </c>
      <c r="E67" s="115">
        <v>195</v>
      </c>
      <c r="F67" s="114">
        <v>186</v>
      </c>
      <c r="G67" s="114">
        <v>235</v>
      </c>
      <c r="H67" s="114">
        <v>173</v>
      </c>
      <c r="I67" s="140">
        <v>306</v>
      </c>
      <c r="J67" s="115" t="s">
        <v>520</v>
      </c>
      <c r="K67" s="116" t="s">
        <v>520</v>
      </c>
    </row>
    <row r="68" spans="1:11" ht="14.1" customHeight="1" x14ac:dyDescent="0.2">
      <c r="A68" s="305" t="s">
        <v>302</v>
      </c>
      <c r="B68" s="306" t="s">
        <v>303</v>
      </c>
      <c r="C68" s="307"/>
      <c r="D68" s="113">
        <v>0.40942790749142416</v>
      </c>
      <c r="E68" s="115">
        <v>37</v>
      </c>
      <c r="F68" s="114">
        <v>31</v>
      </c>
      <c r="G68" s="114">
        <v>46</v>
      </c>
      <c r="H68" s="114">
        <v>29</v>
      </c>
      <c r="I68" s="140">
        <v>48</v>
      </c>
      <c r="J68" s="115" t="s">
        <v>520</v>
      </c>
      <c r="K68" s="116" t="s">
        <v>520</v>
      </c>
    </row>
    <row r="69" spans="1:11" ht="14.1" customHeight="1" x14ac:dyDescent="0.2">
      <c r="A69" s="305">
        <v>83</v>
      </c>
      <c r="B69" s="306" t="s">
        <v>304</v>
      </c>
      <c r="C69" s="307"/>
      <c r="D69" s="113">
        <v>4.3819851720703777</v>
      </c>
      <c r="E69" s="115">
        <v>396</v>
      </c>
      <c r="F69" s="114">
        <v>263</v>
      </c>
      <c r="G69" s="114">
        <v>696</v>
      </c>
      <c r="H69" s="114">
        <v>279</v>
      </c>
      <c r="I69" s="140">
        <v>453</v>
      </c>
      <c r="J69" s="115" t="s">
        <v>520</v>
      </c>
      <c r="K69" s="116" t="s">
        <v>520</v>
      </c>
    </row>
    <row r="70" spans="1:11" ht="14.1" customHeight="1" x14ac:dyDescent="0.2">
      <c r="A70" s="305" t="s">
        <v>305</v>
      </c>
      <c r="B70" s="306" t="s">
        <v>306</v>
      </c>
      <c r="C70" s="307"/>
      <c r="D70" s="113">
        <v>3.8508354542436649</v>
      </c>
      <c r="E70" s="115">
        <v>348</v>
      </c>
      <c r="F70" s="114">
        <v>244</v>
      </c>
      <c r="G70" s="114">
        <v>659</v>
      </c>
      <c r="H70" s="114">
        <v>251</v>
      </c>
      <c r="I70" s="140">
        <v>393</v>
      </c>
      <c r="J70" s="115" t="s">
        <v>520</v>
      </c>
      <c r="K70" s="116" t="s">
        <v>520</v>
      </c>
    </row>
    <row r="71" spans="1:11" ht="14.1" customHeight="1" x14ac:dyDescent="0.2">
      <c r="A71" s="305"/>
      <c r="B71" s="306" t="s">
        <v>307</v>
      </c>
      <c r="C71" s="307"/>
      <c r="D71" s="113">
        <v>2.025008299214341</v>
      </c>
      <c r="E71" s="115">
        <v>183</v>
      </c>
      <c r="F71" s="114">
        <v>132</v>
      </c>
      <c r="G71" s="114">
        <v>311</v>
      </c>
      <c r="H71" s="114">
        <v>130</v>
      </c>
      <c r="I71" s="140">
        <v>218</v>
      </c>
      <c r="J71" s="115" t="s">
        <v>520</v>
      </c>
      <c r="K71" s="116" t="s">
        <v>520</v>
      </c>
    </row>
    <row r="72" spans="1:11" ht="14.1" customHeight="1" x14ac:dyDescent="0.2">
      <c r="A72" s="305">
        <v>84</v>
      </c>
      <c r="B72" s="306" t="s">
        <v>308</v>
      </c>
      <c r="C72" s="307"/>
      <c r="D72" s="113">
        <v>5.2672347017815646</v>
      </c>
      <c r="E72" s="115">
        <v>476</v>
      </c>
      <c r="F72" s="114">
        <v>377</v>
      </c>
      <c r="G72" s="114">
        <v>426</v>
      </c>
      <c r="H72" s="114">
        <v>335</v>
      </c>
      <c r="I72" s="140">
        <v>484</v>
      </c>
      <c r="J72" s="115" t="s">
        <v>520</v>
      </c>
      <c r="K72" s="116" t="s">
        <v>520</v>
      </c>
    </row>
    <row r="73" spans="1:11" ht="14.1" customHeight="1" x14ac:dyDescent="0.2">
      <c r="A73" s="305" t="s">
        <v>309</v>
      </c>
      <c r="B73" s="306" t="s">
        <v>310</v>
      </c>
      <c r="C73" s="307"/>
      <c r="D73" s="113">
        <v>0.73033086201172959</v>
      </c>
      <c r="E73" s="115">
        <v>66</v>
      </c>
      <c r="F73" s="114">
        <v>28</v>
      </c>
      <c r="G73" s="114">
        <v>122</v>
      </c>
      <c r="H73" s="114">
        <v>32</v>
      </c>
      <c r="I73" s="140">
        <v>65</v>
      </c>
      <c r="J73" s="115" t="s">
        <v>520</v>
      </c>
      <c r="K73" s="116" t="s">
        <v>520</v>
      </c>
    </row>
    <row r="74" spans="1:11" ht="14.1" customHeight="1" x14ac:dyDescent="0.2">
      <c r="A74" s="305" t="s">
        <v>311</v>
      </c>
      <c r="B74" s="306" t="s">
        <v>312</v>
      </c>
      <c r="C74" s="307"/>
      <c r="D74" s="113">
        <v>0.19918114418501714</v>
      </c>
      <c r="E74" s="115">
        <v>18</v>
      </c>
      <c r="F74" s="114">
        <v>17</v>
      </c>
      <c r="G74" s="114">
        <v>18</v>
      </c>
      <c r="H74" s="114">
        <v>8</v>
      </c>
      <c r="I74" s="140">
        <v>14</v>
      </c>
      <c r="J74" s="115" t="s">
        <v>520</v>
      </c>
      <c r="K74" s="116" t="s">
        <v>520</v>
      </c>
    </row>
    <row r="75" spans="1:11" ht="14.1" customHeight="1" x14ac:dyDescent="0.2">
      <c r="A75" s="305" t="s">
        <v>313</v>
      </c>
      <c r="B75" s="306" t="s">
        <v>314</v>
      </c>
      <c r="C75" s="307"/>
      <c r="D75" s="113">
        <v>3.8508354542436649</v>
      </c>
      <c r="E75" s="115">
        <v>348</v>
      </c>
      <c r="F75" s="114">
        <v>298</v>
      </c>
      <c r="G75" s="114">
        <v>251</v>
      </c>
      <c r="H75" s="114">
        <v>266</v>
      </c>
      <c r="I75" s="140">
        <v>357</v>
      </c>
      <c r="J75" s="115" t="s">
        <v>520</v>
      </c>
      <c r="K75" s="116" t="s">
        <v>520</v>
      </c>
    </row>
    <row r="76" spans="1:11" ht="14.1" customHeight="1" x14ac:dyDescent="0.2">
      <c r="A76" s="305">
        <v>91</v>
      </c>
      <c r="B76" s="306" t="s">
        <v>315</v>
      </c>
      <c r="C76" s="307"/>
      <c r="D76" s="113">
        <v>0.19918114418501714</v>
      </c>
      <c r="E76" s="115">
        <v>18</v>
      </c>
      <c r="F76" s="114">
        <v>15</v>
      </c>
      <c r="G76" s="114">
        <v>24</v>
      </c>
      <c r="H76" s="114">
        <v>17</v>
      </c>
      <c r="I76" s="140">
        <v>32</v>
      </c>
      <c r="J76" s="115" t="s">
        <v>520</v>
      </c>
      <c r="K76" s="116" t="s">
        <v>520</v>
      </c>
    </row>
    <row r="77" spans="1:11" ht="14.1" customHeight="1" x14ac:dyDescent="0.2">
      <c r="A77" s="305">
        <v>92</v>
      </c>
      <c r="B77" s="306" t="s">
        <v>316</v>
      </c>
      <c r="C77" s="307"/>
      <c r="D77" s="113">
        <v>1.1729556268673231</v>
      </c>
      <c r="E77" s="115">
        <v>106</v>
      </c>
      <c r="F77" s="114">
        <v>123</v>
      </c>
      <c r="G77" s="114">
        <v>298</v>
      </c>
      <c r="H77" s="114">
        <v>129</v>
      </c>
      <c r="I77" s="140">
        <v>176</v>
      </c>
      <c r="J77" s="115" t="s">
        <v>520</v>
      </c>
      <c r="K77" s="116" t="s">
        <v>520</v>
      </c>
    </row>
    <row r="78" spans="1:11" ht="14.1" customHeight="1" x14ac:dyDescent="0.2">
      <c r="A78" s="305">
        <v>93</v>
      </c>
      <c r="B78" s="306" t="s">
        <v>317</v>
      </c>
      <c r="C78" s="307"/>
      <c r="D78" s="113">
        <v>0.24344362067057651</v>
      </c>
      <c r="E78" s="115">
        <v>22</v>
      </c>
      <c r="F78" s="114">
        <v>13</v>
      </c>
      <c r="G78" s="114">
        <v>13</v>
      </c>
      <c r="H78" s="114">
        <v>13</v>
      </c>
      <c r="I78" s="140">
        <v>22</v>
      </c>
      <c r="J78" s="115" t="s">
        <v>520</v>
      </c>
      <c r="K78" s="116" t="s">
        <v>520</v>
      </c>
    </row>
    <row r="79" spans="1:11" ht="14.1" customHeight="1" x14ac:dyDescent="0.2">
      <c r="A79" s="305">
        <v>94</v>
      </c>
      <c r="B79" s="306" t="s">
        <v>318</v>
      </c>
      <c r="C79" s="307"/>
      <c r="D79" s="113">
        <v>0.33196857364169524</v>
      </c>
      <c r="E79" s="115">
        <v>30</v>
      </c>
      <c r="F79" s="114">
        <v>17</v>
      </c>
      <c r="G79" s="114">
        <v>49</v>
      </c>
      <c r="H79" s="114">
        <v>41</v>
      </c>
      <c r="I79" s="140">
        <v>33</v>
      </c>
      <c r="J79" s="115" t="s">
        <v>520</v>
      </c>
      <c r="K79" s="116" t="s">
        <v>520</v>
      </c>
    </row>
    <row r="80" spans="1:11" ht="14.1" customHeight="1" x14ac:dyDescent="0.2">
      <c r="A80" s="305" t="s">
        <v>319</v>
      </c>
      <c r="B80" s="306" t="s">
        <v>320</v>
      </c>
      <c r="C80" s="307"/>
      <c r="D80" s="113" t="s">
        <v>513</v>
      </c>
      <c r="E80" s="115" t="s">
        <v>513</v>
      </c>
      <c r="F80" s="114">
        <v>0</v>
      </c>
      <c r="G80" s="114" t="s">
        <v>513</v>
      </c>
      <c r="H80" s="114">
        <v>0</v>
      </c>
      <c r="I80" s="140" t="s">
        <v>513</v>
      </c>
      <c r="J80" s="115" t="s">
        <v>520</v>
      </c>
      <c r="K80" s="116" t="s">
        <v>520</v>
      </c>
    </row>
    <row r="81" spans="1:11" ht="14.1" customHeight="1" x14ac:dyDescent="0.2">
      <c r="A81" s="309" t="s">
        <v>321</v>
      </c>
      <c r="B81" s="310" t="s">
        <v>334</v>
      </c>
      <c r="C81" s="311"/>
      <c r="D81" s="125">
        <v>0.16598428682084762</v>
      </c>
      <c r="E81" s="143">
        <v>15</v>
      </c>
      <c r="F81" s="144">
        <v>11</v>
      </c>
      <c r="G81" s="144">
        <v>27</v>
      </c>
      <c r="H81" s="144" t="s">
        <v>513</v>
      </c>
      <c r="I81" s="145">
        <v>8</v>
      </c>
      <c r="J81" s="143" t="s">
        <v>520</v>
      </c>
      <c r="K81" s="146" t="s">
        <v>520</v>
      </c>
    </row>
    <row r="82" spans="1:11" s="268" customFormat="1" ht="11.25" customHeight="1" x14ac:dyDescent="0.15">
      <c r="A82" s="214" t="s">
        <v>122</v>
      </c>
      <c r="B82" s="270"/>
      <c r="C82" s="270"/>
      <c r="D82" s="271"/>
      <c r="E82" s="271"/>
      <c r="F82" s="271"/>
      <c r="G82" s="271"/>
      <c r="H82" s="271"/>
      <c r="I82" s="271"/>
      <c r="J82" s="150"/>
      <c r="K82" s="268" t="s">
        <v>45</v>
      </c>
    </row>
    <row r="83" spans="1:11" s="151" customFormat="1" ht="12.75" customHeight="1" x14ac:dyDescent="0.2">
      <c r="A83" s="276" t="s">
        <v>322</v>
      </c>
      <c r="B83" s="97"/>
      <c r="C83" s="97"/>
      <c r="D83" s="155"/>
      <c r="E83" s="156"/>
      <c r="F83" s="156"/>
      <c r="G83" s="156"/>
      <c r="H83" s="156"/>
      <c r="I83" s="156"/>
      <c r="J83" s="156"/>
      <c r="K83" s="157"/>
    </row>
    <row r="84" spans="1:11" ht="21.75" customHeight="1" x14ac:dyDescent="0.2">
      <c r="A84" s="656" t="s">
        <v>371</v>
      </c>
      <c r="B84" s="656"/>
      <c r="C84" s="656"/>
      <c r="D84" s="656"/>
      <c r="E84" s="656"/>
      <c r="F84" s="656"/>
      <c r="G84" s="656"/>
      <c r="H84" s="656"/>
      <c r="I84" s="656"/>
      <c r="J84" s="656"/>
      <c r="K84" s="656"/>
    </row>
    <row r="85" spans="1:11" s="404"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7"/>
      <c r="B87" s="618"/>
      <c r="C87" s="618"/>
      <c r="D87" s="618"/>
      <c r="E87" s="618"/>
      <c r="F87" s="618"/>
      <c r="G87" s="618"/>
      <c r="H87" s="618"/>
      <c r="I87" s="618"/>
      <c r="J87" s="618"/>
      <c r="K87" s="618"/>
    </row>
    <row r="88" spans="1:11" ht="15.95" customHeight="1" x14ac:dyDescent="0.2">
      <c r="B88" s="110"/>
      <c r="C88" s="110"/>
    </row>
  </sheetData>
  <mergeCells count="17">
    <mergeCell ref="A85:K85"/>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7"/>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7" t="s">
        <v>372</v>
      </c>
      <c r="B3" s="568"/>
      <c r="C3" s="568"/>
      <c r="D3" s="568"/>
      <c r="E3" s="568"/>
      <c r="F3" s="568"/>
      <c r="G3" s="568"/>
      <c r="H3" s="568"/>
      <c r="I3" s="568"/>
      <c r="J3" s="568"/>
      <c r="K3" s="568"/>
    </row>
    <row r="4" spans="1:13" s="94" customFormat="1" ht="12" customHeight="1" x14ac:dyDescent="0.2">
      <c r="A4" s="408" t="s">
        <v>373</v>
      </c>
      <c r="B4" s="409"/>
      <c r="C4" s="409"/>
      <c r="D4" s="409"/>
      <c r="E4" s="409"/>
      <c r="F4" s="409"/>
      <c r="G4" s="409"/>
      <c r="H4" s="409"/>
      <c r="I4" s="409"/>
      <c r="J4" s="409"/>
      <c r="K4" s="409"/>
      <c r="L4" s="409"/>
      <c r="M4" s="409"/>
    </row>
    <row r="5" spans="1:13" s="94" customFormat="1" ht="12" customHeight="1" x14ac:dyDescent="0.2">
      <c r="A5" s="664" t="s">
        <v>374</v>
      </c>
      <c r="B5" s="664"/>
      <c r="C5" s="410"/>
      <c r="D5" s="410"/>
      <c r="E5" s="410"/>
      <c r="F5" s="411"/>
      <c r="G5" s="411"/>
      <c r="H5" s="411"/>
      <c r="I5" s="411"/>
      <c r="J5" s="411"/>
      <c r="K5" s="411"/>
      <c r="L5" s="411"/>
      <c r="M5" s="411"/>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79" t="s">
        <v>375</v>
      </c>
      <c r="B7" s="665" t="s">
        <v>376</v>
      </c>
      <c r="C7" s="665"/>
      <c r="D7" s="665"/>
      <c r="E7" s="665"/>
      <c r="F7" s="665"/>
      <c r="G7" s="665"/>
      <c r="H7" s="666"/>
      <c r="I7" s="665" t="s">
        <v>377</v>
      </c>
      <c r="J7" s="665"/>
      <c r="K7" s="666"/>
      <c r="L7" s="661" t="s">
        <v>378</v>
      </c>
      <c r="M7" s="662"/>
    </row>
    <row r="8" spans="1:13" ht="23.85" customHeight="1" x14ac:dyDescent="0.2">
      <c r="A8" s="580"/>
      <c r="B8" s="412" t="s">
        <v>104</v>
      </c>
      <c r="C8" s="413" t="s">
        <v>106</v>
      </c>
      <c r="D8" s="413" t="s">
        <v>107</v>
      </c>
      <c r="E8" s="413" t="s">
        <v>379</v>
      </c>
      <c r="F8" s="413" t="s">
        <v>380</v>
      </c>
      <c r="G8" s="413" t="s">
        <v>108</v>
      </c>
      <c r="H8" s="414" t="s">
        <v>381</v>
      </c>
      <c r="I8" s="412" t="s">
        <v>104</v>
      </c>
      <c r="J8" s="412" t="s">
        <v>382</v>
      </c>
      <c r="K8" s="415" t="s">
        <v>383</v>
      </c>
      <c r="L8" s="416" t="s">
        <v>384</v>
      </c>
      <c r="M8" s="417" t="s">
        <v>385</v>
      </c>
    </row>
    <row r="9" spans="1:13" ht="12" customHeight="1" x14ac:dyDescent="0.2">
      <c r="A9" s="581"/>
      <c r="B9" s="100">
        <v>1</v>
      </c>
      <c r="C9" s="100">
        <v>2</v>
      </c>
      <c r="D9" s="100">
        <v>3</v>
      </c>
      <c r="E9" s="100">
        <v>4</v>
      </c>
      <c r="F9" s="100">
        <v>5</v>
      </c>
      <c r="G9" s="100">
        <v>6</v>
      </c>
      <c r="H9" s="100">
        <v>7</v>
      </c>
      <c r="I9" s="100">
        <v>8</v>
      </c>
      <c r="J9" s="100">
        <v>9</v>
      </c>
      <c r="K9" s="418">
        <v>10</v>
      </c>
      <c r="L9" s="419">
        <v>11</v>
      </c>
      <c r="M9" s="419">
        <v>12</v>
      </c>
    </row>
    <row r="10" spans="1:13" ht="15" customHeight="1" x14ac:dyDescent="0.2">
      <c r="A10" s="420" t="s">
        <v>386</v>
      </c>
      <c r="B10" s="115">
        <v>107954</v>
      </c>
      <c r="C10" s="114">
        <v>53636</v>
      </c>
      <c r="D10" s="114">
        <v>54318</v>
      </c>
      <c r="E10" s="114">
        <v>84588</v>
      </c>
      <c r="F10" s="114">
        <v>22107</v>
      </c>
      <c r="G10" s="114">
        <v>11615</v>
      </c>
      <c r="H10" s="114">
        <v>31789</v>
      </c>
      <c r="I10" s="115">
        <v>18361</v>
      </c>
      <c r="J10" s="114">
        <v>14852</v>
      </c>
      <c r="K10" s="114">
        <v>3509</v>
      </c>
      <c r="L10" s="421">
        <v>7691</v>
      </c>
      <c r="M10" s="422">
        <v>8159</v>
      </c>
    </row>
    <row r="11" spans="1:13" ht="11.1" customHeight="1" x14ac:dyDescent="0.2">
      <c r="A11" s="420" t="s">
        <v>387</v>
      </c>
      <c r="B11" s="115">
        <v>110093</v>
      </c>
      <c r="C11" s="114">
        <v>55505</v>
      </c>
      <c r="D11" s="114">
        <v>54588</v>
      </c>
      <c r="E11" s="114">
        <v>86563</v>
      </c>
      <c r="F11" s="114">
        <v>22240</v>
      </c>
      <c r="G11" s="114">
        <v>11524</v>
      </c>
      <c r="H11" s="114">
        <v>32695</v>
      </c>
      <c r="I11" s="115">
        <v>18548</v>
      </c>
      <c r="J11" s="114">
        <v>14984</v>
      </c>
      <c r="K11" s="114">
        <v>3564</v>
      </c>
      <c r="L11" s="421">
        <v>8521</v>
      </c>
      <c r="M11" s="422">
        <v>6562</v>
      </c>
    </row>
    <row r="12" spans="1:13" ht="11.1" customHeight="1" x14ac:dyDescent="0.2">
      <c r="A12" s="420" t="s">
        <v>388</v>
      </c>
      <c r="B12" s="115">
        <v>111738</v>
      </c>
      <c r="C12" s="114">
        <v>56854</v>
      </c>
      <c r="D12" s="114">
        <v>54884</v>
      </c>
      <c r="E12" s="114">
        <v>88342</v>
      </c>
      <c r="F12" s="114">
        <v>21885</v>
      </c>
      <c r="G12" s="114">
        <v>12294</v>
      </c>
      <c r="H12" s="114">
        <v>32883</v>
      </c>
      <c r="I12" s="115">
        <v>16743</v>
      </c>
      <c r="J12" s="114">
        <v>13107</v>
      </c>
      <c r="K12" s="114">
        <v>3636</v>
      </c>
      <c r="L12" s="421">
        <v>10599</v>
      </c>
      <c r="M12" s="422">
        <v>8788</v>
      </c>
    </row>
    <row r="13" spans="1:13" s="110" customFormat="1" ht="11.1" customHeight="1" x14ac:dyDescent="0.2">
      <c r="A13" s="420" t="s">
        <v>389</v>
      </c>
      <c r="B13" s="115">
        <v>110144</v>
      </c>
      <c r="C13" s="114">
        <v>55532</v>
      </c>
      <c r="D13" s="114">
        <v>54612</v>
      </c>
      <c r="E13" s="114">
        <v>86649</v>
      </c>
      <c r="F13" s="114">
        <v>21962</v>
      </c>
      <c r="G13" s="114">
        <v>11519</v>
      </c>
      <c r="H13" s="114">
        <v>32801</v>
      </c>
      <c r="I13" s="115">
        <v>17374</v>
      </c>
      <c r="J13" s="114">
        <v>13738</v>
      </c>
      <c r="K13" s="114">
        <v>3636</v>
      </c>
      <c r="L13" s="421">
        <v>6149</v>
      </c>
      <c r="M13" s="422">
        <v>7779</v>
      </c>
    </row>
    <row r="14" spans="1:13" ht="15" customHeight="1" x14ac:dyDescent="0.2">
      <c r="A14" s="420" t="s">
        <v>390</v>
      </c>
      <c r="B14" s="115">
        <v>110529</v>
      </c>
      <c r="C14" s="114">
        <v>55861</v>
      </c>
      <c r="D14" s="114">
        <v>54668</v>
      </c>
      <c r="E14" s="114">
        <v>84724</v>
      </c>
      <c r="F14" s="114">
        <v>24780</v>
      </c>
      <c r="G14" s="114">
        <v>11069</v>
      </c>
      <c r="H14" s="114">
        <v>33312</v>
      </c>
      <c r="I14" s="115">
        <v>16829</v>
      </c>
      <c r="J14" s="114">
        <v>13275</v>
      </c>
      <c r="K14" s="114">
        <v>3554</v>
      </c>
      <c r="L14" s="421">
        <v>9258</v>
      </c>
      <c r="M14" s="422">
        <v>9052</v>
      </c>
    </row>
    <row r="15" spans="1:13" ht="11.1" customHeight="1" x14ac:dyDescent="0.2">
      <c r="A15" s="420" t="s">
        <v>387</v>
      </c>
      <c r="B15" s="115">
        <v>112707</v>
      </c>
      <c r="C15" s="114">
        <v>57385</v>
      </c>
      <c r="D15" s="114">
        <v>55322</v>
      </c>
      <c r="E15" s="114">
        <v>85759</v>
      </c>
      <c r="F15" s="114">
        <v>25719</v>
      </c>
      <c r="G15" s="114">
        <v>10937</v>
      </c>
      <c r="H15" s="114">
        <v>34380</v>
      </c>
      <c r="I15" s="115">
        <v>17221</v>
      </c>
      <c r="J15" s="114">
        <v>13508</v>
      </c>
      <c r="K15" s="114">
        <v>3713</v>
      </c>
      <c r="L15" s="421">
        <v>8720</v>
      </c>
      <c r="M15" s="422">
        <v>6657</v>
      </c>
    </row>
    <row r="16" spans="1:13" ht="11.1" customHeight="1" x14ac:dyDescent="0.2">
      <c r="A16" s="420" t="s">
        <v>388</v>
      </c>
      <c r="B16" s="115">
        <v>114469</v>
      </c>
      <c r="C16" s="114">
        <v>58403</v>
      </c>
      <c r="D16" s="114">
        <v>56066</v>
      </c>
      <c r="E16" s="114">
        <v>87686</v>
      </c>
      <c r="F16" s="114">
        <v>26382</v>
      </c>
      <c r="G16" s="114">
        <v>11622</v>
      </c>
      <c r="H16" s="114">
        <v>34876</v>
      </c>
      <c r="I16" s="115">
        <v>16629</v>
      </c>
      <c r="J16" s="114">
        <v>12869</v>
      </c>
      <c r="K16" s="114">
        <v>3760</v>
      </c>
      <c r="L16" s="421">
        <v>10121</v>
      </c>
      <c r="M16" s="422">
        <v>8561</v>
      </c>
    </row>
    <row r="17" spans="1:13" s="110" customFormat="1" ht="11.1" customHeight="1" x14ac:dyDescent="0.2">
      <c r="A17" s="420" t="s">
        <v>389</v>
      </c>
      <c r="B17" s="115">
        <v>113324</v>
      </c>
      <c r="C17" s="114">
        <v>57270</v>
      </c>
      <c r="D17" s="114">
        <v>56054</v>
      </c>
      <c r="E17" s="114">
        <v>86703</v>
      </c>
      <c r="F17" s="114">
        <v>26520</v>
      </c>
      <c r="G17" s="114">
        <v>11125</v>
      </c>
      <c r="H17" s="114">
        <v>34897</v>
      </c>
      <c r="I17" s="115">
        <v>17185</v>
      </c>
      <c r="J17" s="114">
        <v>13427</v>
      </c>
      <c r="K17" s="114">
        <v>3758</v>
      </c>
      <c r="L17" s="421">
        <v>6120</v>
      </c>
      <c r="M17" s="422">
        <v>7523</v>
      </c>
    </row>
    <row r="18" spans="1:13" ht="15" customHeight="1" x14ac:dyDescent="0.2">
      <c r="A18" s="420" t="s">
        <v>391</v>
      </c>
      <c r="B18" s="115">
        <v>113119</v>
      </c>
      <c r="C18" s="114">
        <v>57141</v>
      </c>
      <c r="D18" s="114">
        <v>55978</v>
      </c>
      <c r="E18" s="114">
        <v>85602</v>
      </c>
      <c r="F18" s="114">
        <v>27339</v>
      </c>
      <c r="G18" s="114">
        <v>10665</v>
      </c>
      <c r="H18" s="114">
        <v>35164</v>
      </c>
      <c r="I18" s="115">
        <v>16505</v>
      </c>
      <c r="J18" s="114">
        <v>12894</v>
      </c>
      <c r="K18" s="114">
        <v>3611</v>
      </c>
      <c r="L18" s="421">
        <v>8656</v>
      </c>
      <c r="M18" s="422">
        <v>8993</v>
      </c>
    </row>
    <row r="19" spans="1:13" ht="11.1" customHeight="1" x14ac:dyDescent="0.2">
      <c r="A19" s="420" t="s">
        <v>387</v>
      </c>
      <c r="B19" s="115">
        <v>114238</v>
      </c>
      <c r="C19" s="114">
        <v>57988</v>
      </c>
      <c r="D19" s="114">
        <v>56250</v>
      </c>
      <c r="E19" s="114">
        <v>86139</v>
      </c>
      <c r="F19" s="114">
        <v>27929</v>
      </c>
      <c r="G19" s="114">
        <v>10168</v>
      </c>
      <c r="H19" s="114">
        <v>35915</v>
      </c>
      <c r="I19" s="115">
        <v>16932</v>
      </c>
      <c r="J19" s="114">
        <v>13175</v>
      </c>
      <c r="K19" s="114">
        <v>3757</v>
      </c>
      <c r="L19" s="421">
        <v>7469</v>
      </c>
      <c r="M19" s="422">
        <v>6394</v>
      </c>
    </row>
    <row r="20" spans="1:13" ht="11.1" customHeight="1" x14ac:dyDescent="0.2">
      <c r="A20" s="420" t="s">
        <v>388</v>
      </c>
      <c r="B20" s="115">
        <v>115219</v>
      </c>
      <c r="C20" s="114">
        <v>58571</v>
      </c>
      <c r="D20" s="114">
        <v>56648</v>
      </c>
      <c r="E20" s="114">
        <v>86943</v>
      </c>
      <c r="F20" s="114">
        <v>28094</v>
      </c>
      <c r="G20" s="114">
        <v>10646</v>
      </c>
      <c r="H20" s="114">
        <v>36401</v>
      </c>
      <c r="I20" s="115">
        <v>16663</v>
      </c>
      <c r="J20" s="114">
        <v>12721</v>
      </c>
      <c r="K20" s="114">
        <v>3942</v>
      </c>
      <c r="L20" s="421">
        <v>9292</v>
      </c>
      <c r="M20" s="422">
        <v>8744</v>
      </c>
    </row>
    <row r="21" spans="1:13" s="110" customFormat="1" ht="11.1" customHeight="1" x14ac:dyDescent="0.2">
      <c r="A21" s="420" t="s">
        <v>389</v>
      </c>
      <c r="B21" s="115">
        <v>113556</v>
      </c>
      <c r="C21" s="114">
        <v>56994</v>
      </c>
      <c r="D21" s="114">
        <v>56562</v>
      </c>
      <c r="E21" s="114">
        <v>85531</v>
      </c>
      <c r="F21" s="114">
        <v>27997</v>
      </c>
      <c r="G21" s="114">
        <v>10156</v>
      </c>
      <c r="H21" s="114">
        <v>36125</v>
      </c>
      <c r="I21" s="115">
        <v>17460</v>
      </c>
      <c r="J21" s="114">
        <v>13406</v>
      </c>
      <c r="K21" s="114">
        <v>4054</v>
      </c>
      <c r="L21" s="421">
        <v>5670</v>
      </c>
      <c r="M21" s="422">
        <v>7552</v>
      </c>
    </row>
    <row r="22" spans="1:13" ht="15" customHeight="1" x14ac:dyDescent="0.2">
      <c r="A22" s="420" t="s">
        <v>392</v>
      </c>
      <c r="B22" s="115">
        <v>112746</v>
      </c>
      <c r="C22" s="114">
        <v>56496</v>
      </c>
      <c r="D22" s="114">
        <v>56250</v>
      </c>
      <c r="E22" s="114">
        <v>84808</v>
      </c>
      <c r="F22" s="114">
        <v>27739</v>
      </c>
      <c r="G22" s="114">
        <v>9499</v>
      </c>
      <c r="H22" s="114">
        <v>36296</v>
      </c>
      <c r="I22" s="115">
        <v>16819</v>
      </c>
      <c r="J22" s="114">
        <v>12936</v>
      </c>
      <c r="K22" s="114">
        <v>3883</v>
      </c>
      <c r="L22" s="421">
        <v>7631</v>
      </c>
      <c r="M22" s="422">
        <v>8614</v>
      </c>
    </row>
    <row r="23" spans="1:13" ht="11.1" customHeight="1" x14ac:dyDescent="0.2">
      <c r="A23" s="420" t="s">
        <v>387</v>
      </c>
      <c r="B23" s="115">
        <v>113651</v>
      </c>
      <c r="C23" s="114">
        <v>57477</v>
      </c>
      <c r="D23" s="114">
        <v>56174</v>
      </c>
      <c r="E23" s="114">
        <v>85412</v>
      </c>
      <c r="F23" s="114">
        <v>27963</v>
      </c>
      <c r="G23" s="114">
        <v>9048</v>
      </c>
      <c r="H23" s="114">
        <v>37074</v>
      </c>
      <c r="I23" s="115">
        <v>17279</v>
      </c>
      <c r="J23" s="114">
        <v>13230</v>
      </c>
      <c r="K23" s="114">
        <v>4049</v>
      </c>
      <c r="L23" s="421">
        <v>7449</v>
      </c>
      <c r="M23" s="422">
        <v>6527</v>
      </c>
    </row>
    <row r="24" spans="1:13" ht="11.1" customHeight="1" x14ac:dyDescent="0.2">
      <c r="A24" s="420" t="s">
        <v>388</v>
      </c>
      <c r="B24" s="115">
        <v>115452</v>
      </c>
      <c r="C24" s="114">
        <v>58408</v>
      </c>
      <c r="D24" s="114">
        <v>57044</v>
      </c>
      <c r="E24" s="114">
        <v>85754</v>
      </c>
      <c r="F24" s="114">
        <v>28239</v>
      </c>
      <c r="G24" s="114">
        <v>9707</v>
      </c>
      <c r="H24" s="114">
        <v>37712</v>
      </c>
      <c r="I24" s="115">
        <v>16840</v>
      </c>
      <c r="J24" s="114">
        <v>12614</v>
      </c>
      <c r="K24" s="114">
        <v>4226</v>
      </c>
      <c r="L24" s="421">
        <v>9466</v>
      </c>
      <c r="M24" s="422">
        <v>8040</v>
      </c>
    </row>
    <row r="25" spans="1:13" s="110" customFormat="1" ht="11.1" customHeight="1" x14ac:dyDescent="0.2">
      <c r="A25" s="420" t="s">
        <v>389</v>
      </c>
      <c r="B25" s="115">
        <v>113923</v>
      </c>
      <c r="C25" s="114">
        <v>57052</v>
      </c>
      <c r="D25" s="114">
        <v>56871</v>
      </c>
      <c r="E25" s="114">
        <v>84134</v>
      </c>
      <c r="F25" s="114">
        <v>28333</v>
      </c>
      <c r="G25" s="114">
        <v>9172</v>
      </c>
      <c r="H25" s="114">
        <v>37570</v>
      </c>
      <c r="I25" s="115">
        <v>17630</v>
      </c>
      <c r="J25" s="114">
        <v>13377</v>
      </c>
      <c r="K25" s="114">
        <v>4253</v>
      </c>
      <c r="L25" s="421">
        <v>5581</v>
      </c>
      <c r="M25" s="422">
        <v>7136</v>
      </c>
    </row>
    <row r="26" spans="1:13" ht="15" customHeight="1" x14ac:dyDescent="0.2">
      <c r="A26" s="420" t="s">
        <v>393</v>
      </c>
      <c r="B26" s="115">
        <v>113963</v>
      </c>
      <c r="C26" s="114">
        <v>57142</v>
      </c>
      <c r="D26" s="114">
        <v>56821</v>
      </c>
      <c r="E26" s="114">
        <v>84161</v>
      </c>
      <c r="F26" s="114">
        <v>28363</v>
      </c>
      <c r="G26" s="114">
        <v>8708</v>
      </c>
      <c r="H26" s="114">
        <v>37859</v>
      </c>
      <c r="I26" s="115">
        <v>17351</v>
      </c>
      <c r="J26" s="114">
        <v>13144</v>
      </c>
      <c r="K26" s="114">
        <v>4207</v>
      </c>
      <c r="L26" s="421">
        <v>7841</v>
      </c>
      <c r="M26" s="422">
        <v>8050</v>
      </c>
    </row>
    <row r="27" spans="1:13" ht="11.1" customHeight="1" x14ac:dyDescent="0.2">
      <c r="A27" s="420" t="s">
        <v>387</v>
      </c>
      <c r="B27" s="115">
        <v>115362</v>
      </c>
      <c r="C27" s="114">
        <v>58065</v>
      </c>
      <c r="D27" s="114">
        <v>57297</v>
      </c>
      <c r="E27" s="114">
        <v>85122</v>
      </c>
      <c r="F27" s="114">
        <v>28800</v>
      </c>
      <c r="G27" s="114">
        <v>8330</v>
      </c>
      <c r="H27" s="114">
        <v>38834</v>
      </c>
      <c r="I27" s="115">
        <v>17650</v>
      </c>
      <c r="J27" s="114">
        <v>13365</v>
      </c>
      <c r="K27" s="114">
        <v>4285</v>
      </c>
      <c r="L27" s="421">
        <v>7296</v>
      </c>
      <c r="M27" s="422">
        <v>6049</v>
      </c>
    </row>
    <row r="28" spans="1:13" ht="11.1" customHeight="1" x14ac:dyDescent="0.2">
      <c r="A28" s="420" t="s">
        <v>388</v>
      </c>
      <c r="B28" s="115">
        <v>116692</v>
      </c>
      <c r="C28" s="114">
        <v>58821</v>
      </c>
      <c r="D28" s="114">
        <v>57871</v>
      </c>
      <c r="E28" s="114">
        <v>87376</v>
      </c>
      <c r="F28" s="114">
        <v>29089</v>
      </c>
      <c r="G28" s="114">
        <v>8782</v>
      </c>
      <c r="H28" s="114">
        <v>39131</v>
      </c>
      <c r="I28" s="115">
        <v>17397</v>
      </c>
      <c r="J28" s="114">
        <v>12970</v>
      </c>
      <c r="K28" s="114">
        <v>4427</v>
      </c>
      <c r="L28" s="421">
        <v>9242</v>
      </c>
      <c r="M28" s="422">
        <v>8324</v>
      </c>
    </row>
    <row r="29" spans="1:13" s="110" customFormat="1" ht="11.1" customHeight="1" x14ac:dyDescent="0.2">
      <c r="A29" s="420" t="s">
        <v>389</v>
      </c>
      <c r="B29" s="115">
        <v>114890</v>
      </c>
      <c r="C29" s="114">
        <v>57349</v>
      </c>
      <c r="D29" s="114">
        <v>57541</v>
      </c>
      <c r="E29" s="114">
        <v>85538</v>
      </c>
      <c r="F29" s="114">
        <v>29213</v>
      </c>
      <c r="G29" s="114">
        <v>8379</v>
      </c>
      <c r="H29" s="114">
        <v>38759</v>
      </c>
      <c r="I29" s="115">
        <v>17869</v>
      </c>
      <c r="J29" s="114">
        <v>13480</v>
      </c>
      <c r="K29" s="114">
        <v>4389</v>
      </c>
      <c r="L29" s="421">
        <v>5780</v>
      </c>
      <c r="M29" s="422">
        <v>7563</v>
      </c>
    </row>
    <row r="30" spans="1:13" ht="15" customHeight="1" x14ac:dyDescent="0.2">
      <c r="A30" s="420" t="s">
        <v>394</v>
      </c>
      <c r="B30" s="115">
        <v>114673</v>
      </c>
      <c r="C30" s="114">
        <v>57093</v>
      </c>
      <c r="D30" s="114">
        <v>57580</v>
      </c>
      <c r="E30" s="114">
        <v>85054</v>
      </c>
      <c r="F30" s="114">
        <v>29511</v>
      </c>
      <c r="G30" s="114">
        <v>7893</v>
      </c>
      <c r="H30" s="114">
        <v>38794</v>
      </c>
      <c r="I30" s="115">
        <v>16534</v>
      </c>
      <c r="J30" s="114">
        <v>12303</v>
      </c>
      <c r="K30" s="114">
        <v>4231</v>
      </c>
      <c r="L30" s="421">
        <v>8148</v>
      </c>
      <c r="M30" s="422">
        <v>8450</v>
      </c>
    </row>
    <row r="31" spans="1:13" ht="11.1" customHeight="1" x14ac:dyDescent="0.2">
      <c r="A31" s="420" t="s">
        <v>387</v>
      </c>
      <c r="B31" s="115">
        <v>115721</v>
      </c>
      <c r="C31" s="114">
        <v>57966</v>
      </c>
      <c r="D31" s="114">
        <v>57755</v>
      </c>
      <c r="E31" s="114">
        <v>85650</v>
      </c>
      <c r="F31" s="114">
        <v>29981</v>
      </c>
      <c r="G31" s="114">
        <v>7515</v>
      </c>
      <c r="H31" s="114">
        <v>39569</v>
      </c>
      <c r="I31" s="115">
        <v>16981</v>
      </c>
      <c r="J31" s="114">
        <v>12630</v>
      </c>
      <c r="K31" s="114">
        <v>4351</v>
      </c>
      <c r="L31" s="421">
        <v>7519</v>
      </c>
      <c r="M31" s="422">
        <v>6561</v>
      </c>
    </row>
    <row r="32" spans="1:13" ht="11.1" customHeight="1" x14ac:dyDescent="0.2">
      <c r="A32" s="420" t="s">
        <v>388</v>
      </c>
      <c r="B32" s="115">
        <v>117149</v>
      </c>
      <c r="C32" s="114">
        <v>58705</v>
      </c>
      <c r="D32" s="114">
        <v>58444</v>
      </c>
      <c r="E32" s="114">
        <v>86611</v>
      </c>
      <c r="F32" s="114">
        <v>30523</v>
      </c>
      <c r="G32" s="114">
        <v>8184</v>
      </c>
      <c r="H32" s="114">
        <v>39887</v>
      </c>
      <c r="I32" s="115">
        <v>16705</v>
      </c>
      <c r="J32" s="114">
        <v>12206</v>
      </c>
      <c r="K32" s="114">
        <v>4499</v>
      </c>
      <c r="L32" s="421">
        <v>9475</v>
      </c>
      <c r="M32" s="422">
        <v>8240</v>
      </c>
    </row>
    <row r="33" spans="1:13" s="110" customFormat="1" ht="11.1" customHeight="1" x14ac:dyDescent="0.2">
      <c r="A33" s="420" t="s">
        <v>389</v>
      </c>
      <c r="B33" s="115">
        <v>115706</v>
      </c>
      <c r="C33" s="114">
        <v>57570</v>
      </c>
      <c r="D33" s="114">
        <v>58136</v>
      </c>
      <c r="E33" s="114">
        <v>85090</v>
      </c>
      <c r="F33" s="114">
        <v>30604</v>
      </c>
      <c r="G33" s="114">
        <v>7682</v>
      </c>
      <c r="H33" s="114">
        <v>39521</v>
      </c>
      <c r="I33" s="115">
        <v>16936</v>
      </c>
      <c r="J33" s="114">
        <v>12484</v>
      </c>
      <c r="K33" s="114">
        <v>4452</v>
      </c>
      <c r="L33" s="421">
        <v>6429</v>
      </c>
      <c r="M33" s="422">
        <v>7894</v>
      </c>
    </row>
    <row r="34" spans="1:13" ht="15" customHeight="1" x14ac:dyDescent="0.2">
      <c r="A34" s="420" t="s">
        <v>395</v>
      </c>
      <c r="B34" s="115">
        <v>115770</v>
      </c>
      <c r="C34" s="114">
        <v>57741</v>
      </c>
      <c r="D34" s="114">
        <v>58029</v>
      </c>
      <c r="E34" s="114">
        <v>84920</v>
      </c>
      <c r="F34" s="114">
        <v>30840</v>
      </c>
      <c r="G34" s="114">
        <v>7426</v>
      </c>
      <c r="H34" s="114">
        <v>39612</v>
      </c>
      <c r="I34" s="115">
        <v>16671</v>
      </c>
      <c r="J34" s="114">
        <v>12287</v>
      </c>
      <c r="K34" s="114">
        <v>4384</v>
      </c>
      <c r="L34" s="421">
        <v>8104</v>
      </c>
      <c r="M34" s="422">
        <v>8180</v>
      </c>
    </row>
    <row r="35" spans="1:13" ht="11.1" customHeight="1" x14ac:dyDescent="0.2">
      <c r="A35" s="420" t="s">
        <v>387</v>
      </c>
      <c r="B35" s="115">
        <v>116778</v>
      </c>
      <c r="C35" s="114">
        <v>58614</v>
      </c>
      <c r="D35" s="114">
        <v>58164</v>
      </c>
      <c r="E35" s="114">
        <v>85528</v>
      </c>
      <c r="F35" s="114">
        <v>31245</v>
      </c>
      <c r="G35" s="114">
        <v>7206</v>
      </c>
      <c r="H35" s="114">
        <v>40291</v>
      </c>
      <c r="I35" s="115">
        <v>16925</v>
      </c>
      <c r="J35" s="114">
        <v>12427</v>
      </c>
      <c r="K35" s="114">
        <v>4498</v>
      </c>
      <c r="L35" s="421">
        <v>7915</v>
      </c>
      <c r="M35" s="422">
        <v>6925</v>
      </c>
    </row>
    <row r="36" spans="1:13" ht="11.1" customHeight="1" x14ac:dyDescent="0.2">
      <c r="A36" s="420" t="s">
        <v>388</v>
      </c>
      <c r="B36" s="115">
        <v>118525</v>
      </c>
      <c r="C36" s="114">
        <v>59597</v>
      </c>
      <c r="D36" s="114">
        <v>58928</v>
      </c>
      <c r="E36" s="114">
        <v>86692</v>
      </c>
      <c r="F36" s="114">
        <v>31832</v>
      </c>
      <c r="G36" s="114">
        <v>8085</v>
      </c>
      <c r="H36" s="114">
        <v>40528</v>
      </c>
      <c r="I36" s="115">
        <v>16711</v>
      </c>
      <c r="J36" s="114">
        <v>11967</v>
      </c>
      <c r="K36" s="114">
        <v>4744</v>
      </c>
      <c r="L36" s="421">
        <v>9759</v>
      </c>
      <c r="M36" s="422">
        <v>8351</v>
      </c>
    </row>
    <row r="37" spans="1:13" s="110" customFormat="1" ht="11.1" customHeight="1" x14ac:dyDescent="0.2">
      <c r="A37" s="420" t="s">
        <v>389</v>
      </c>
      <c r="B37" s="115">
        <v>117401</v>
      </c>
      <c r="C37" s="114">
        <v>58728</v>
      </c>
      <c r="D37" s="114">
        <v>58673</v>
      </c>
      <c r="E37" s="114">
        <v>85482</v>
      </c>
      <c r="F37" s="114">
        <v>31919</v>
      </c>
      <c r="G37" s="114">
        <v>7907</v>
      </c>
      <c r="H37" s="114">
        <v>40178</v>
      </c>
      <c r="I37" s="115">
        <v>17013</v>
      </c>
      <c r="J37" s="114">
        <v>12367</v>
      </c>
      <c r="K37" s="114">
        <v>4646</v>
      </c>
      <c r="L37" s="421">
        <v>6731</v>
      </c>
      <c r="M37" s="422">
        <v>7723</v>
      </c>
    </row>
    <row r="38" spans="1:13" ht="15" customHeight="1" x14ac:dyDescent="0.2">
      <c r="A38" s="423" t="s">
        <v>396</v>
      </c>
      <c r="B38" s="115">
        <v>117089</v>
      </c>
      <c r="C38" s="114">
        <v>58714</v>
      </c>
      <c r="D38" s="114">
        <v>58375</v>
      </c>
      <c r="E38" s="114">
        <v>85121</v>
      </c>
      <c r="F38" s="114">
        <v>31968</v>
      </c>
      <c r="G38" s="114">
        <v>7728</v>
      </c>
      <c r="H38" s="114">
        <v>40217</v>
      </c>
      <c r="I38" s="115">
        <v>16529</v>
      </c>
      <c r="J38" s="114">
        <v>12019</v>
      </c>
      <c r="K38" s="114">
        <v>4510</v>
      </c>
      <c r="L38" s="421">
        <v>8348</v>
      </c>
      <c r="M38" s="422">
        <v>8679</v>
      </c>
    </row>
    <row r="39" spans="1:13" ht="11.1" customHeight="1" x14ac:dyDescent="0.2">
      <c r="A39" s="420" t="s">
        <v>387</v>
      </c>
      <c r="B39" s="115">
        <v>118056</v>
      </c>
      <c r="C39" s="114">
        <v>59546</v>
      </c>
      <c r="D39" s="114">
        <v>58510</v>
      </c>
      <c r="E39" s="114">
        <v>85665</v>
      </c>
      <c r="F39" s="114">
        <v>32391</v>
      </c>
      <c r="G39" s="114">
        <v>7585</v>
      </c>
      <c r="H39" s="114">
        <v>40943</v>
      </c>
      <c r="I39" s="115">
        <v>16908</v>
      </c>
      <c r="J39" s="114">
        <v>12318</v>
      </c>
      <c r="K39" s="114">
        <v>4590</v>
      </c>
      <c r="L39" s="421">
        <v>7650</v>
      </c>
      <c r="M39" s="422">
        <v>6501</v>
      </c>
    </row>
    <row r="40" spans="1:13" ht="11.1" customHeight="1" x14ac:dyDescent="0.2">
      <c r="A40" s="423" t="s">
        <v>388</v>
      </c>
      <c r="B40" s="115">
        <v>120018</v>
      </c>
      <c r="C40" s="114">
        <v>60710</v>
      </c>
      <c r="D40" s="114">
        <v>59308</v>
      </c>
      <c r="E40" s="114">
        <v>86956</v>
      </c>
      <c r="F40" s="114">
        <v>33062</v>
      </c>
      <c r="G40" s="114">
        <v>8640</v>
      </c>
      <c r="H40" s="114">
        <v>41333</v>
      </c>
      <c r="I40" s="115">
        <v>16614</v>
      </c>
      <c r="J40" s="114">
        <v>11903</v>
      </c>
      <c r="K40" s="114">
        <v>4711</v>
      </c>
      <c r="L40" s="421">
        <v>10244</v>
      </c>
      <c r="M40" s="422">
        <v>8382</v>
      </c>
    </row>
    <row r="41" spans="1:13" s="110" customFormat="1" ht="11.1" customHeight="1" x14ac:dyDescent="0.2">
      <c r="A41" s="420" t="s">
        <v>389</v>
      </c>
      <c r="B41" s="115">
        <v>118911</v>
      </c>
      <c r="C41" s="114">
        <v>59996</v>
      </c>
      <c r="D41" s="114">
        <v>58915</v>
      </c>
      <c r="E41" s="114">
        <v>85810</v>
      </c>
      <c r="F41" s="114">
        <v>33101</v>
      </c>
      <c r="G41" s="114">
        <v>8491</v>
      </c>
      <c r="H41" s="114">
        <v>41197</v>
      </c>
      <c r="I41" s="115">
        <v>16894</v>
      </c>
      <c r="J41" s="114">
        <v>12226</v>
      </c>
      <c r="K41" s="114">
        <v>4668</v>
      </c>
      <c r="L41" s="421">
        <v>6650</v>
      </c>
      <c r="M41" s="422">
        <v>7910</v>
      </c>
    </row>
    <row r="42" spans="1:13" ht="15" customHeight="1" x14ac:dyDescent="0.2">
      <c r="A42" s="420" t="s">
        <v>397</v>
      </c>
      <c r="B42" s="115">
        <v>118470</v>
      </c>
      <c r="C42" s="114">
        <v>59810</v>
      </c>
      <c r="D42" s="114">
        <v>58660</v>
      </c>
      <c r="E42" s="114">
        <v>85322</v>
      </c>
      <c r="F42" s="114">
        <v>33148</v>
      </c>
      <c r="G42" s="114">
        <v>8271</v>
      </c>
      <c r="H42" s="114">
        <v>41159</v>
      </c>
      <c r="I42" s="115">
        <v>16575</v>
      </c>
      <c r="J42" s="114">
        <v>11999</v>
      </c>
      <c r="K42" s="114">
        <v>4576</v>
      </c>
      <c r="L42" s="421">
        <v>8965</v>
      </c>
      <c r="M42" s="422">
        <v>9470</v>
      </c>
    </row>
    <row r="43" spans="1:13" ht="11.1" customHeight="1" x14ac:dyDescent="0.2">
      <c r="A43" s="420" t="s">
        <v>387</v>
      </c>
      <c r="B43" s="115">
        <v>119021</v>
      </c>
      <c r="C43" s="114">
        <v>60574</v>
      </c>
      <c r="D43" s="114">
        <v>58447</v>
      </c>
      <c r="E43" s="114">
        <v>85702</v>
      </c>
      <c r="F43" s="114">
        <v>33319</v>
      </c>
      <c r="G43" s="114">
        <v>8083</v>
      </c>
      <c r="H43" s="114">
        <v>41561</v>
      </c>
      <c r="I43" s="115">
        <v>16982</v>
      </c>
      <c r="J43" s="114">
        <v>12244</v>
      </c>
      <c r="K43" s="114">
        <v>4738</v>
      </c>
      <c r="L43" s="421">
        <v>8139</v>
      </c>
      <c r="M43" s="422">
        <v>7485</v>
      </c>
    </row>
    <row r="44" spans="1:13" ht="11.1" customHeight="1" x14ac:dyDescent="0.2">
      <c r="A44" s="420" t="s">
        <v>388</v>
      </c>
      <c r="B44" s="115">
        <v>120682</v>
      </c>
      <c r="C44" s="114">
        <v>61521</v>
      </c>
      <c r="D44" s="114">
        <v>59161</v>
      </c>
      <c r="E44" s="114">
        <v>86829</v>
      </c>
      <c r="F44" s="114">
        <v>33853</v>
      </c>
      <c r="G44" s="114">
        <v>9072</v>
      </c>
      <c r="H44" s="114">
        <v>41854</v>
      </c>
      <c r="I44" s="115">
        <v>16664</v>
      </c>
      <c r="J44" s="114">
        <v>11780</v>
      </c>
      <c r="K44" s="114">
        <v>4884</v>
      </c>
      <c r="L44" s="421">
        <v>9820</v>
      </c>
      <c r="M44" s="422">
        <v>8496</v>
      </c>
    </row>
    <row r="45" spans="1:13" s="110" customFormat="1" ht="11.1" customHeight="1" x14ac:dyDescent="0.2">
      <c r="A45" s="420" t="s">
        <v>389</v>
      </c>
      <c r="B45" s="115">
        <v>119990</v>
      </c>
      <c r="C45" s="114">
        <v>61001</v>
      </c>
      <c r="D45" s="114">
        <v>58989</v>
      </c>
      <c r="E45" s="114">
        <v>85956</v>
      </c>
      <c r="F45" s="114">
        <v>34034</v>
      </c>
      <c r="G45" s="114">
        <v>8982</v>
      </c>
      <c r="H45" s="114">
        <v>41667</v>
      </c>
      <c r="I45" s="115">
        <v>17120</v>
      </c>
      <c r="J45" s="114">
        <v>12154</v>
      </c>
      <c r="K45" s="114">
        <v>4966</v>
      </c>
      <c r="L45" s="421">
        <v>7084</v>
      </c>
      <c r="M45" s="422">
        <v>7843</v>
      </c>
    </row>
    <row r="46" spans="1:13" ht="15" customHeight="1" x14ac:dyDescent="0.2">
      <c r="A46" s="420" t="s">
        <v>398</v>
      </c>
      <c r="B46" s="115">
        <v>119556</v>
      </c>
      <c r="C46" s="114">
        <v>60793</v>
      </c>
      <c r="D46" s="114">
        <v>58763</v>
      </c>
      <c r="E46" s="114">
        <v>85622</v>
      </c>
      <c r="F46" s="114">
        <v>33934</v>
      </c>
      <c r="G46" s="114">
        <v>8821</v>
      </c>
      <c r="H46" s="114">
        <v>41591</v>
      </c>
      <c r="I46" s="115">
        <v>16913</v>
      </c>
      <c r="J46" s="114">
        <v>11915</v>
      </c>
      <c r="K46" s="114">
        <v>4998</v>
      </c>
      <c r="L46" s="421">
        <v>9054</v>
      </c>
      <c r="M46" s="422">
        <v>9357</v>
      </c>
    </row>
    <row r="47" spans="1:13" ht="11.1" customHeight="1" x14ac:dyDescent="0.2">
      <c r="A47" s="420" t="s">
        <v>387</v>
      </c>
      <c r="B47" s="115">
        <v>120089</v>
      </c>
      <c r="C47" s="114">
        <v>61249</v>
      </c>
      <c r="D47" s="114">
        <v>58840</v>
      </c>
      <c r="E47" s="114">
        <v>85620</v>
      </c>
      <c r="F47" s="114">
        <v>34469</v>
      </c>
      <c r="G47" s="114">
        <v>8783</v>
      </c>
      <c r="H47" s="114">
        <v>41989</v>
      </c>
      <c r="I47" s="115">
        <v>17397</v>
      </c>
      <c r="J47" s="114">
        <v>12250</v>
      </c>
      <c r="K47" s="114">
        <v>5147</v>
      </c>
      <c r="L47" s="421">
        <v>7495</v>
      </c>
      <c r="M47" s="422">
        <v>6978</v>
      </c>
    </row>
    <row r="48" spans="1:13" ht="11.1" customHeight="1" x14ac:dyDescent="0.2">
      <c r="A48" s="420" t="s">
        <v>388</v>
      </c>
      <c r="B48" s="115">
        <v>121763</v>
      </c>
      <c r="C48" s="114">
        <v>62152</v>
      </c>
      <c r="D48" s="114">
        <v>59611</v>
      </c>
      <c r="E48" s="114">
        <v>86909</v>
      </c>
      <c r="F48" s="114">
        <v>34854</v>
      </c>
      <c r="G48" s="114">
        <v>9859</v>
      </c>
      <c r="H48" s="114">
        <v>42384</v>
      </c>
      <c r="I48" s="115">
        <v>17099</v>
      </c>
      <c r="J48" s="114">
        <v>11771</v>
      </c>
      <c r="K48" s="114">
        <v>5328</v>
      </c>
      <c r="L48" s="421">
        <v>9670</v>
      </c>
      <c r="M48" s="422">
        <v>8484</v>
      </c>
    </row>
    <row r="49" spans="1:17" s="110" customFormat="1" ht="11.1" customHeight="1" x14ac:dyDescent="0.2">
      <c r="A49" s="420" t="s">
        <v>389</v>
      </c>
      <c r="B49" s="115">
        <v>120691</v>
      </c>
      <c r="C49" s="114">
        <v>61261</v>
      </c>
      <c r="D49" s="114">
        <v>59430</v>
      </c>
      <c r="E49" s="114">
        <v>85659</v>
      </c>
      <c r="F49" s="114">
        <v>35032</v>
      </c>
      <c r="G49" s="114">
        <v>9750</v>
      </c>
      <c r="H49" s="114">
        <v>42028</v>
      </c>
      <c r="I49" s="115">
        <v>17427</v>
      </c>
      <c r="J49" s="114">
        <v>12111</v>
      </c>
      <c r="K49" s="114">
        <v>5316</v>
      </c>
      <c r="L49" s="421">
        <v>6321</v>
      </c>
      <c r="M49" s="422">
        <v>7459</v>
      </c>
    </row>
    <row r="50" spans="1:17" ht="15" customHeight="1" x14ac:dyDescent="0.2">
      <c r="A50" s="420" t="s">
        <v>399</v>
      </c>
      <c r="B50" s="143">
        <v>120294</v>
      </c>
      <c r="C50" s="144">
        <v>61156</v>
      </c>
      <c r="D50" s="144">
        <v>59138</v>
      </c>
      <c r="E50" s="144">
        <v>85138</v>
      </c>
      <c r="F50" s="144">
        <v>35156</v>
      </c>
      <c r="G50" s="144">
        <v>9609</v>
      </c>
      <c r="H50" s="144">
        <v>41877</v>
      </c>
      <c r="I50" s="143">
        <v>16419</v>
      </c>
      <c r="J50" s="144">
        <v>11394</v>
      </c>
      <c r="K50" s="144">
        <v>5025</v>
      </c>
      <c r="L50" s="424">
        <v>8581</v>
      </c>
      <c r="M50" s="425">
        <v>9037</v>
      </c>
    </row>
    <row r="51" spans="1:17" ht="11.25" customHeight="1" x14ac:dyDescent="0.2">
      <c r="A51" s="426"/>
      <c r="B51" s="427"/>
      <c r="C51" s="428"/>
      <c r="D51" s="428"/>
      <c r="E51" s="428"/>
      <c r="F51" s="428"/>
      <c r="G51" s="428"/>
      <c r="H51" s="428"/>
      <c r="I51" s="428"/>
      <c r="J51" s="429"/>
      <c r="K51" s="268"/>
      <c r="L51" s="428"/>
      <c r="M51" s="430" t="s">
        <v>45</v>
      </c>
    </row>
    <row r="52" spans="1:17" ht="18" customHeight="1" x14ac:dyDescent="0.2">
      <c r="A52" s="667" t="s">
        <v>400</v>
      </c>
      <c r="B52" s="667"/>
      <c r="C52" s="667"/>
      <c r="D52" s="667"/>
      <c r="E52" s="667"/>
      <c r="F52" s="667"/>
      <c r="G52" s="667"/>
      <c r="H52" s="667"/>
      <c r="I52" s="667"/>
      <c r="J52" s="667"/>
      <c r="K52" s="667"/>
      <c r="L52" s="667"/>
      <c r="M52" s="667"/>
    </row>
    <row r="53" spans="1:17" ht="38.1" customHeight="1" x14ac:dyDescent="0.2">
      <c r="A53" s="668" t="s">
        <v>401</v>
      </c>
      <c r="B53" s="668"/>
      <c r="C53" s="668"/>
      <c r="D53" s="668"/>
      <c r="E53" s="668"/>
      <c r="F53" s="668"/>
      <c r="G53" s="668"/>
      <c r="H53" s="668"/>
      <c r="I53" s="668"/>
      <c r="J53" s="668"/>
      <c r="K53" s="668"/>
      <c r="L53" s="668"/>
      <c r="M53" s="668"/>
    </row>
    <row r="54" spans="1:17" s="151" customFormat="1" ht="9" x14ac:dyDescent="0.15">
      <c r="A54" s="669" t="s">
        <v>323</v>
      </c>
      <c r="B54" s="669"/>
      <c r="C54" s="669"/>
      <c r="D54" s="669"/>
      <c r="E54" s="669"/>
      <c r="F54" s="669"/>
      <c r="G54" s="669"/>
      <c r="H54" s="669"/>
      <c r="I54" s="669"/>
      <c r="J54" s="669"/>
      <c r="K54" s="669"/>
      <c r="L54" s="669"/>
      <c r="M54" s="669"/>
    </row>
    <row r="55" spans="1:17" s="151" customFormat="1" ht="20.25" customHeight="1" x14ac:dyDescent="0.15">
      <c r="A55" s="670"/>
      <c r="B55" s="671"/>
      <c r="C55" s="671"/>
      <c r="D55" s="671"/>
      <c r="E55" s="671"/>
      <c r="F55" s="671"/>
      <c r="G55" s="671"/>
      <c r="H55" s="671"/>
      <c r="I55" s="671"/>
      <c r="J55" s="671"/>
      <c r="K55" s="671"/>
      <c r="L55" s="221"/>
      <c r="M55" s="221"/>
    </row>
    <row r="56" spans="1:17" s="151" customFormat="1" ht="18" customHeight="1" x14ac:dyDescent="0.2">
      <c r="A56" s="672" t="s">
        <v>522</v>
      </c>
      <c r="B56" s="673"/>
      <c r="C56" s="673"/>
      <c r="D56" s="673"/>
      <c r="E56" s="673"/>
      <c r="F56" s="673"/>
      <c r="G56" s="673"/>
      <c r="H56" s="673"/>
      <c r="I56" s="673"/>
      <c r="J56" s="673"/>
      <c r="K56" s="673"/>
    </row>
    <row r="57" spans="1:17" s="151" customFormat="1" ht="11.25" customHeight="1" x14ac:dyDescent="0.2">
      <c r="A57" s="663"/>
      <c r="B57" s="663"/>
      <c r="C57" s="663"/>
      <c r="D57" s="663"/>
      <c r="E57" s="663"/>
      <c r="F57" s="663"/>
      <c r="G57" s="663"/>
      <c r="H57" s="663"/>
      <c r="I57" s="663"/>
      <c r="J57" s="663"/>
      <c r="L57" s="219"/>
      <c r="N57" s="219"/>
      <c r="O57" s="219"/>
      <c r="P57" s="219"/>
      <c r="Q57" s="219"/>
    </row>
    <row r="58" spans="1:17" ht="12.75" customHeight="1" x14ac:dyDescent="0.2">
      <c r="A58" s="431"/>
      <c r="B58" s="432"/>
      <c r="C58" s="433"/>
      <c r="D58" s="433"/>
      <c r="E58" s="433"/>
      <c r="F58" s="433"/>
      <c r="G58" s="433"/>
      <c r="H58" s="433"/>
      <c r="I58" s="433"/>
      <c r="J58" s="434"/>
      <c r="L58" s="433"/>
      <c r="N58" s="226"/>
      <c r="O58" s="226"/>
      <c r="P58" s="226"/>
      <c r="Q58" s="226"/>
    </row>
    <row r="59" spans="1:17" ht="12.75" customHeight="1" x14ac:dyDescent="0.2">
      <c r="A59" s="435"/>
      <c r="B59" s="432"/>
      <c r="C59" s="433"/>
      <c r="D59" s="433"/>
      <c r="E59" s="433"/>
      <c r="F59" s="433"/>
      <c r="G59" s="433"/>
      <c r="H59" s="433"/>
      <c r="I59" s="433"/>
      <c r="J59" s="434"/>
      <c r="L59" s="433"/>
    </row>
    <row r="60" spans="1:17" ht="12.75" customHeight="1" x14ac:dyDescent="0.2">
      <c r="A60" s="436"/>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7"/>
    </row>
    <row r="68" spans="1:13" ht="15.95" customHeight="1" x14ac:dyDescent="0.2">
      <c r="A68" s="437"/>
    </row>
    <row r="70" spans="1:13" ht="15.95" customHeight="1" x14ac:dyDescent="0.2">
      <c r="K70" s="438"/>
      <c r="M70" s="438"/>
    </row>
    <row r="71" spans="1:13" ht="15.95" customHeight="1" x14ac:dyDescent="0.2">
      <c r="K71" s="438"/>
      <c r="M71" s="438"/>
    </row>
    <row r="72" spans="1:13" ht="15.95" customHeight="1" x14ac:dyDescent="0.2">
      <c r="A72" s="437"/>
      <c r="K72" s="438"/>
      <c r="M72" s="438"/>
    </row>
    <row r="76" spans="1:13" ht="15.95" customHeight="1" x14ac:dyDescent="0.2">
      <c r="A76" s="437"/>
    </row>
    <row r="80" spans="1:13" ht="15.95" customHeight="1" x14ac:dyDescent="0.2">
      <c r="A80" s="437"/>
    </row>
    <row r="84" spans="1:1" ht="15.95" customHeight="1" x14ac:dyDescent="0.2">
      <c r="A84" s="437"/>
    </row>
    <row r="88" spans="1:1" ht="15.95" customHeight="1" x14ac:dyDescent="0.2">
      <c r="A88" s="437"/>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4" customWidth="1"/>
    <col min="2" max="2" width="78" style="444" customWidth="1"/>
    <col min="3" max="6" width="102.75" style="444" customWidth="1"/>
    <col min="7" max="256" width="11" style="444"/>
    <col min="257" max="257" width="2" style="444" customWidth="1"/>
    <col min="258" max="258" width="78" style="444" customWidth="1"/>
    <col min="259" max="262" width="102.75" style="444" customWidth="1"/>
    <col min="263" max="512" width="11" style="444"/>
    <col min="513" max="513" width="2" style="444" customWidth="1"/>
    <col min="514" max="514" width="78" style="444" customWidth="1"/>
    <col min="515" max="518" width="102.75" style="444" customWidth="1"/>
    <col min="519" max="768" width="11" style="444"/>
    <col min="769" max="769" width="2" style="444" customWidth="1"/>
    <col min="770" max="770" width="78" style="444" customWidth="1"/>
    <col min="771" max="774" width="102.75" style="444" customWidth="1"/>
    <col min="775" max="1024" width="11" style="444"/>
    <col min="1025" max="1025" width="2" style="444" customWidth="1"/>
    <col min="1026" max="1026" width="78" style="444" customWidth="1"/>
    <col min="1027" max="1030" width="102.75" style="444" customWidth="1"/>
    <col min="1031" max="1280" width="11" style="444"/>
    <col min="1281" max="1281" width="2" style="444" customWidth="1"/>
    <col min="1282" max="1282" width="78" style="444" customWidth="1"/>
    <col min="1283" max="1286" width="102.75" style="444" customWidth="1"/>
    <col min="1287" max="1536" width="11" style="444"/>
    <col min="1537" max="1537" width="2" style="444" customWidth="1"/>
    <col min="1538" max="1538" width="78" style="444" customWidth="1"/>
    <col min="1539" max="1542" width="102.75" style="444" customWidth="1"/>
    <col min="1543" max="1792" width="11" style="444"/>
    <col min="1793" max="1793" width="2" style="444" customWidth="1"/>
    <col min="1794" max="1794" width="78" style="444" customWidth="1"/>
    <col min="1795" max="1798" width="102.75" style="444" customWidth="1"/>
    <col min="1799" max="2048" width="11" style="444"/>
    <col min="2049" max="2049" width="2" style="444" customWidth="1"/>
    <col min="2050" max="2050" width="78" style="444" customWidth="1"/>
    <col min="2051" max="2054" width="102.75" style="444" customWidth="1"/>
    <col min="2055" max="2304" width="11" style="444"/>
    <col min="2305" max="2305" width="2" style="444" customWidth="1"/>
    <col min="2306" max="2306" width="78" style="444" customWidth="1"/>
    <col min="2307" max="2310" width="102.75" style="444" customWidth="1"/>
    <col min="2311" max="2560" width="11" style="444"/>
    <col min="2561" max="2561" width="2" style="444" customWidth="1"/>
    <col min="2562" max="2562" width="78" style="444" customWidth="1"/>
    <col min="2563" max="2566" width="102.75" style="444" customWidth="1"/>
    <col min="2567" max="2816" width="11" style="444"/>
    <col min="2817" max="2817" width="2" style="444" customWidth="1"/>
    <col min="2818" max="2818" width="78" style="444" customWidth="1"/>
    <col min="2819" max="2822" width="102.75" style="444" customWidth="1"/>
    <col min="2823" max="3072" width="11" style="444"/>
    <col min="3073" max="3073" width="2" style="444" customWidth="1"/>
    <col min="3074" max="3074" width="78" style="444" customWidth="1"/>
    <col min="3075" max="3078" width="102.75" style="444" customWidth="1"/>
    <col min="3079" max="3328" width="11" style="444"/>
    <col min="3329" max="3329" width="2" style="444" customWidth="1"/>
    <col min="3330" max="3330" width="78" style="444" customWidth="1"/>
    <col min="3331" max="3334" width="102.75" style="444" customWidth="1"/>
    <col min="3335" max="3584" width="11" style="444"/>
    <col min="3585" max="3585" width="2" style="444" customWidth="1"/>
    <col min="3586" max="3586" width="78" style="444" customWidth="1"/>
    <col min="3587" max="3590" width="102.75" style="444" customWidth="1"/>
    <col min="3591" max="3840" width="11" style="444"/>
    <col min="3841" max="3841" width="2" style="444" customWidth="1"/>
    <col min="3842" max="3842" width="78" style="444" customWidth="1"/>
    <col min="3843" max="3846" width="102.75" style="444" customWidth="1"/>
    <col min="3847" max="4096" width="11" style="444"/>
    <col min="4097" max="4097" width="2" style="444" customWidth="1"/>
    <col min="4098" max="4098" width="78" style="444" customWidth="1"/>
    <col min="4099" max="4102" width="102.75" style="444" customWidth="1"/>
    <col min="4103" max="4352" width="11" style="444"/>
    <col min="4353" max="4353" width="2" style="444" customWidth="1"/>
    <col min="4354" max="4354" width="78" style="444" customWidth="1"/>
    <col min="4355" max="4358" width="102.75" style="444" customWidth="1"/>
    <col min="4359" max="4608" width="11" style="444"/>
    <col min="4609" max="4609" width="2" style="444" customWidth="1"/>
    <col min="4610" max="4610" width="78" style="444" customWidth="1"/>
    <col min="4611" max="4614" width="102.75" style="444" customWidth="1"/>
    <col min="4615" max="4864" width="11" style="444"/>
    <col min="4865" max="4865" width="2" style="444" customWidth="1"/>
    <col min="4866" max="4866" width="78" style="444" customWidth="1"/>
    <col min="4867" max="4870" width="102.75" style="444" customWidth="1"/>
    <col min="4871" max="5120" width="11" style="444"/>
    <col min="5121" max="5121" width="2" style="444" customWidth="1"/>
    <col min="5122" max="5122" width="78" style="444" customWidth="1"/>
    <col min="5123" max="5126" width="102.75" style="444" customWidth="1"/>
    <col min="5127" max="5376" width="11" style="444"/>
    <col min="5377" max="5377" width="2" style="444" customWidth="1"/>
    <col min="5378" max="5378" width="78" style="444" customWidth="1"/>
    <col min="5379" max="5382" width="102.75" style="444" customWidth="1"/>
    <col min="5383" max="5632" width="11" style="444"/>
    <col min="5633" max="5633" width="2" style="444" customWidth="1"/>
    <col min="5634" max="5634" width="78" style="444" customWidth="1"/>
    <col min="5635" max="5638" width="102.75" style="444" customWidth="1"/>
    <col min="5639" max="5888" width="11" style="444"/>
    <col min="5889" max="5889" width="2" style="444" customWidth="1"/>
    <col min="5890" max="5890" width="78" style="444" customWidth="1"/>
    <col min="5891" max="5894" width="102.75" style="444" customWidth="1"/>
    <col min="5895" max="6144" width="11" style="444"/>
    <col min="6145" max="6145" width="2" style="444" customWidth="1"/>
    <col min="6146" max="6146" width="78" style="444" customWidth="1"/>
    <col min="6147" max="6150" width="102.75" style="444" customWidth="1"/>
    <col min="6151" max="6400" width="11" style="444"/>
    <col min="6401" max="6401" width="2" style="444" customWidth="1"/>
    <col min="6402" max="6402" width="78" style="444" customWidth="1"/>
    <col min="6403" max="6406" width="102.75" style="444" customWidth="1"/>
    <col min="6407" max="6656" width="11" style="444"/>
    <col min="6657" max="6657" width="2" style="444" customWidth="1"/>
    <col min="6658" max="6658" width="78" style="444" customWidth="1"/>
    <col min="6659" max="6662" width="102.75" style="444" customWidth="1"/>
    <col min="6663" max="6912" width="11" style="444"/>
    <col min="6913" max="6913" width="2" style="444" customWidth="1"/>
    <col min="6914" max="6914" width="78" style="444" customWidth="1"/>
    <col min="6915" max="6918" width="102.75" style="444" customWidth="1"/>
    <col min="6919" max="7168" width="11" style="444"/>
    <col min="7169" max="7169" width="2" style="444" customWidth="1"/>
    <col min="7170" max="7170" width="78" style="444" customWidth="1"/>
    <col min="7171" max="7174" width="102.75" style="444" customWidth="1"/>
    <col min="7175" max="7424" width="11" style="444"/>
    <col min="7425" max="7425" width="2" style="444" customWidth="1"/>
    <col min="7426" max="7426" width="78" style="444" customWidth="1"/>
    <col min="7427" max="7430" width="102.75" style="444" customWidth="1"/>
    <col min="7431" max="7680" width="11" style="444"/>
    <col min="7681" max="7681" width="2" style="444" customWidth="1"/>
    <col min="7682" max="7682" width="78" style="444" customWidth="1"/>
    <col min="7683" max="7686" width="102.75" style="444" customWidth="1"/>
    <col min="7687" max="7936" width="11" style="444"/>
    <col min="7937" max="7937" width="2" style="444" customWidth="1"/>
    <col min="7938" max="7938" width="78" style="444" customWidth="1"/>
    <col min="7939" max="7942" width="102.75" style="444" customWidth="1"/>
    <col min="7943" max="8192" width="11" style="444"/>
    <col min="8193" max="8193" width="2" style="444" customWidth="1"/>
    <col min="8194" max="8194" width="78" style="444" customWidth="1"/>
    <col min="8195" max="8198" width="102.75" style="444" customWidth="1"/>
    <col min="8199" max="8448" width="11" style="444"/>
    <col min="8449" max="8449" width="2" style="444" customWidth="1"/>
    <col min="8450" max="8450" width="78" style="444" customWidth="1"/>
    <col min="8451" max="8454" width="102.75" style="444" customWidth="1"/>
    <col min="8455" max="8704" width="11" style="444"/>
    <col min="8705" max="8705" width="2" style="444" customWidth="1"/>
    <col min="8706" max="8706" width="78" style="444" customWidth="1"/>
    <col min="8707" max="8710" width="102.75" style="444" customWidth="1"/>
    <col min="8711" max="8960" width="11" style="444"/>
    <col min="8961" max="8961" width="2" style="444" customWidth="1"/>
    <col min="8962" max="8962" width="78" style="444" customWidth="1"/>
    <col min="8963" max="8966" width="102.75" style="444" customWidth="1"/>
    <col min="8967" max="9216" width="11" style="444"/>
    <col min="9217" max="9217" width="2" style="444" customWidth="1"/>
    <col min="9218" max="9218" width="78" style="444" customWidth="1"/>
    <col min="9219" max="9222" width="102.75" style="444" customWidth="1"/>
    <col min="9223" max="9472" width="11" style="444"/>
    <col min="9473" max="9473" width="2" style="444" customWidth="1"/>
    <col min="9474" max="9474" width="78" style="444" customWidth="1"/>
    <col min="9475" max="9478" width="102.75" style="444" customWidth="1"/>
    <col min="9479" max="9728" width="11" style="444"/>
    <col min="9729" max="9729" width="2" style="444" customWidth="1"/>
    <col min="9730" max="9730" width="78" style="444" customWidth="1"/>
    <col min="9731" max="9734" width="102.75" style="444" customWidth="1"/>
    <col min="9735" max="9984" width="11" style="444"/>
    <col min="9985" max="9985" width="2" style="444" customWidth="1"/>
    <col min="9986" max="9986" width="78" style="444" customWidth="1"/>
    <col min="9987" max="9990" width="102.75" style="444" customWidth="1"/>
    <col min="9991" max="10240" width="11" style="444"/>
    <col min="10241" max="10241" width="2" style="444" customWidth="1"/>
    <col min="10242" max="10242" width="78" style="444" customWidth="1"/>
    <col min="10243" max="10246" width="102.75" style="444" customWidth="1"/>
    <col min="10247" max="10496" width="11" style="444"/>
    <col min="10497" max="10497" width="2" style="444" customWidth="1"/>
    <col min="10498" max="10498" width="78" style="444" customWidth="1"/>
    <col min="10499" max="10502" width="102.75" style="444" customWidth="1"/>
    <col min="10503" max="10752" width="11" style="444"/>
    <col min="10753" max="10753" width="2" style="444" customWidth="1"/>
    <col min="10754" max="10754" width="78" style="444" customWidth="1"/>
    <col min="10755" max="10758" width="102.75" style="444" customWidth="1"/>
    <col min="10759" max="11008" width="11" style="444"/>
    <col min="11009" max="11009" width="2" style="444" customWidth="1"/>
    <col min="11010" max="11010" width="78" style="444" customWidth="1"/>
    <col min="11011" max="11014" width="102.75" style="444" customWidth="1"/>
    <col min="11015" max="11264" width="11" style="444"/>
    <col min="11265" max="11265" width="2" style="444" customWidth="1"/>
    <col min="11266" max="11266" width="78" style="444" customWidth="1"/>
    <col min="11267" max="11270" width="102.75" style="444" customWidth="1"/>
    <col min="11271" max="11520" width="11" style="444"/>
    <col min="11521" max="11521" width="2" style="444" customWidth="1"/>
    <col min="11522" max="11522" width="78" style="444" customWidth="1"/>
    <col min="11523" max="11526" width="102.75" style="444" customWidth="1"/>
    <col min="11527" max="11776" width="11" style="444"/>
    <col min="11777" max="11777" width="2" style="444" customWidth="1"/>
    <col min="11778" max="11778" width="78" style="444" customWidth="1"/>
    <col min="11779" max="11782" width="102.75" style="444" customWidth="1"/>
    <col min="11783" max="12032" width="11" style="444"/>
    <col min="12033" max="12033" width="2" style="444" customWidth="1"/>
    <col min="12034" max="12034" width="78" style="444" customWidth="1"/>
    <col min="12035" max="12038" width="102.75" style="444" customWidth="1"/>
    <col min="12039" max="12288" width="11" style="444"/>
    <col min="12289" max="12289" width="2" style="444" customWidth="1"/>
    <col min="12290" max="12290" width="78" style="444" customWidth="1"/>
    <col min="12291" max="12294" width="102.75" style="444" customWidth="1"/>
    <col min="12295" max="12544" width="11" style="444"/>
    <col min="12545" max="12545" width="2" style="444" customWidth="1"/>
    <col min="12546" max="12546" width="78" style="444" customWidth="1"/>
    <col min="12547" max="12550" width="102.75" style="444" customWidth="1"/>
    <col min="12551" max="12800" width="11" style="444"/>
    <col min="12801" max="12801" width="2" style="444" customWidth="1"/>
    <col min="12802" max="12802" width="78" style="444" customWidth="1"/>
    <col min="12803" max="12806" width="102.75" style="444" customWidth="1"/>
    <col min="12807" max="13056" width="11" style="444"/>
    <col min="13057" max="13057" width="2" style="444" customWidth="1"/>
    <col min="13058" max="13058" width="78" style="444" customWidth="1"/>
    <col min="13059" max="13062" width="102.75" style="444" customWidth="1"/>
    <col min="13063" max="13312" width="11" style="444"/>
    <col min="13313" max="13313" width="2" style="444" customWidth="1"/>
    <col min="13314" max="13314" width="78" style="444" customWidth="1"/>
    <col min="13315" max="13318" width="102.75" style="444" customWidth="1"/>
    <col min="13319" max="13568" width="11" style="444"/>
    <col min="13569" max="13569" width="2" style="444" customWidth="1"/>
    <col min="13570" max="13570" width="78" style="444" customWidth="1"/>
    <col min="13571" max="13574" width="102.75" style="444" customWidth="1"/>
    <col min="13575" max="13824" width="11" style="444"/>
    <col min="13825" max="13825" width="2" style="444" customWidth="1"/>
    <col min="13826" max="13826" width="78" style="444" customWidth="1"/>
    <col min="13827" max="13830" width="102.75" style="444" customWidth="1"/>
    <col min="13831" max="14080" width="11" style="444"/>
    <col min="14081" max="14081" width="2" style="444" customWidth="1"/>
    <col min="14082" max="14082" width="78" style="444" customWidth="1"/>
    <col min="14083" max="14086" width="102.75" style="444" customWidth="1"/>
    <col min="14087" max="14336" width="11" style="444"/>
    <col min="14337" max="14337" width="2" style="444" customWidth="1"/>
    <col min="14338" max="14338" width="78" style="444" customWidth="1"/>
    <col min="14339" max="14342" width="102.75" style="444" customWidth="1"/>
    <col min="14343" max="14592" width="11" style="444"/>
    <col min="14593" max="14593" width="2" style="444" customWidth="1"/>
    <col min="14594" max="14594" width="78" style="444" customWidth="1"/>
    <col min="14595" max="14598" width="102.75" style="444" customWidth="1"/>
    <col min="14599" max="14848" width="11" style="444"/>
    <col min="14849" max="14849" width="2" style="444" customWidth="1"/>
    <col min="14850" max="14850" width="78" style="444" customWidth="1"/>
    <col min="14851" max="14854" width="102.75" style="444" customWidth="1"/>
    <col min="14855" max="15104" width="11" style="444"/>
    <col min="15105" max="15105" width="2" style="444" customWidth="1"/>
    <col min="15106" max="15106" width="78" style="444" customWidth="1"/>
    <col min="15107" max="15110" width="102.75" style="444" customWidth="1"/>
    <col min="15111" max="15360" width="11" style="444"/>
    <col min="15361" max="15361" width="2" style="444" customWidth="1"/>
    <col min="15362" max="15362" width="78" style="444" customWidth="1"/>
    <col min="15363" max="15366" width="102.75" style="444" customWidth="1"/>
    <col min="15367" max="15616" width="11" style="444"/>
    <col min="15617" max="15617" width="2" style="444" customWidth="1"/>
    <col min="15618" max="15618" width="78" style="444" customWidth="1"/>
    <col min="15619" max="15622" width="102.75" style="444" customWidth="1"/>
    <col min="15623" max="15872" width="11" style="444"/>
    <col min="15873" max="15873" width="2" style="444" customWidth="1"/>
    <col min="15874" max="15874" width="78" style="444" customWidth="1"/>
    <col min="15875" max="15878" width="102.75" style="444" customWidth="1"/>
    <col min="15879" max="16128" width="11" style="444"/>
    <col min="16129" max="16129" width="2" style="444" customWidth="1"/>
    <col min="16130" max="16130" width="78" style="444" customWidth="1"/>
    <col min="16131" max="16134" width="102.75" style="444" customWidth="1"/>
    <col min="16135" max="16384" width="11" style="444"/>
  </cols>
  <sheetData>
    <row r="1" spans="1:2" s="441" customFormat="1" ht="36.75" customHeight="1" x14ac:dyDescent="0.2">
      <c r="A1" s="439"/>
      <c r="B1" s="440" t="s">
        <v>6</v>
      </c>
    </row>
    <row r="2" spans="1:2" s="442" customFormat="1" ht="19.5" customHeight="1" x14ac:dyDescent="0.2">
      <c r="B2" s="443" t="s">
        <v>402</v>
      </c>
    </row>
    <row r="3" spans="1:2" ht="15" x14ac:dyDescent="0.25">
      <c r="B3" s="445" t="s">
        <v>403</v>
      </c>
    </row>
    <row r="5" spans="1:2" ht="29.25" customHeight="1" x14ac:dyDescent="0.2">
      <c r="B5" s="446" t="s">
        <v>404</v>
      </c>
    </row>
    <row r="6" spans="1:2" ht="9.9499999999999993" customHeight="1" x14ac:dyDescent="0.2">
      <c r="B6" s="446"/>
    </row>
    <row r="7" spans="1:2" ht="73.5" customHeight="1" x14ac:dyDescent="0.2">
      <c r="B7" s="446" t="s">
        <v>405</v>
      </c>
    </row>
    <row r="8" spans="1:2" ht="9.9499999999999993" customHeight="1" x14ac:dyDescent="0.2">
      <c r="B8" s="446"/>
    </row>
    <row r="9" spans="1:2" ht="50.25" customHeight="1" x14ac:dyDescent="0.2">
      <c r="B9" s="446" t="s">
        <v>406</v>
      </c>
    </row>
    <row r="10" spans="1:2" ht="9.9499999999999993" customHeight="1" x14ac:dyDescent="0.2">
      <c r="B10" s="446"/>
    </row>
    <row r="11" spans="1:2" ht="79.5" customHeight="1" x14ac:dyDescent="0.2">
      <c r="B11" s="446" t="s">
        <v>407</v>
      </c>
    </row>
    <row r="12" spans="1:2" ht="9.9499999999999993" customHeight="1" x14ac:dyDescent="0.2">
      <c r="B12" s="446"/>
    </row>
    <row r="13" spans="1:2" ht="48.75" customHeight="1" x14ac:dyDescent="0.2">
      <c r="B13" s="446" t="s">
        <v>408</v>
      </c>
    </row>
    <row r="14" spans="1:2" ht="9.9499999999999993" customHeight="1" x14ac:dyDescent="0.2">
      <c r="B14" s="446"/>
    </row>
    <row r="15" spans="1:2" ht="33" customHeight="1" x14ac:dyDescent="0.2">
      <c r="B15" s="446" t="s">
        <v>409</v>
      </c>
    </row>
    <row r="16" spans="1:2" ht="9.9499999999999993" customHeight="1" x14ac:dyDescent="0.2">
      <c r="B16" s="446"/>
    </row>
    <row r="17" spans="2:2" ht="105" customHeight="1" x14ac:dyDescent="0.2">
      <c r="B17" s="446" t="s">
        <v>410</v>
      </c>
    </row>
    <row r="18" spans="2:2" ht="9.9499999999999993" customHeight="1" x14ac:dyDescent="0.2">
      <c r="B18" s="446"/>
    </row>
    <row r="19" spans="2:2" ht="13.5" customHeight="1" x14ac:dyDescent="0.2">
      <c r="B19" s="447" t="s">
        <v>411</v>
      </c>
    </row>
    <row r="20" spans="2:2" ht="40.5" customHeight="1" x14ac:dyDescent="0.2">
      <c r="B20" s="448"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1" customWidth="1"/>
    <col min="2" max="2" width="78" style="451" customWidth="1"/>
    <col min="3" max="6" width="11" style="451"/>
    <col min="7" max="7" width="4.125" style="451" customWidth="1"/>
    <col min="8" max="256" width="11" style="451"/>
    <col min="257" max="257" width="1.875" style="451" customWidth="1"/>
    <col min="258" max="258" width="78" style="451" customWidth="1"/>
    <col min="259" max="262" width="11" style="451"/>
    <col min="263" max="263" width="4.125" style="451" customWidth="1"/>
    <col min="264" max="512" width="11" style="451"/>
    <col min="513" max="513" width="1.875" style="451" customWidth="1"/>
    <col min="514" max="514" width="78" style="451" customWidth="1"/>
    <col min="515" max="518" width="11" style="451"/>
    <col min="519" max="519" width="4.125" style="451" customWidth="1"/>
    <col min="520" max="768" width="11" style="451"/>
    <col min="769" max="769" width="1.875" style="451" customWidth="1"/>
    <col min="770" max="770" width="78" style="451" customWidth="1"/>
    <col min="771" max="774" width="11" style="451"/>
    <col min="775" max="775" width="4.125" style="451" customWidth="1"/>
    <col min="776" max="1024" width="11" style="451"/>
    <col min="1025" max="1025" width="1.875" style="451" customWidth="1"/>
    <col min="1026" max="1026" width="78" style="451" customWidth="1"/>
    <col min="1027" max="1030" width="11" style="451"/>
    <col min="1031" max="1031" width="4.125" style="451" customWidth="1"/>
    <col min="1032" max="1280" width="11" style="451"/>
    <col min="1281" max="1281" width="1.875" style="451" customWidth="1"/>
    <col min="1282" max="1282" width="78" style="451" customWidth="1"/>
    <col min="1283" max="1286" width="11" style="451"/>
    <col min="1287" max="1287" width="4.125" style="451" customWidth="1"/>
    <col min="1288" max="1536" width="11" style="451"/>
    <col min="1537" max="1537" width="1.875" style="451" customWidth="1"/>
    <col min="1538" max="1538" width="78" style="451" customWidth="1"/>
    <col min="1539" max="1542" width="11" style="451"/>
    <col min="1543" max="1543" width="4.125" style="451" customWidth="1"/>
    <col min="1544" max="1792" width="11" style="451"/>
    <col min="1793" max="1793" width="1.875" style="451" customWidth="1"/>
    <col min="1794" max="1794" width="78" style="451" customWidth="1"/>
    <col min="1795" max="1798" width="11" style="451"/>
    <col min="1799" max="1799" width="4.125" style="451" customWidth="1"/>
    <col min="1800" max="2048" width="11" style="451"/>
    <col min="2049" max="2049" width="1.875" style="451" customWidth="1"/>
    <col min="2050" max="2050" width="78" style="451" customWidth="1"/>
    <col min="2051" max="2054" width="11" style="451"/>
    <col min="2055" max="2055" width="4.125" style="451" customWidth="1"/>
    <col min="2056" max="2304" width="11" style="451"/>
    <col min="2305" max="2305" width="1.875" style="451" customWidth="1"/>
    <col min="2306" max="2306" width="78" style="451" customWidth="1"/>
    <col min="2307" max="2310" width="11" style="451"/>
    <col min="2311" max="2311" width="4.125" style="451" customWidth="1"/>
    <col min="2312" max="2560" width="11" style="451"/>
    <col min="2561" max="2561" width="1.875" style="451" customWidth="1"/>
    <col min="2562" max="2562" width="78" style="451" customWidth="1"/>
    <col min="2563" max="2566" width="11" style="451"/>
    <col min="2567" max="2567" width="4.125" style="451" customWidth="1"/>
    <col min="2568" max="2816" width="11" style="451"/>
    <col min="2817" max="2817" width="1.875" style="451" customWidth="1"/>
    <col min="2818" max="2818" width="78" style="451" customWidth="1"/>
    <col min="2819" max="2822" width="11" style="451"/>
    <col min="2823" max="2823" width="4.125" style="451" customWidth="1"/>
    <col min="2824" max="3072" width="11" style="451"/>
    <col min="3073" max="3073" width="1.875" style="451" customWidth="1"/>
    <col min="3074" max="3074" width="78" style="451" customWidth="1"/>
    <col min="3075" max="3078" width="11" style="451"/>
    <col min="3079" max="3079" width="4.125" style="451" customWidth="1"/>
    <col min="3080" max="3328" width="11" style="451"/>
    <col min="3329" max="3329" width="1.875" style="451" customWidth="1"/>
    <col min="3330" max="3330" width="78" style="451" customWidth="1"/>
    <col min="3331" max="3334" width="11" style="451"/>
    <col min="3335" max="3335" width="4.125" style="451" customWidth="1"/>
    <col min="3336" max="3584" width="11" style="451"/>
    <col min="3585" max="3585" width="1.875" style="451" customWidth="1"/>
    <col min="3586" max="3586" width="78" style="451" customWidth="1"/>
    <col min="3587" max="3590" width="11" style="451"/>
    <col min="3591" max="3591" width="4.125" style="451" customWidth="1"/>
    <col min="3592" max="3840" width="11" style="451"/>
    <col min="3841" max="3841" width="1.875" style="451" customWidth="1"/>
    <col min="3842" max="3842" width="78" style="451" customWidth="1"/>
    <col min="3843" max="3846" width="11" style="451"/>
    <col min="3847" max="3847" width="4.125" style="451" customWidth="1"/>
    <col min="3848" max="4096" width="11" style="451"/>
    <col min="4097" max="4097" width="1.875" style="451" customWidth="1"/>
    <col min="4098" max="4098" width="78" style="451" customWidth="1"/>
    <col min="4099" max="4102" width="11" style="451"/>
    <col min="4103" max="4103" width="4.125" style="451" customWidth="1"/>
    <col min="4104" max="4352" width="11" style="451"/>
    <col min="4353" max="4353" width="1.875" style="451" customWidth="1"/>
    <col min="4354" max="4354" width="78" style="451" customWidth="1"/>
    <col min="4355" max="4358" width="11" style="451"/>
    <col min="4359" max="4359" width="4.125" style="451" customWidth="1"/>
    <col min="4360" max="4608" width="11" style="451"/>
    <col min="4609" max="4609" width="1.875" style="451" customWidth="1"/>
    <col min="4610" max="4610" width="78" style="451" customWidth="1"/>
    <col min="4611" max="4614" width="11" style="451"/>
    <col min="4615" max="4615" width="4.125" style="451" customWidth="1"/>
    <col min="4616" max="4864" width="11" style="451"/>
    <col min="4865" max="4865" width="1.875" style="451" customWidth="1"/>
    <col min="4866" max="4866" width="78" style="451" customWidth="1"/>
    <col min="4867" max="4870" width="11" style="451"/>
    <col min="4871" max="4871" width="4.125" style="451" customWidth="1"/>
    <col min="4872" max="5120" width="11" style="451"/>
    <col min="5121" max="5121" width="1.875" style="451" customWidth="1"/>
    <col min="5122" max="5122" width="78" style="451" customWidth="1"/>
    <col min="5123" max="5126" width="11" style="451"/>
    <col min="5127" max="5127" width="4.125" style="451" customWidth="1"/>
    <col min="5128" max="5376" width="11" style="451"/>
    <col min="5377" max="5377" width="1.875" style="451" customWidth="1"/>
    <col min="5378" max="5378" width="78" style="451" customWidth="1"/>
    <col min="5379" max="5382" width="11" style="451"/>
    <col min="5383" max="5383" width="4.125" style="451" customWidth="1"/>
    <col min="5384" max="5632" width="11" style="451"/>
    <col min="5633" max="5633" width="1.875" style="451" customWidth="1"/>
    <col min="5634" max="5634" width="78" style="451" customWidth="1"/>
    <col min="5635" max="5638" width="11" style="451"/>
    <col min="5639" max="5639" width="4.125" style="451" customWidth="1"/>
    <col min="5640" max="5888" width="11" style="451"/>
    <col min="5889" max="5889" width="1.875" style="451" customWidth="1"/>
    <col min="5890" max="5890" width="78" style="451" customWidth="1"/>
    <col min="5891" max="5894" width="11" style="451"/>
    <col min="5895" max="5895" width="4.125" style="451" customWidth="1"/>
    <col min="5896" max="6144" width="11" style="451"/>
    <col min="6145" max="6145" width="1.875" style="451" customWidth="1"/>
    <col min="6146" max="6146" width="78" style="451" customWidth="1"/>
    <col min="6147" max="6150" width="11" style="451"/>
    <col min="6151" max="6151" width="4.125" style="451" customWidth="1"/>
    <col min="6152" max="6400" width="11" style="451"/>
    <col min="6401" max="6401" width="1.875" style="451" customWidth="1"/>
    <col min="6402" max="6402" width="78" style="451" customWidth="1"/>
    <col min="6403" max="6406" width="11" style="451"/>
    <col min="6407" max="6407" width="4.125" style="451" customWidth="1"/>
    <col min="6408" max="6656" width="11" style="451"/>
    <col min="6657" max="6657" width="1.875" style="451" customWidth="1"/>
    <col min="6658" max="6658" width="78" style="451" customWidth="1"/>
    <col min="6659" max="6662" width="11" style="451"/>
    <col min="6663" max="6663" width="4.125" style="451" customWidth="1"/>
    <col min="6664" max="6912" width="11" style="451"/>
    <col min="6913" max="6913" width="1.875" style="451" customWidth="1"/>
    <col min="6914" max="6914" width="78" style="451" customWidth="1"/>
    <col min="6915" max="6918" width="11" style="451"/>
    <col min="6919" max="6919" width="4.125" style="451" customWidth="1"/>
    <col min="6920" max="7168" width="11" style="451"/>
    <col min="7169" max="7169" width="1.875" style="451" customWidth="1"/>
    <col min="7170" max="7170" width="78" style="451" customWidth="1"/>
    <col min="7171" max="7174" width="11" style="451"/>
    <col min="7175" max="7175" width="4.125" style="451" customWidth="1"/>
    <col min="7176" max="7424" width="11" style="451"/>
    <col min="7425" max="7425" width="1.875" style="451" customWidth="1"/>
    <col min="7426" max="7426" width="78" style="451" customWidth="1"/>
    <col min="7427" max="7430" width="11" style="451"/>
    <col min="7431" max="7431" width="4.125" style="451" customWidth="1"/>
    <col min="7432" max="7680" width="11" style="451"/>
    <col min="7681" max="7681" width="1.875" style="451" customWidth="1"/>
    <col min="7682" max="7682" width="78" style="451" customWidth="1"/>
    <col min="7683" max="7686" width="11" style="451"/>
    <col min="7687" max="7687" width="4.125" style="451" customWidth="1"/>
    <col min="7688" max="7936" width="11" style="451"/>
    <col min="7937" max="7937" width="1.875" style="451" customWidth="1"/>
    <col min="7938" max="7938" width="78" style="451" customWidth="1"/>
    <col min="7939" max="7942" width="11" style="451"/>
    <col min="7943" max="7943" width="4.125" style="451" customWidth="1"/>
    <col min="7944" max="8192" width="11" style="451"/>
    <col min="8193" max="8193" width="1.875" style="451" customWidth="1"/>
    <col min="8194" max="8194" width="78" style="451" customWidth="1"/>
    <col min="8195" max="8198" width="11" style="451"/>
    <col min="8199" max="8199" width="4.125" style="451" customWidth="1"/>
    <col min="8200" max="8448" width="11" style="451"/>
    <col min="8449" max="8449" width="1.875" style="451" customWidth="1"/>
    <col min="8450" max="8450" width="78" style="451" customWidth="1"/>
    <col min="8451" max="8454" width="11" style="451"/>
    <col min="8455" max="8455" width="4.125" style="451" customWidth="1"/>
    <col min="8456" max="8704" width="11" style="451"/>
    <col min="8705" max="8705" width="1.875" style="451" customWidth="1"/>
    <col min="8706" max="8706" width="78" style="451" customWidth="1"/>
    <col min="8707" max="8710" width="11" style="451"/>
    <col min="8711" max="8711" width="4.125" style="451" customWidth="1"/>
    <col min="8712" max="8960" width="11" style="451"/>
    <col min="8961" max="8961" width="1.875" style="451" customWidth="1"/>
    <col min="8962" max="8962" width="78" style="451" customWidth="1"/>
    <col min="8963" max="8966" width="11" style="451"/>
    <col min="8967" max="8967" width="4.125" style="451" customWidth="1"/>
    <col min="8968" max="9216" width="11" style="451"/>
    <col min="9217" max="9217" width="1.875" style="451" customWidth="1"/>
    <col min="9218" max="9218" width="78" style="451" customWidth="1"/>
    <col min="9219" max="9222" width="11" style="451"/>
    <col min="9223" max="9223" width="4.125" style="451" customWidth="1"/>
    <col min="9224" max="9472" width="11" style="451"/>
    <col min="9473" max="9473" width="1.875" style="451" customWidth="1"/>
    <col min="9474" max="9474" width="78" style="451" customWidth="1"/>
    <col min="9475" max="9478" width="11" style="451"/>
    <col min="9479" max="9479" width="4.125" style="451" customWidth="1"/>
    <col min="9480" max="9728" width="11" style="451"/>
    <col min="9729" max="9729" width="1.875" style="451" customWidth="1"/>
    <col min="9730" max="9730" width="78" style="451" customWidth="1"/>
    <col min="9731" max="9734" width="11" style="451"/>
    <col min="9735" max="9735" width="4.125" style="451" customWidth="1"/>
    <col min="9736" max="9984" width="11" style="451"/>
    <col min="9985" max="9985" width="1.875" style="451" customWidth="1"/>
    <col min="9986" max="9986" width="78" style="451" customWidth="1"/>
    <col min="9987" max="9990" width="11" style="451"/>
    <col min="9991" max="9991" width="4.125" style="451" customWidth="1"/>
    <col min="9992" max="10240" width="11" style="451"/>
    <col min="10241" max="10241" width="1.875" style="451" customWidth="1"/>
    <col min="10242" max="10242" width="78" style="451" customWidth="1"/>
    <col min="10243" max="10246" width="11" style="451"/>
    <col min="10247" max="10247" width="4.125" style="451" customWidth="1"/>
    <col min="10248" max="10496" width="11" style="451"/>
    <col min="10497" max="10497" width="1.875" style="451" customWidth="1"/>
    <col min="10498" max="10498" width="78" style="451" customWidth="1"/>
    <col min="10499" max="10502" width="11" style="451"/>
    <col min="10503" max="10503" width="4.125" style="451" customWidth="1"/>
    <col min="10504" max="10752" width="11" style="451"/>
    <col min="10753" max="10753" width="1.875" style="451" customWidth="1"/>
    <col min="10754" max="10754" width="78" style="451" customWidth="1"/>
    <col min="10755" max="10758" width="11" style="451"/>
    <col min="10759" max="10759" width="4.125" style="451" customWidth="1"/>
    <col min="10760" max="11008" width="11" style="451"/>
    <col min="11009" max="11009" width="1.875" style="451" customWidth="1"/>
    <col min="11010" max="11010" width="78" style="451" customWidth="1"/>
    <col min="11011" max="11014" width="11" style="451"/>
    <col min="11015" max="11015" width="4.125" style="451" customWidth="1"/>
    <col min="11016" max="11264" width="11" style="451"/>
    <col min="11265" max="11265" width="1.875" style="451" customWidth="1"/>
    <col min="11266" max="11266" width="78" style="451" customWidth="1"/>
    <col min="11267" max="11270" width="11" style="451"/>
    <col min="11271" max="11271" width="4.125" style="451" customWidth="1"/>
    <col min="11272" max="11520" width="11" style="451"/>
    <col min="11521" max="11521" width="1.875" style="451" customWidth="1"/>
    <col min="11522" max="11522" width="78" style="451" customWidth="1"/>
    <col min="11523" max="11526" width="11" style="451"/>
    <col min="11527" max="11527" width="4.125" style="451" customWidth="1"/>
    <col min="11528" max="11776" width="11" style="451"/>
    <col min="11777" max="11777" width="1.875" style="451" customWidth="1"/>
    <col min="11778" max="11778" width="78" style="451" customWidth="1"/>
    <col min="11779" max="11782" width="11" style="451"/>
    <col min="11783" max="11783" width="4.125" style="451" customWidth="1"/>
    <col min="11784" max="12032" width="11" style="451"/>
    <col min="12033" max="12033" width="1.875" style="451" customWidth="1"/>
    <col min="12034" max="12034" width="78" style="451" customWidth="1"/>
    <col min="12035" max="12038" width="11" style="451"/>
    <col min="12039" max="12039" width="4.125" style="451" customWidth="1"/>
    <col min="12040" max="12288" width="11" style="451"/>
    <col min="12289" max="12289" width="1.875" style="451" customWidth="1"/>
    <col min="12290" max="12290" width="78" style="451" customWidth="1"/>
    <col min="12291" max="12294" width="11" style="451"/>
    <col min="12295" max="12295" width="4.125" style="451" customWidth="1"/>
    <col min="12296" max="12544" width="11" style="451"/>
    <col min="12545" max="12545" width="1.875" style="451" customWidth="1"/>
    <col min="12546" max="12546" width="78" style="451" customWidth="1"/>
    <col min="12547" max="12550" width="11" style="451"/>
    <col min="12551" max="12551" width="4.125" style="451" customWidth="1"/>
    <col min="12552" max="12800" width="11" style="451"/>
    <col min="12801" max="12801" width="1.875" style="451" customWidth="1"/>
    <col min="12802" max="12802" width="78" style="451" customWidth="1"/>
    <col min="12803" max="12806" width="11" style="451"/>
    <col min="12807" max="12807" width="4.125" style="451" customWidth="1"/>
    <col min="12808" max="13056" width="11" style="451"/>
    <col min="13057" max="13057" width="1.875" style="451" customWidth="1"/>
    <col min="13058" max="13058" width="78" style="451" customWidth="1"/>
    <col min="13059" max="13062" width="11" style="451"/>
    <col min="13063" max="13063" width="4.125" style="451" customWidth="1"/>
    <col min="13064" max="13312" width="11" style="451"/>
    <col min="13313" max="13313" width="1.875" style="451" customWidth="1"/>
    <col min="13314" max="13314" width="78" style="451" customWidth="1"/>
    <col min="13315" max="13318" width="11" style="451"/>
    <col min="13319" max="13319" width="4.125" style="451" customWidth="1"/>
    <col min="13320" max="13568" width="11" style="451"/>
    <col min="13569" max="13569" width="1.875" style="451" customWidth="1"/>
    <col min="13570" max="13570" width="78" style="451" customWidth="1"/>
    <col min="13571" max="13574" width="11" style="451"/>
    <col min="13575" max="13575" width="4.125" style="451" customWidth="1"/>
    <col min="13576" max="13824" width="11" style="451"/>
    <col min="13825" max="13825" width="1.875" style="451" customWidth="1"/>
    <col min="13826" max="13826" width="78" style="451" customWidth="1"/>
    <col min="13827" max="13830" width="11" style="451"/>
    <col min="13831" max="13831" width="4.125" style="451" customWidth="1"/>
    <col min="13832" max="14080" width="11" style="451"/>
    <col min="14081" max="14081" width="1.875" style="451" customWidth="1"/>
    <col min="14082" max="14082" width="78" style="451" customWidth="1"/>
    <col min="14083" max="14086" width="11" style="451"/>
    <col min="14087" max="14087" width="4.125" style="451" customWidth="1"/>
    <col min="14088" max="14336" width="11" style="451"/>
    <col min="14337" max="14337" width="1.875" style="451" customWidth="1"/>
    <col min="14338" max="14338" width="78" style="451" customWidth="1"/>
    <col min="14339" max="14342" width="11" style="451"/>
    <col min="14343" max="14343" width="4.125" style="451" customWidth="1"/>
    <col min="14344" max="14592" width="11" style="451"/>
    <col min="14593" max="14593" width="1.875" style="451" customWidth="1"/>
    <col min="14594" max="14594" width="78" style="451" customWidth="1"/>
    <col min="14595" max="14598" width="11" style="451"/>
    <col min="14599" max="14599" width="4.125" style="451" customWidth="1"/>
    <col min="14600" max="14848" width="11" style="451"/>
    <col min="14849" max="14849" width="1.875" style="451" customWidth="1"/>
    <col min="14850" max="14850" width="78" style="451" customWidth="1"/>
    <col min="14851" max="14854" width="11" style="451"/>
    <col min="14855" max="14855" width="4.125" style="451" customWidth="1"/>
    <col min="14856" max="15104" width="11" style="451"/>
    <col min="15105" max="15105" width="1.875" style="451" customWidth="1"/>
    <col min="15106" max="15106" width="78" style="451" customWidth="1"/>
    <col min="15107" max="15110" width="11" style="451"/>
    <col min="15111" max="15111" width="4.125" style="451" customWidth="1"/>
    <col min="15112" max="15360" width="11" style="451"/>
    <col min="15361" max="15361" width="1.875" style="451" customWidth="1"/>
    <col min="15362" max="15362" width="78" style="451" customWidth="1"/>
    <col min="15363" max="15366" width="11" style="451"/>
    <col min="15367" max="15367" width="4.125" style="451" customWidth="1"/>
    <col min="15368" max="15616" width="11" style="451"/>
    <col min="15617" max="15617" width="1.875" style="451" customWidth="1"/>
    <col min="15618" max="15618" width="78" style="451" customWidth="1"/>
    <col min="15619" max="15622" width="11" style="451"/>
    <col min="15623" max="15623" width="4.125" style="451" customWidth="1"/>
    <col min="15624" max="15872" width="11" style="451"/>
    <col min="15873" max="15873" width="1.875" style="451" customWidth="1"/>
    <col min="15874" max="15874" width="78" style="451" customWidth="1"/>
    <col min="15875" max="15878" width="11" style="451"/>
    <col min="15879" max="15879" width="4.125" style="451" customWidth="1"/>
    <col min="15880" max="16128" width="11" style="451"/>
    <col min="16129" max="16129" width="1.875" style="451" customWidth="1"/>
    <col min="16130" max="16130" width="78" style="451" customWidth="1"/>
    <col min="16131" max="16134" width="11" style="451"/>
    <col min="16135" max="16135" width="4.125" style="451" customWidth="1"/>
    <col min="16136" max="16384" width="11" style="451"/>
  </cols>
  <sheetData>
    <row r="1" spans="1:2" ht="39.75" customHeight="1" x14ac:dyDescent="0.2">
      <c r="A1" s="449"/>
      <c r="B1" s="450" t="s">
        <v>6</v>
      </c>
    </row>
    <row r="2" spans="1:2" ht="25.5" customHeight="1" x14ac:dyDescent="0.2">
      <c r="B2" s="452" t="s">
        <v>402</v>
      </c>
    </row>
    <row r="3" spans="1:2" ht="24.95" customHeight="1" x14ac:dyDescent="0.2">
      <c r="A3" s="453"/>
      <c r="B3" s="454" t="s">
        <v>413</v>
      </c>
    </row>
    <row r="4" spans="1:2" s="444" customFormat="1" ht="12" x14ac:dyDescent="0.2"/>
    <row r="5" spans="1:2" s="444" customFormat="1" ht="139.5" customHeight="1" x14ac:dyDescent="0.2">
      <c r="B5" s="446" t="s">
        <v>414</v>
      </c>
    </row>
    <row r="6" spans="1:2" s="444" customFormat="1" ht="9.9499999999999993" customHeight="1" x14ac:dyDescent="0.2">
      <c r="B6" s="446"/>
    </row>
    <row r="7" spans="1:2" s="444" customFormat="1" ht="222.75" customHeight="1" x14ac:dyDescent="0.2">
      <c r="B7" s="446" t="s">
        <v>415</v>
      </c>
    </row>
    <row r="8" spans="1:2" s="444" customFormat="1" ht="9.9499999999999993" customHeight="1" x14ac:dyDescent="0.2">
      <c r="B8" s="446"/>
    </row>
    <row r="9" spans="1:2" s="444" customFormat="1" ht="61.5" customHeight="1" x14ac:dyDescent="0.2">
      <c r="B9" s="455" t="s">
        <v>416</v>
      </c>
    </row>
    <row r="10" spans="1:2" s="444" customFormat="1" ht="9.9499999999999993" customHeight="1" x14ac:dyDescent="0.2">
      <c r="B10" s="446"/>
    </row>
    <row r="11" spans="1:2" s="444" customFormat="1" ht="152.25" customHeight="1" x14ac:dyDescent="0.2">
      <c r="B11" s="446" t="s">
        <v>417</v>
      </c>
    </row>
    <row r="12" spans="1:2" s="444" customFormat="1" ht="9.9499999999999993" customHeight="1" x14ac:dyDescent="0.2">
      <c r="B12" s="446"/>
    </row>
    <row r="13" spans="1:2" s="444" customFormat="1" ht="96" customHeight="1" x14ac:dyDescent="0.2">
      <c r="B13" s="446" t="s">
        <v>418</v>
      </c>
    </row>
    <row r="14" spans="1:2" s="444" customFormat="1" ht="9.9499999999999993" customHeight="1" x14ac:dyDescent="0.2">
      <c r="B14" s="446"/>
    </row>
    <row r="15" spans="1:2" s="444" customFormat="1" ht="176.25" customHeight="1" x14ac:dyDescent="0.2">
      <c r="B15" s="455" t="s">
        <v>419</v>
      </c>
    </row>
    <row r="16" spans="1:2" s="444" customFormat="1" ht="9.9499999999999993" customHeight="1" x14ac:dyDescent="0.2">
      <c r="B16" s="446"/>
    </row>
    <row r="17" spans="1:6" s="444" customFormat="1" ht="26.25" customHeight="1" x14ac:dyDescent="0.2">
      <c r="B17" s="447" t="s">
        <v>420</v>
      </c>
    </row>
    <row r="18" spans="1:6" s="444" customFormat="1" ht="37.5" customHeight="1" x14ac:dyDescent="0.2">
      <c r="B18" s="448" t="s">
        <v>421</v>
      </c>
    </row>
    <row r="19" spans="1:6" s="444" customFormat="1" ht="12" x14ac:dyDescent="0.2"/>
    <row r="20" spans="1:6" s="444" customFormat="1" ht="12" x14ac:dyDescent="0.2"/>
    <row r="21" spans="1:6" s="444" customFormat="1" ht="12" x14ac:dyDescent="0.2"/>
    <row r="22" spans="1:6" x14ac:dyDescent="0.2">
      <c r="A22" s="453"/>
      <c r="B22" s="453"/>
      <c r="C22" s="453"/>
      <c r="D22" s="453"/>
      <c r="E22" s="453"/>
      <c r="F22" s="453"/>
    </row>
    <row r="23" spans="1:6" x14ac:dyDescent="0.2">
      <c r="A23" s="453"/>
      <c r="B23" s="453"/>
      <c r="C23" s="453"/>
      <c r="D23" s="453"/>
      <c r="E23" s="453"/>
      <c r="F23" s="453"/>
    </row>
    <row r="24" spans="1:6" x14ac:dyDescent="0.2">
      <c r="A24" s="456"/>
      <c r="B24" s="453"/>
      <c r="C24" s="453"/>
      <c r="D24" s="453"/>
      <c r="E24" s="453"/>
      <c r="F24" s="453"/>
    </row>
    <row r="25" spans="1:6" x14ac:dyDescent="0.2">
      <c r="A25" s="457"/>
      <c r="B25" s="453"/>
      <c r="C25" s="453"/>
      <c r="D25" s="453"/>
      <c r="E25" s="453"/>
      <c r="F25" s="453"/>
    </row>
    <row r="26" spans="1:6" x14ac:dyDescent="0.2">
      <c r="A26" s="453"/>
      <c r="B26" s="453"/>
      <c r="C26" s="453"/>
      <c r="D26" s="453"/>
      <c r="E26" s="453"/>
      <c r="F26" s="453"/>
    </row>
    <row r="27" spans="1:6" x14ac:dyDescent="0.2">
      <c r="A27" s="453"/>
      <c r="B27" s="453"/>
      <c r="C27" s="453"/>
      <c r="D27" s="453"/>
      <c r="E27" s="453"/>
      <c r="F27" s="453"/>
    </row>
    <row r="28" spans="1:6" x14ac:dyDescent="0.2">
      <c r="A28" s="453"/>
      <c r="B28" s="453"/>
      <c r="C28" s="453"/>
      <c r="D28" s="453"/>
      <c r="E28" s="453"/>
      <c r="F28" s="453"/>
    </row>
    <row r="29" spans="1:6" x14ac:dyDescent="0.2">
      <c r="A29" s="453"/>
      <c r="B29" s="453"/>
      <c r="C29" s="453"/>
      <c r="D29" s="453"/>
      <c r="E29" s="453"/>
      <c r="F29" s="453"/>
    </row>
    <row r="30" spans="1:6" x14ac:dyDescent="0.2">
      <c r="A30" s="453"/>
      <c r="B30" s="453"/>
      <c r="C30" s="453"/>
      <c r="D30" s="453"/>
      <c r="E30" s="453"/>
      <c r="F30" s="453"/>
    </row>
    <row r="31" spans="1:6" x14ac:dyDescent="0.2">
      <c r="A31" s="453"/>
      <c r="B31" s="453"/>
      <c r="C31" s="453"/>
      <c r="D31" s="453"/>
      <c r="E31" s="453"/>
      <c r="F31" s="453"/>
    </row>
    <row r="32" spans="1:6" x14ac:dyDescent="0.2">
      <c r="A32" s="453"/>
      <c r="B32" s="453"/>
      <c r="C32" s="453"/>
      <c r="D32" s="453"/>
      <c r="E32" s="453"/>
      <c r="F32" s="453"/>
    </row>
    <row r="33" spans="1:10" x14ac:dyDescent="0.2">
      <c r="A33" s="458"/>
      <c r="B33" s="458"/>
      <c r="C33" s="458"/>
      <c r="D33" s="458"/>
      <c r="E33" s="458"/>
      <c r="F33" s="458"/>
    </row>
    <row r="34" spans="1:10" x14ac:dyDescent="0.2">
      <c r="A34" s="453"/>
      <c r="B34" s="453"/>
      <c r="C34" s="453"/>
      <c r="D34" s="453"/>
      <c r="E34" s="453"/>
      <c r="F34" s="453"/>
    </row>
    <row r="35" spans="1:10" x14ac:dyDescent="0.2">
      <c r="A35" s="453"/>
      <c r="B35" s="453"/>
      <c r="C35" s="453"/>
      <c r="D35" s="453"/>
      <c r="E35" s="453"/>
      <c r="F35" s="453"/>
    </row>
    <row r="36" spans="1:10" ht="8.1" customHeight="1" x14ac:dyDescent="0.2">
      <c r="A36" s="453"/>
      <c r="B36" s="453"/>
      <c r="C36" s="453"/>
      <c r="D36" s="453"/>
      <c r="E36" s="453"/>
      <c r="F36" s="453"/>
    </row>
    <row r="37" spans="1:10" ht="13.5" customHeight="1" x14ac:dyDescent="0.2">
      <c r="A37" s="453"/>
      <c r="B37" s="453"/>
      <c r="C37" s="453"/>
      <c r="D37" s="453"/>
      <c r="E37" s="453"/>
      <c r="F37" s="453"/>
    </row>
    <row r="38" spans="1:10" x14ac:dyDescent="0.2">
      <c r="A38" s="453"/>
      <c r="B38" s="453"/>
      <c r="C38" s="453"/>
      <c r="D38" s="453"/>
      <c r="E38" s="453"/>
      <c r="F38" s="453"/>
    </row>
    <row r="39" spans="1:10" x14ac:dyDescent="0.2">
      <c r="A39" s="453"/>
      <c r="B39" s="453"/>
      <c r="C39" s="453"/>
      <c r="D39" s="453"/>
      <c r="E39" s="453"/>
      <c r="F39" s="453"/>
      <c r="J39" s="459"/>
    </row>
    <row r="40" spans="1:10" x14ac:dyDescent="0.2">
      <c r="A40" s="453"/>
      <c r="B40" s="453"/>
      <c r="C40" s="453"/>
      <c r="D40" s="453"/>
      <c r="E40" s="453"/>
      <c r="F40" s="453"/>
    </row>
    <row r="41" spans="1:10" x14ac:dyDescent="0.2">
      <c r="A41" s="453"/>
      <c r="B41" s="453"/>
      <c r="C41" s="453"/>
      <c r="D41" s="453"/>
      <c r="E41" s="453"/>
      <c r="F41" s="453"/>
    </row>
    <row r="42" spans="1:10" x14ac:dyDescent="0.2">
      <c r="A42" s="453"/>
      <c r="B42" s="453"/>
      <c r="C42" s="453"/>
      <c r="D42" s="453"/>
      <c r="E42" s="453"/>
      <c r="F42" s="453"/>
    </row>
    <row r="43" spans="1:10" ht="33" customHeight="1" x14ac:dyDescent="0.2">
      <c r="A43" s="453"/>
      <c r="B43" s="453"/>
      <c r="C43" s="453"/>
      <c r="D43" s="453"/>
      <c r="E43" s="453"/>
      <c r="F43" s="453"/>
    </row>
    <row r="44" spans="1:10" ht="16.5" customHeight="1" x14ac:dyDescent="0.2">
      <c r="A44" s="453"/>
      <c r="B44" s="453"/>
      <c r="C44" s="453"/>
      <c r="D44" s="453"/>
      <c r="E44" s="453"/>
      <c r="F44" s="453"/>
    </row>
    <row r="45" spans="1:10" x14ac:dyDescent="0.2">
      <c r="A45" s="453"/>
      <c r="B45" s="453"/>
      <c r="C45" s="453"/>
      <c r="D45" s="453"/>
      <c r="E45" s="453"/>
      <c r="F45" s="453"/>
    </row>
    <row r="46" spans="1:10" x14ac:dyDescent="0.2">
      <c r="A46" s="453"/>
      <c r="B46" s="453"/>
      <c r="C46" s="453"/>
      <c r="D46" s="453"/>
      <c r="E46" s="453"/>
      <c r="F46" s="453"/>
    </row>
    <row r="47" spans="1:10" x14ac:dyDescent="0.2">
      <c r="A47" s="453"/>
      <c r="B47" s="453"/>
      <c r="C47" s="453"/>
      <c r="D47" s="453"/>
      <c r="E47" s="453"/>
      <c r="F47" s="453"/>
    </row>
    <row r="48" spans="1:10" x14ac:dyDescent="0.2">
      <c r="A48" s="453"/>
      <c r="B48" s="453"/>
      <c r="C48" s="453"/>
      <c r="D48" s="453"/>
      <c r="E48" s="453"/>
      <c r="F48" s="453"/>
    </row>
    <row r="49" spans="1:6" x14ac:dyDescent="0.2">
      <c r="A49" s="453"/>
      <c r="B49" s="453"/>
      <c r="C49" s="453"/>
      <c r="D49" s="453"/>
      <c r="E49" s="453"/>
      <c r="F49" s="453"/>
    </row>
    <row r="50" spans="1:6" x14ac:dyDescent="0.2">
      <c r="A50" s="453"/>
      <c r="B50" s="453"/>
      <c r="C50" s="453"/>
      <c r="D50" s="453"/>
      <c r="E50" s="453"/>
      <c r="F50" s="453"/>
    </row>
    <row r="51" spans="1:6" x14ac:dyDescent="0.2">
      <c r="A51" s="453"/>
      <c r="B51" s="453"/>
      <c r="C51" s="453"/>
      <c r="D51" s="453"/>
      <c r="E51" s="453"/>
      <c r="F51" s="453"/>
    </row>
    <row r="52" spans="1:6" x14ac:dyDescent="0.2">
      <c r="A52" s="453"/>
      <c r="B52" s="453"/>
      <c r="C52" s="453"/>
      <c r="D52" s="453"/>
      <c r="E52" s="453"/>
      <c r="F52" s="453"/>
    </row>
    <row r="53" spans="1:6" x14ac:dyDescent="0.2">
      <c r="A53" s="453"/>
      <c r="B53" s="453"/>
      <c r="C53" s="453"/>
      <c r="D53" s="453"/>
      <c r="E53" s="453"/>
      <c r="F53" s="453"/>
    </row>
    <row r="54" spans="1:6" x14ac:dyDescent="0.2">
      <c r="A54" s="453"/>
      <c r="B54" s="453"/>
      <c r="C54" s="453"/>
      <c r="D54" s="453"/>
      <c r="E54" s="453"/>
      <c r="F54" s="453"/>
    </row>
    <row r="55" spans="1:6" x14ac:dyDescent="0.2">
      <c r="A55" s="453"/>
      <c r="B55" s="453"/>
      <c r="C55" s="453"/>
      <c r="D55" s="453"/>
      <c r="E55" s="453"/>
      <c r="F55" s="453"/>
    </row>
    <row r="56" spans="1:6" x14ac:dyDescent="0.2">
      <c r="A56" s="453"/>
      <c r="B56" s="453"/>
      <c r="C56" s="453"/>
      <c r="D56" s="453"/>
      <c r="E56" s="453"/>
      <c r="F56" s="453"/>
    </row>
    <row r="57" spans="1:6" x14ac:dyDescent="0.2">
      <c r="A57" s="453"/>
      <c r="B57" s="453"/>
      <c r="C57" s="453"/>
      <c r="D57" s="453"/>
      <c r="E57" s="453"/>
      <c r="F57" s="453"/>
    </row>
    <row r="58" spans="1:6" x14ac:dyDescent="0.2">
      <c r="A58" s="453"/>
      <c r="B58" s="453"/>
      <c r="C58" s="453"/>
      <c r="D58" s="453"/>
      <c r="E58" s="453"/>
      <c r="F58" s="453"/>
    </row>
    <row r="59" spans="1:6" x14ac:dyDescent="0.2">
      <c r="A59" s="453"/>
      <c r="B59" s="453"/>
      <c r="C59" s="453"/>
      <c r="D59" s="453"/>
      <c r="E59" s="453"/>
      <c r="F59" s="453"/>
    </row>
    <row r="60" spans="1:6" x14ac:dyDescent="0.2">
      <c r="A60" s="453"/>
      <c r="B60" s="453"/>
      <c r="C60" s="453"/>
      <c r="D60" s="453"/>
      <c r="E60" s="453"/>
      <c r="F60" s="453"/>
    </row>
    <row r="61" spans="1:6" x14ac:dyDescent="0.2">
      <c r="A61" s="453"/>
      <c r="B61" s="453"/>
      <c r="C61" s="453"/>
      <c r="D61" s="453"/>
      <c r="E61" s="453"/>
      <c r="F61" s="453"/>
    </row>
    <row r="62" spans="1:6" x14ac:dyDescent="0.2">
      <c r="A62" s="453"/>
      <c r="B62" s="453"/>
      <c r="C62" s="453"/>
      <c r="D62" s="453"/>
      <c r="E62" s="453"/>
      <c r="F62" s="453"/>
    </row>
    <row r="63" spans="1:6" x14ac:dyDescent="0.2">
      <c r="A63" s="453"/>
      <c r="B63" s="453"/>
      <c r="C63" s="453"/>
      <c r="D63" s="453"/>
      <c r="E63" s="453"/>
      <c r="F63" s="453"/>
    </row>
    <row r="64" spans="1:6" x14ac:dyDescent="0.2">
      <c r="A64" s="453"/>
      <c r="B64" s="453"/>
      <c r="C64" s="453"/>
      <c r="D64" s="453"/>
      <c r="E64" s="453"/>
      <c r="F64" s="453"/>
    </row>
    <row r="65" spans="1:6" x14ac:dyDescent="0.2">
      <c r="A65" s="453"/>
      <c r="B65" s="453"/>
      <c r="C65" s="453"/>
      <c r="D65" s="453"/>
      <c r="E65" s="453"/>
      <c r="F65" s="453"/>
    </row>
    <row r="66" spans="1:6" x14ac:dyDescent="0.2">
      <c r="A66" s="453"/>
      <c r="B66" s="453"/>
      <c r="C66" s="453"/>
      <c r="D66" s="453"/>
      <c r="E66" s="453"/>
      <c r="F66" s="453"/>
    </row>
    <row r="67" spans="1:6" x14ac:dyDescent="0.2">
      <c r="A67" s="453"/>
      <c r="B67" s="453"/>
      <c r="C67" s="453"/>
      <c r="D67" s="453"/>
      <c r="E67" s="453"/>
      <c r="F67" s="453"/>
    </row>
    <row r="68" spans="1:6" x14ac:dyDescent="0.2">
      <c r="A68" s="453"/>
      <c r="B68" s="453"/>
      <c r="C68" s="453"/>
      <c r="D68" s="453"/>
      <c r="E68" s="453"/>
      <c r="F68" s="453"/>
    </row>
    <row r="69" spans="1:6" x14ac:dyDescent="0.2">
      <c r="A69" s="453"/>
      <c r="B69" s="453"/>
      <c r="C69" s="453"/>
      <c r="D69" s="453"/>
      <c r="E69" s="453"/>
      <c r="F69" s="453"/>
    </row>
    <row r="70" spans="1:6" x14ac:dyDescent="0.2">
      <c r="A70" s="453"/>
      <c r="B70" s="453"/>
      <c r="C70" s="453"/>
      <c r="D70" s="453"/>
      <c r="E70" s="453"/>
      <c r="F70" s="453"/>
    </row>
    <row r="71" spans="1:6" x14ac:dyDescent="0.2">
      <c r="A71" s="453"/>
      <c r="B71" s="453"/>
      <c r="C71" s="453"/>
      <c r="D71" s="453"/>
      <c r="E71" s="453"/>
      <c r="F71" s="453"/>
    </row>
    <row r="72" spans="1:6" x14ac:dyDescent="0.2">
      <c r="A72" s="453"/>
      <c r="B72" s="453"/>
      <c r="C72" s="453"/>
      <c r="D72" s="453"/>
      <c r="E72" s="453"/>
      <c r="F72" s="453"/>
    </row>
    <row r="73" spans="1:6" x14ac:dyDescent="0.2">
      <c r="A73" s="453"/>
      <c r="B73" s="453"/>
      <c r="C73" s="453"/>
      <c r="D73" s="453"/>
      <c r="E73" s="453"/>
      <c r="F73" s="453"/>
    </row>
    <row r="74" spans="1:6" x14ac:dyDescent="0.2">
      <c r="A74" s="453"/>
      <c r="B74" s="453"/>
      <c r="C74" s="453"/>
      <c r="D74" s="453"/>
      <c r="E74" s="453"/>
      <c r="F74" s="453"/>
    </row>
    <row r="75" spans="1:6" x14ac:dyDescent="0.2">
      <c r="A75" s="453"/>
      <c r="B75" s="453"/>
      <c r="C75" s="453"/>
      <c r="D75" s="453"/>
      <c r="E75" s="453"/>
      <c r="F75" s="453"/>
    </row>
    <row r="76" spans="1:6" x14ac:dyDescent="0.2">
      <c r="A76" s="453"/>
      <c r="B76" s="453"/>
      <c r="C76" s="453"/>
      <c r="D76" s="453"/>
      <c r="E76" s="453"/>
      <c r="F76" s="453"/>
    </row>
    <row r="77" spans="1:6" x14ac:dyDescent="0.2">
      <c r="A77" s="453"/>
      <c r="B77" s="453"/>
      <c r="C77" s="453"/>
      <c r="D77" s="453"/>
      <c r="E77" s="453"/>
      <c r="F77" s="453"/>
    </row>
    <row r="78" spans="1:6" x14ac:dyDescent="0.2">
      <c r="A78" s="453"/>
      <c r="B78" s="453"/>
      <c r="C78" s="453"/>
      <c r="D78" s="453"/>
      <c r="E78" s="453"/>
      <c r="F78" s="453"/>
    </row>
    <row r="79" spans="1:6" x14ac:dyDescent="0.2">
      <c r="A79" s="453"/>
      <c r="B79" s="453"/>
      <c r="C79" s="453"/>
      <c r="D79" s="453"/>
      <c r="E79" s="453"/>
      <c r="F79" s="453"/>
    </row>
    <row r="80" spans="1:6" x14ac:dyDescent="0.2">
      <c r="A80" s="453"/>
      <c r="B80" s="453"/>
      <c r="C80" s="453"/>
      <c r="D80" s="453"/>
      <c r="E80" s="453"/>
      <c r="F80" s="453"/>
    </row>
    <row r="81" spans="1:6" x14ac:dyDescent="0.2">
      <c r="A81" s="453"/>
      <c r="B81" s="453"/>
      <c r="C81" s="453"/>
      <c r="D81" s="453"/>
      <c r="E81" s="453"/>
      <c r="F81" s="453"/>
    </row>
    <row r="82" spans="1:6" x14ac:dyDescent="0.2">
      <c r="A82" s="453"/>
      <c r="B82" s="453"/>
      <c r="C82" s="453"/>
      <c r="D82" s="453"/>
      <c r="E82" s="453"/>
      <c r="F82" s="453"/>
    </row>
    <row r="83" spans="1:6" x14ac:dyDescent="0.2">
      <c r="A83" s="453"/>
      <c r="B83" s="453"/>
      <c r="C83" s="453"/>
      <c r="D83" s="453"/>
      <c r="E83" s="453"/>
      <c r="F83" s="453"/>
    </row>
    <row r="84" spans="1:6" x14ac:dyDescent="0.2">
      <c r="A84" s="453"/>
      <c r="B84" s="453"/>
      <c r="C84" s="453"/>
      <c r="D84" s="453"/>
      <c r="E84" s="453"/>
      <c r="F84" s="453"/>
    </row>
    <row r="85" spans="1:6" x14ac:dyDescent="0.2">
      <c r="A85" s="453"/>
      <c r="B85" s="453"/>
      <c r="C85" s="453"/>
      <c r="D85" s="453"/>
      <c r="E85" s="453"/>
      <c r="F85" s="453"/>
    </row>
    <row r="86" spans="1:6" x14ac:dyDescent="0.2">
      <c r="A86" s="453"/>
      <c r="B86" s="453"/>
      <c r="C86" s="453"/>
      <c r="D86" s="453"/>
      <c r="E86" s="453"/>
      <c r="F86" s="453"/>
    </row>
    <row r="87" spans="1:6" x14ac:dyDescent="0.2">
      <c r="A87" s="453"/>
      <c r="B87" s="453"/>
      <c r="C87" s="453"/>
      <c r="D87" s="453"/>
      <c r="E87" s="453"/>
      <c r="F87" s="453"/>
    </row>
    <row r="88" spans="1:6" x14ac:dyDescent="0.2">
      <c r="A88" s="453"/>
      <c r="B88" s="453"/>
      <c r="C88" s="453"/>
      <c r="D88" s="453"/>
      <c r="E88" s="453"/>
      <c r="F88" s="453"/>
    </row>
    <row r="89" spans="1:6" x14ac:dyDescent="0.2">
      <c r="A89" s="453"/>
      <c r="B89" s="453"/>
      <c r="C89" s="453"/>
      <c r="D89" s="453"/>
      <c r="E89" s="453"/>
      <c r="F89" s="453"/>
    </row>
    <row r="90" spans="1:6" x14ac:dyDescent="0.2">
      <c r="A90" s="453"/>
      <c r="B90" s="453"/>
      <c r="C90" s="453"/>
      <c r="D90" s="453"/>
      <c r="E90" s="453"/>
      <c r="F90" s="453"/>
    </row>
    <row r="91" spans="1:6" x14ac:dyDescent="0.2">
      <c r="A91" s="453"/>
      <c r="B91" s="453"/>
      <c r="C91" s="453"/>
      <c r="D91" s="453"/>
      <c r="E91" s="453"/>
      <c r="F91" s="453"/>
    </row>
    <row r="92" spans="1:6" x14ac:dyDescent="0.2">
      <c r="A92" s="453"/>
      <c r="B92" s="453"/>
      <c r="C92" s="453"/>
      <c r="D92" s="453"/>
      <c r="E92" s="453"/>
      <c r="F92" s="453"/>
    </row>
    <row r="93" spans="1:6" x14ac:dyDescent="0.2">
      <c r="A93" s="453"/>
      <c r="B93" s="453"/>
      <c r="C93" s="453"/>
      <c r="D93" s="453"/>
      <c r="E93" s="453"/>
      <c r="F93" s="453"/>
    </row>
    <row r="94" spans="1:6" x14ac:dyDescent="0.2">
      <c r="A94" s="453"/>
      <c r="B94" s="453"/>
      <c r="C94" s="453"/>
      <c r="D94" s="453"/>
      <c r="E94" s="453"/>
      <c r="F94" s="453"/>
    </row>
    <row r="95" spans="1:6" x14ac:dyDescent="0.2">
      <c r="A95" s="453"/>
      <c r="B95" s="453"/>
      <c r="C95" s="453"/>
      <c r="D95" s="453"/>
      <c r="E95" s="453"/>
      <c r="F95" s="453"/>
    </row>
    <row r="96" spans="1:6" x14ac:dyDescent="0.2">
      <c r="A96" s="453"/>
      <c r="B96" s="453"/>
      <c r="C96" s="453"/>
      <c r="D96" s="453"/>
      <c r="E96" s="453"/>
      <c r="F96" s="453"/>
    </row>
    <row r="97" spans="1:6" x14ac:dyDescent="0.2">
      <c r="A97" s="453"/>
      <c r="B97" s="453"/>
      <c r="C97" s="453"/>
      <c r="D97" s="453"/>
      <c r="E97" s="453"/>
      <c r="F97" s="453"/>
    </row>
    <row r="98" spans="1:6" x14ac:dyDescent="0.2">
      <c r="A98" s="453"/>
      <c r="B98" s="453"/>
      <c r="C98" s="453"/>
      <c r="D98" s="453"/>
      <c r="E98" s="453"/>
      <c r="F98" s="453"/>
    </row>
    <row r="99" spans="1:6" x14ac:dyDescent="0.2">
      <c r="A99" s="453"/>
      <c r="B99" s="453"/>
      <c r="C99" s="453"/>
      <c r="D99" s="453"/>
      <c r="E99" s="453"/>
      <c r="F99" s="453"/>
    </row>
    <row r="100" spans="1:6" x14ac:dyDescent="0.2">
      <c r="A100" s="453"/>
      <c r="B100" s="453"/>
      <c r="C100" s="453"/>
      <c r="D100" s="453"/>
      <c r="E100" s="453"/>
      <c r="F100" s="453"/>
    </row>
    <row r="101" spans="1:6" x14ac:dyDescent="0.2">
      <c r="A101" s="453"/>
      <c r="B101" s="453"/>
      <c r="C101" s="453"/>
      <c r="D101" s="453"/>
      <c r="E101" s="453"/>
      <c r="F101" s="453"/>
    </row>
    <row r="102" spans="1:6" x14ac:dyDescent="0.2">
      <c r="A102" s="453"/>
      <c r="B102" s="453"/>
      <c r="C102" s="453"/>
      <c r="D102" s="453"/>
      <c r="E102" s="453"/>
      <c r="F102" s="453"/>
    </row>
    <row r="103" spans="1:6" x14ac:dyDescent="0.2">
      <c r="A103" s="453"/>
      <c r="B103" s="453"/>
      <c r="C103" s="453"/>
      <c r="D103" s="453"/>
      <c r="E103" s="453"/>
      <c r="F103" s="453"/>
    </row>
    <row r="104" spans="1:6" x14ac:dyDescent="0.2">
      <c r="A104" s="453"/>
      <c r="B104" s="453"/>
      <c r="C104" s="453"/>
      <c r="D104" s="453"/>
      <c r="E104" s="453"/>
      <c r="F104" s="453"/>
    </row>
    <row r="105" spans="1:6" x14ac:dyDescent="0.2">
      <c r="A105" s="453"/>
      <c r="B105" s="453"/>
      <c r="C105" s="453"/>
      <c r="D105" s="453"/>
      <c r="E105" s="453"/>
      <c r="F105" s="453"/>
    </row>
    <row r="106" spans="1:6" x14ac:dyDescent="0.2">
      <c r="A106" s="453"/>
      <c r="B106" s="453"/>
      <c r="C106" s="453"/>
      <c r="D106" s="453"/>
      <c r="E106" s="453"/>
      <c r="F106" s="453"/>
    </row>
    <row r="107" spans="1:6" x14ac:dyDescent="0.2">
      <c r="A107" s="453"/>
      <c r="B107" s="453"/>
      <c r="C107" s="453"/>
      <c r="D107" s="453"/>
      <c r="E107" s="453"/>
      <c r="F107" s="453"/>
    </row>
    <row r="108" spans="1:6" x14ac:dyDescent="0.2">
      <c r="A108" s="453"/>
      <c r="B108" s="453"/>
      <c r="C108" s="453"/>
      <c r="D108" s="453"/>
      <c r="E108" s="453"/>
      <c r="F108" s="453"/>
    </row>
    <row r="109" spans="1:6" x14ac:dyDescent="0.2">
      <c r="A109" s="453"/>
      <c r="B109" s="453"/>
      <c r="C109" s="453"/>
      <c r="D109" s="453"/>
      <c r="E109" s="453"/>
      <c r="F109" s="453"/>
    </row>
    <row r="110" spans="1:6" x14ac:dyDescent="0.2">
      <c r="A110" s="453"/>
      <c r="B110" s="453"/>
      <c r="C110" s="453"/>
      <c r="D110" s="453"/>
      <c r="E110" s="453"/>
      <c r="F110" s="453"/>
    </row>
    <row r="111" spans="1:6" x14ac:dyDescent="0.2">
      <c r="A111" s="453"/>
      <c r="B111" s="453"/>
      <c r="C111" s="453"/>
      <c r="D111" s="453"/>
      <c r="E111" s="453"/>
      <c r="F111" s="453"/>
    </row>
    <row r="112" spans="1:6" x14ac:dyDescent="0.2">
      <c r="A112" s="453"/>
      <c r="B112" s="453"/>
      <c r="C112" s="453"/>
      <c r="D112" s="453"/>
      <c r="E112" s="453"/>
      <c r="F112" s="453"/>
    </row>
    <row r="113" spans="1:6" x14ac:dyDescent="0.2">
      <c r="A113" s="453"/>
      <c r="B113" s="453"/>
      <c r="C113" s="453"/>
      <c r="D113" s="453"/>
      <c r="E113" s="453"/>
      <c r="F113" s="453"/>
    </row>
    <row r="114" spans="1:6" x14ac:dyDescent="0.2">
      <c r="A114" s="453"/>
      <c r="B114" s="453"/>
      <c r="C114" s="453"/>
      <c r="D114" s="453"/>
      <c r="E114" s="453"/>
      <c r="F114" s="453"/>
    </row>
    <row r="115" spans="1:6" x14ac:dyDescent="0.2">
      <c r="A115" s="453"/>
      <c r="B115" s="453"/>
      <c r="C115" s="453"/>
      <c r="D115" s="453"/>
      <c r="E115" s="453"/>
      <c r="F115" s="453"/>
    </row>
    <row r="116" spans="1:6" x14ac:dyDescent="0.2">
      <c r="A116" s="453"/>
      <c r="B116" s="453"/>
      <c r="C116" s="453"/>
      <c r="D116" s="453"/>
      <c r="E116" s="453"/>
      <c r="F116" s="453"/>
    </row>
    <row r="117" spans="1:6" x14ac:dyDescent="0.2">
      <c r="A117" s="453"/>
      <c r="B117" s="453"/>
      <c r="C117" s="453"/>
      <c r="D117" s="453"/>
      <c r="E117" s="453"/>
      <c r="F117" s="453"/>
    </row>
    <row r="118" spans="1:6" x14ac:dyDescent="0.2">
      <c r="A118" s="453"/>
      <c r="B118" s="453"/>
      <c r="C118" s="453"/>
      <c r="D118" s="453"/>
      <c r="E118" s="453"/>
      <c r="F118" s="453"/>
    </row>
    <row r="119" spans="1:6" x14ac:dyDescent="0.2">
      <c r="A119" s="453"/>
      <c r="B119" s="453"/>
      <c r="C119" s="453"/>
      <c r="D119" s="453"/>
      <c r="E119" s="453"/>
      <c r="F119" s="453"/>
    </row>
    <row r="120" spans="1:6" x14ac:dyDescent="0.2">
      <c r="A120" s="453"/>
      <c r="B120" s="453"/>
      <c r="C120" s="453"/>
      <c r="D120" s="453"/>
      <c r="E120" s="453"/>
      <c r="F120" s="453"/>
    </row>
    <row r="121" spans="1:6" x14ac:dyDescent="0.2">
      <c r="A121" s="453"/>
      <c r="B121" s="453"/>
      <c r="C121" s="453"/>
      <c r="D121" s="453"/>
      <c r="E121" s="453"/>
      <c r="F121" s="453"/>
    </row>
    <row r="122" spans="1:6" x14ac:dyDescent="0.2">
      <c r="A122" s="453"/>
      <c r="B122" s="453"/>
      <c r="C122" s="453"/>
      <c r="D122" s="453"/>
      <c r="E122" s="453"/>
      <c r="F122" s="453"/>
    </row>
    <row r="123" spans="1:6" x14ac:dyDescent="0.2">
      <c r="A123" s="453"/>
      <c r="B123" s="453"/>
      <c r="C123" s="453"/>
      <c r="D123" s="453"/>
      <c r="E123" s="453"/>
      <c r="F123" s="453"/>
    </row>
    <row r="124" spans="1:6" x14ac:dyDescent="0.2">
      <c r="A124" s="453"/>
      <c r="B124" s="453"/>
      <c r="C124" s="453"/>
      <c r="D124" s="453"/>
      <c r="E124" s="453"/>
      <c r="F124" s="453"/>
    </row>
    <row r="125" spans="1:6" x14ac:dyDescent="0.2">
      <c r="A125" s="453"/>
      <c r="B125" s="453"/>
      <c r="C125" s="453"/>
      <c r="D125" s="453"/>
      <c r="E125" s="453"/>
      <c r="F125" s="453"/>
    </row>
    <row r="126" spans="1:6" x14ac:dyDescent="0.2">
      <c r="A126" s="453"/>
      <c r="B126" s="453"/>
      <c r="C126" s="453"/>
      <c r="D126" s="453"/>
      <c r="E126" s="453"/>
      <c r="F126" s="453"/>
    </row>
    <row r="127" spans="1:6" x14ac:dyDescent="0.2">
      <c r="A127" s="453"/>
      <c r="B127" s="453"/>
      <c r="C127" s="453"/>
      <c r="D127" s="453"/>
      <c r="E127" s="453"/>
      <c r="F127" s="453"/>
    </row>
    <row r="128" spans="1:6" x14ac:dyDescent="0.2">
      <c r="A128" s="453"/>
      <c r="B128" s="453"/>
      <c r="C128" s="453"/>
      <c r="D128" s="453"/>
      <c r="E128" s="453"/>
      <c r="F128" s="453"/>
    </row>
    <row r="129" spans="1:6" x14ac:dyDescent="0.2">
      <c r="A129" s="453"/>
      <c r="B129" s="453"/>
      <c r="C129" s="453"/>
      <c r="D129" s="453"/>
      <c r="E129" s="453"/>
      <c r="F129" s="453"/>
    </row>
    <row r="130" spans="1:6" x14ac:dyDescent="0.2">
      <c r="A130" s="453"/>
      <c r="B130" s="453"/>
      <c r="C130" s="453"/>
      <c r="D130" s="453"/>
      <c r="E130" s="453"/>
      <c r="F130" s="453"/>
    </row>
    <row r="131" spans="1:6" x14ac:dyDescent="0.2">
      <c r="A131" s="453"/>
      <c r="B131" s="453"/>
      <c r="C131" s="453"/>
      <c r="D131" s="453"/>
      <c r="E131" s="453"/>
      <c r="F131" s="453"/>
    </row>
    <row r="132" spans="1:6" x14ac:dyDescent="0.2">
      <c r="A132" s="453"/>
      <c r="B132" s="453"/>
      <c r="C132" s="453"/>
      <c r="D132" s="453"/>
      <c r="E132" s="453"/>
      <c r="F132" s="453"/>
    </row>
    <row r="133" spans="1:6" x14ac:dyDescent="0.2">
      <c r="A133" s="453"/>
      <c r="B133" s="453"/>
      <c r="C133" s="453"/>
      <c r="D133" s="453"/>
      <c r="E133" s="453"/>
      <c r="F133" s="453"/>
    </row>
    <row r="134" spans="1:6" x14ac:dyDescent="0.2">
      <c r="A134" s="453"/>
      <c r="B134" s="453"/>
      <c r="C134" s="453"/>
      <c r="D134" s="453"/>
      <c r="E134" s="453"/>
      <c r="F134" s="453"/>
    </row>
    <row r="135" spans="1:6" x14ac:dyDescent="0.2">
      <c r="A135" s="453"/>
      <c r="B135" s="453"/>
      <c r="C135" s="453"/>
      <c r="D135" s="453"/>
      <c r="E135" s="453"/>
      <c r="F135" s="453"/>
    </row>
    <row r="136" spans="1:6" x14ac:dyDescent="0.2">
      <c r="A136" s="453"/>
      <c r="B136" s="453"/>
      <c r="C136" s="453"/>
      <c r="D136" s="453"/>
      <c r="E136" s="453"/>
      <c r="F136" s="453"/>
    </row>
    <row r="137" spans="1:6" x14ac:dyDescent="0.2">
      <c r="A137" s="453"/>
      <c r="B137" s="453"/>
      <c r="C137" s="453"/>
      <c r="D137" s="453"/>
      <c r="E137" s="453"/>
      <c r="F137" s="453"/>
    </row>
    <row r="138" spans="1:6" x14ac:dyDescent="0.2">
      <c r="A138" s="453"/>
      <c r="B138" s="453"/>
      <c r="C138" s="453"/>
      <c r="D138" s="453"/>
      <c r="E138" s="453"/>
      <c r="F138" s="453"/>
    </row>
    <row r="139" spans="1:6" x14ac:dyDescent="0.2">
      <c r="A139" s="453"/>
      <c r="B139" s="453"/>
      <c r="C139" s="453"/>
      <c r="D139" s="453"/>
      <c r="E139" s="453"/>
      <c r="F139" s="453"/>
    </row>
    <row r="140" spans="1:6" x14ac:dyDescent="0.2">
      <c r="A140" s="453"/>
      <c r="B140" s="453"/>
      <c r="C140" s="453"/>
      <c r="D140" s="453"/>
      <c r="E140" s="453"/>
      <c r="F140" s="453"/>
    </row>
    <row r="141" spans="1:6" x14ac:dyDescent="0.2">
      <c r="A141" s="453"/>
      <c r="B141" s="453"/>
      <c r="C141" s="453"/>
      <c r="D141" s="453"/>
      <c r="E141" s="453"/>
      <c r="F141" s="453"/>
    </row>
    <row r="142" spans="1:6" x14ac:dyDescent="0.2">
      <c r="A142" s="453"/>
      <c r="B142" s="453"/>
      <c r="C142" s="453"/>
      <c r="D142" s="453"/>
      <c r="E142" s="453"/>
      <c r="F142" s="453"/>
    </row>
    <row r="143" spans="1:6" x14ac:dyDescent="0.2">
      <c r="A143" s="453"/>
      <c r="B143" s="453"/>
      <c r="C143" s="453"/>
      <c r="D143" s="453"/>
      <c r="E143" s="453"/>
      <c r="F143" s="453"/>
    </row>
    <row r="144" spans="1:6" x14ac:dyDescent="0.2">
      <c r="A144" s="453"/>
      <c r="B144" s="453"/>
      <c r="C144" s="453"/>
      <c r="D144" s="453"/>
      <c r="E144" s="453"/>
      <c r="F144" s="453"/>
    </row>
    <row r="145" spans="1:6" x14ac:dyDescent="0.2">
      <c r="A145" s="453"/>
      <c r="B145" s="453"/>
      <c r="C145" s="453"/>
      <c r="D145" s="453"/>
      <c r="E145" s="453"/>
      <c r="F145" s="453"/>
    </row>
    <row r="146" spans="1:6" x14ac:dyDescent="0.2">
      <c r="A146" s="453"/>
      <c r="B146" s="453"/>
      <c r="C146" s="453"/>
      <c r="D146" s="453"/>
      <c r="E146" s="453"/>
      <c r="F146" s="453"/>
    </row>
    <row r="147" spans="1:6" x14ac:dyDescent="0.2">
      <c r="A147" s="453"/>
      <c r="B147" s="453"/>
      <c r="C147" s="453"/>
      <c r="D147" s="453"/>
      <c r="E147" s="453"/>
      <c r="F147" s="453"/>
    </row>
    <row r="148" spans="1:6" x14ac:dyDescent="0.2">
      <c r="A148" s="453"/>
      <c r="B148" s="453"/>
      <c r="C148" s="453"/>
      <c r="D148" s="453"/>
      <c r="E148" s="453"/>
      <c r="F148" s="453"/>
    </row>
    <row r="149" spans="1:6" x14ac:dyDescent="0.2">
      <c r="A149" s="453"/>
      <c r="B149" s="453"/>
      <c r="C149" s="453"/>
      <c r="D149" s="453"/>
      <c r="E149" s="453"/>
      <c r="F149" s="453"/>
    </row>
    <row r="150" spans="1:6" x14ac:dyDescent="0.2">
      <c r="A150" s="453"/>
      <c r="B150" s="453"/>
      <c r="C150" s="453"/>
      <c r="D150" s="453"/>
      <c r="E150" s="453"/>
      <c r="F150" s="453"/>
    </row>
    <row r="151" spans="1:6" x14ac:dyDescent="0.2">
      <c r="A151" s="453"/>
      <c r="B151" s="453"/>
      <c r="C151" s="453"/>
      <c r="D151" s="453"/>
      <c r="E151" s="453"/>
      <c r="F151" s="453"/>
    </row>
    <row r="152" spans="1:6" x14ac:dyDescent="0.2">
      <c r="A152" s="453"/>
      <c r="B152" s="453"/>
      <c r="C152" s="453"/>
      <c r="D152" s="453"/>
      <c r="E152" s="453"/>
      <c r="F152" s="453"/>
    </row>
    <row r="153" spans="1:6" x14ac:dyDescent="0.2">
      <c r="A153" s="453"/>
      <c r="B153" s="453"/>
      <c r="C153" s="453"/>
      <c r="D153" s="453"/>
      <c r="E153" s="453"/>
      <c r="F153" s="453"/>
    </row>
    <row r="154" spans="1:6" x14ac:dyDescent="0.2">
      <c r="A154" s="453"/>
      <c r="B154" s="453"/>
      <c r="C154" s="453"/>
      <c r="D154" s="453"/>
      <c r="E154" s="453"/>
      <c r="F154" s="453"/>
    </row>
    <row r="155" spans="1:6" x14ac:dyDescent="0.2">
      <c r="A155" s="453"/>
      <c r="B155" s="453"/>
      <c r="C155" s="453"/>
      <c r="D155" s="453"/>
      <c r="E155" s="453"/>
      <c r="F155" s="453"/>
    </row>
    <row r="156" spans="1:6" x14ac:dyDescent="0.2">
      <c r="A156" s="453"/>
      <c r="B156" s="453"/>
      <c r="C156" s="453"/>
      <c r="D156" s="453"/>
      <c r="E156" s="453"/>
      <c r="F156" s="453"/>
    </row>
    <row r="157" spans="1:6" x14ac:dyDescent="0.2">
      <c r="A157" s="453"/>
      <c r="B157" s="453"/>
      <c r="C157" s="453"/>
      <c r="D157" s="453"/>
      <c r="E157" s="453"/>
      <c r="F157" s="453"/>
    </row>
    <row r="158" spans="1:6" x14ac:dyDescent="0.2">
      <c r="A158" s="453"/>
      <c r="B158" s="453"/>
      <c r="C158" s="453"/>
      <c r="D158" s="453"/>
      <c r="E158" s="453"/>
      <c r="F158" s="453"/>
    </row>
    <row r="159" spans="1:6" x14ac:dyDescent="0.2">
      <c r="A159" s="453"/>
      <c r="B159" s="453"/>
      <c r="C159" s="453"/>
      <c r="D159" s="453"/>
      <c r="E159" s="453"/>
      <c r="F159" s="453"/>
    </row>
    <row r="160" spans="1:6" x14ac:dyDescent="0.2">
      <c r="A160" s="453"/>
      <c r="B160" s="453"/>
      <c r="C160" s="453"/>
      <c r="D160" s="453"/>
      <c r="E160" s="453"/>
      <c r="F160" s="453"/>
    </row>
    <row r="161" spans="1:6" x14ac:dyDescent="0.2">
      <c r="A161" s="453"/>
      <c r="B161" s="453"/>
      <c r="C161" s="453"/>
      <c r="D161" s="453"/>
      <c r="E161" s="453"/>
      <c r="F161" s="453"/>
    </row>
    <row r="162" spans="1:6" x14ac:dyDescent="0.2">
      <c r="A162" s="453"/>
      <c r="B162" s="453"/>
      <c r="C162" s="453"/>
      <c r="D162" s="453"/>
      <c r="E162" s="453"/>
      <c r="F162" s="453"/>
    </row>
    <row r="163" spans="1:6" x14ac:dyDescent="0.2">
      <c r="A163" s="453"/>
      <c r="B163" s="453"/>
      <c r="C163" s="453"/>
      <c r="D163" s="453"/>
      <c r="E163" s="453"/>
      <c r="F163" s="453"/>
    </row>
    <row r="164" spans="1:6" x14ac:dyDescent="0.2">
      <c r="A164" s="453"/>
      <c r="B164" s="453"/>
      <c r="C164" s="453"/>
      <c r="D164" s="453"/>
      <c r="E164" s="453"/>
      <c r="F164" s="453"/>
    </row>
    <row r="165" spans="1:6" x14ac:dyDescent="0.2">
      <c r="A165" s="453"/>
      <c r="B165" s="453"/>
      <c r="C165" s="453"/>
      <c r="D165" s="453"/>
      <c r="E165" s="453"/>
      <c r="F165" s="453"/>
    </row>
    <row r="166" spans="1:6" x14ac:dyDescent="0.2">
      <c r="A166" s="453"/>
      <c r="B166" s="453"/>
      <c r="C166" s="453"/>
      <c r="D166" s="453"/>
      <c r="E166" s="453"/>
      <c r="F166" s="453"/>
    </row>
    <row r="167" spans="1:6" x14ac:dyDescent="0.2">
      <c r="A167" s="453"/>
      <c r="B167" s="453"/>
      <c r="C167" s="453"/>
      <c r="D167" s="453"/>
      <c r="E167" s="453"/>
      <c r="F167" s="453"/>
    </row>
    <row r="168" spans="1:6" x14ac:dyDescent="0.2">
      <c r="A168" s="453"/>
      <c r="B168" s="453"/>
      <c r="C168" s="453"/>
      <c r="D168" s="453"/>
      <c r="E168" s="453"/>
      <c r="F168" s="453"/>
    </row>
    <row r="169" spans="1:6" x14ac:dyDescent="0.2">
      <c r="A169" s="453"/>
      <c r="B169" s="453"/>
      <c r="C169" s="453"/>
      <c r="D169" s="453"/>
      <c r="E169" s="453"/>
      <c r="F169" s="453"/>
    </row>
    <row r="170" spans="1:6" x14ac:dyDescent="0.2">
      <c r="A170" s="453"/>
      <c r="B170" s="453"/>
      <c r="C170" s="453"/>
      <c r="D170" s="453"/>
      <c r="E170" s="453"/>
      <c r="F170" s="453"/>
    </row>
    <row r="171" spans="1:6" x14ac:dyDescent="0.2">
      <c r="A171" s="453"/>
      <c r="B171" s="453"/>
      <c r="C171" s="453"/>
      <c r="D171" s="453"/>
      <c r="E171" s="453"/>
      <c r="F171" s="453"/>
    </row>
    <row r="172" spans="1:6" x14ac:dyDescent="0.2">
      <c r="A172" s="453"/>
      <c r="B172" s="453"/>
      <c r="C172" s="453"/>
      <c r="D172" s="453"/>
      <c r="E172" s="453"/>
      <c r="F172" s="453"/>
    </row>
    <row r="173" spans="1:6" x14ac:dyDescent="0.2">
      <c r="A173" s="453"/>
      <c r="B173" s="453"/>
      <c r="C173" s="453"/>
      <c r="D173" s="453"/>
      <c r="E173" s="453"/>
      <c r="F173" s="453"/>
    </row>
    <row r="174" spans="1:6" x14ac:dyDescent="0.2">
      <c r="A174" s="453"/>
      <c r="B174" s="453"/>
      <c r="C174" s="453"/>
      <c r="D174" s="453"/>
      <c r="E174" s="453"/>
      <c r="F174" s="453"/>
    </row>
    <row r="175" spans="1:6" x14ac:dyDescent="0.2">
      <c r="A175" s="453"/>
      <c r="B175" s="453"/>
      <c r="C175" s="453"/>
      <c r="D175" s="453"/>
      <c r="E175" s="453"/>
      <c r="F175" s="453"/>
    </row>
    <row r="176" spans="1:6" x14ac:dyDescent="0.2">
      <c r="A176" s="453"/>
      <c r="B176" s="453"/>
      <c r="C176" s="453"/>
      <c r="D176" s="453"/>
      <c r="E176" s="453"/>
      <c r="F176" s="453"/>
    </row>
    <row r="177" spans="1:6" x14ac:dyDescent="0.2">
      <c r="A177" s="453"/>
      <c r="B177" s="453"/>
      <c r="C177" s="453"/>
      <c r="D177" s="453"/>
      <c r="E177" s="453"/>
      <c r="F177" s="453"/>
    </row>
    <row r="178" spans="1:6" x14ac:dyDescent="0.2">
      <c r="A178" s="453"/>
      <c r="B178" s="453"/>
      <c r="C178" s="453"/>
      <c r="D178" s="453"/>
      <c r="E178" s="453"/>
      <c r="F178" s="453"/>
    </row>
    <row r="179" spans="1:6" x14ac:dyDescent="0.2">
      <c r="A179" s="453"/>
      <c r="B179" s="453"/>
      <c r="C179" s="453"/>
      <c r="D179" s="453"/>
      <c r="E179" s="453"/>
      <c r="F179" s="453"/>
    </row>
    <row r="180" spans="1:6" x14ac:dyDescent="0.2">
      <c r="A180" s="453"/>
      <c r="B180" s="453"/>
      <c r="C180" s="453"/>
      <c r="D180" s="453"/>
      <c r="E180" s="453"/>
      <c r="F180" s="453"/>
    </row>
    <row r="181" spans="1:6" x14ac:dyDescent="0.2">
      <c r="A181" s="453"/>
      <c r="B181" s="453"/>
      <c r="C181" s="453"/>
      <c r="D181" s="453"/>
      <c r="E181" s="453"/>
      <c r="F181" s="453"/>
    </row>
    <row r="182" spans="1:6" x14ac:dyDescent="0.2">
      <c r="A182" s="453"/>
      <c r="B182" s="453"/>
      <c r="C182" s="453"/>
      <c r="D182" s="453"/>
      <c r="E182" s="453"/>
      <c r="F182" s="453"/>
    </row>
    <row r="183" spans="1:6" x14ac:dyDescent="0.2">
      <c r="A183" s="453"/>
      <c r="B183" s="453"/>
      <c r="C183" s="453"/>
      <c r="D183" s="453"/>
      <c r="E183" s="453"/>
      <c r="F183" s="453"/>
    </row>
    <row r="184" spans="1:6" x14ac:dyDescent="0.2">
      <c r="A184" s="453"/>
      <c r="B184" s="453"/>
      <c r="C184" s="453"/>
      <c r="D184" s="453"/>
      <c r="E184" s="453"/>
      <c r="F184" s="453"/>
    </row>
    <row r="185" spans="1:6" x14ac:dyDescent="0.2">
      <c r="A185" s="453"/>
      <c r="B185" s="453"/>
      <c r="C185" s="453"/>
      <c r="D185" s="453"/>
      <c r="E185" s="453"/>
      <c r="F185" s="453"/>
    </row>
    <row r="186" spans="1:6" x14ac:dyDescent="0.2">
      <c r="A186" s="453"/>
      <c r="B186" s="453"/>
      <c r="C186" s="453"/>
      <c r="D186" s="453"/>
      <c r="E186" s="453"/>
      <c r="F186" s="453"/>
    </row>
    <row r="187" spans="1:6" x14ac:dyDescent="0.2">
      <c r="A187" s="453"/>
      <c r="B187" s="453"/>
      <c r="C187" s="453"/>
      <c r="D187" s="453"/>
      <c r="E187" s="453"/>
      <c r="F187" s="453"/>
    </row>
    <row r="188" spans="1:6" x14ac:dyDescent="0.2">
      <c r="A188" s="453"/>
      <c r="B188" s="453"/>
      <c r="C188" s="453"/>
      <c r="D188" s="453"/>
      <c r="E188" s="453"/>
      <c r="F188" s="453"/>
    </row>
    <row r="189" spans="1:6" x14ac:dyDescent="0.2">
      <c r="A189" s="453"/>
      <c r="B189" s="453"/>
      <c r="C189" s="453"/>
      <c r="D189" s="453"/>
      <c r="E189" s="453"/>
      <c r="F189" s="453"/>
    </row>
    <row r="190" spans="1:6" x14ac:dyDescent="0.2">
      <c r="A190" s="453"/>
      <c r="B190" s="453"/>
      <c r="C190" s="453"/>
      <c r="D190" s="453"/>
      <c r="E190" s="453"/>
      <c r="F190" s="453"/>
    </row>
    <row r="191" spans="1:6" x14ac:dyDescent="0.2">
      <c r="A191" s="453"/>
      <c r="B191" s="453"/>
      <c r="C191" s="453"/>
      <c r="D191" s="453"/>
      <c r="E191" s="453"/>
      <c r="F191" s="453"/>
    </row>
    <row r="192" spans="1:6" x14ac:dyDescent="0.2">
      <c r="A192" s="453"/>
      <c r="B192" s="453"/>
      <c r="C192" s="453"/>
      <c r="D192" s="453"/>
      <c r="E192" s="453"/>
      <c r="F192" s="453"/>
    </row>
    <row r="193" spans="1:6" x14ac:dyDescent="0.2">
      <c r="A193" s="453"/>
      <c r="B193" s="453"/>
      <c r="C193" s="453"/>
      <c r="D193" s="453"/>
      <c r="E193" s="453"/>
      <c r="F193" s="453"/>
    </row>
    <row r="194" spans="1:6" x14ac:dyDescent="0.2">
      <c r="A194" s="453"/>
      <c r="B194" s="453"/>
      <c r="C194" s="453"/>
      <c r="D194" s="453"/>
      <c r="E194" s="453"/>
      <c r="F194" s="453"/>
    </row>
    <row r="195" spans="1:6" x14ac:dyDescent="0.2">
      <c r="A195" s="453"/>
      <c r="B195" s="453"/>
      <c r="C195" s="453"/>
      <c r="D195" s="453"/>
      <c r="E195" s="453"/>
      <c r="F195" s="453"/>
    </row>
    <row r="196" spans="1:6" x14ac:dyDescent="0.2">
      <c r="A196" s="453"/>
      <c r="B196" s="453"/>
      <c r="C196" s="453"/>
      <c r="D196" s="453"/>
      <c r="E196" s="453"/>
      <c r="F196" s="453"/>
    </row>
    <row r="197" spans="1:6" x14ac:dyDescent="0.2">
      <c r="A197" s="453"/>
      <c r="B197" s="453"/>
      <c r="C197" s="453"/>
      <c r="D197" s="453"/>
      <c r="E197" s="453"/>
      <c r="F197" s="453"/>
    </row>
    <row r="198" spans="1:6" x14ac:dyDescent="0.2">
      <c r="A198" s="453"/>
      <c r="B198" s="453"/>
      <c r="C198" s="453"/>
      <c r="D198" s="453"/>
      <c r="E198" s="453"/>
      <c r="F198" s="453"/>
    </row>
    <row r="199" spans="1:6" x14ac:dyDescent="0.2">
      <c r="A199" s="453"/>
      <c r="B199" s="453"/>
      <c r="C199" s="453"/>
      <c r="D199" s="453"/>
      <c r="E199" s="453"/>
      <c r="F199" s="453"/>
    </row>
    <row r="200" spans="1:6" x14ac:dyDescent="0.2">
      <c r="A200" s="453"/>
      <c r="B200" s="453"/>
      <c r="C200" s="453"/>
      <c r="D200" s="453"/>
      <c r="E200" s="453"/>
      <c r="F200" s="453"/>
    </row>
    <row r="201" spans="1:6" x14ac:dyDescent="0.2">
      <c r="A201" s="453"/>
      <c r="B201" s="453"/>
      <c r="C201" s="453"/>
      <c r="D201" s="453"/>
      <c r="E201" s="453"/>
      <c r="F201" s="453"/>
    </row>
    <row r="202" spans="1:6" x14ac:dyDescent="0.2">
      <c r="A202" s="453"/>
      <c r="B202" s="453"/>
      <c r="C202" s="453"/>
      <c r="D202" s="453"/>
      <c r="E202" s="453"/>
      <c r="F202" s="453"/>
    </row>
    <row r="203" spans="1:6" x14ac:dyDescent="0.2">
      <c r="A203" s="453"/>
      <c r="B203" s="453"/>
      <c r="C203" s="453"/>
      <c r="D203" s="453"/>
      <c r="E203" s="453"/>
      <c r="F203" s="453"/>
    </row>
    <row r="204" spans="1:6" x14ac:dyDescent="0.2">
      <c r="A204" s="453"/>
      <c r="B204" s="453"/>
      <c r="C204" s="453"/>
      <c r="D204" s="453"/>
      <c r="E204" s="453"/>
      <c r="F204" s="453"/>
    </row>
    <row r="205" spans="1:6" x14ac:dyDescent="0.2">
      <c r="A205" s="453"/>
      <c r="B205" s="453"/>
      <c r="C205" s="453"/>
      <c r="D205" s="453"/>
      <c r="E205" s="453"/>
      <c r="F205" s="453"/>
    </row>
    <row r="206" spans="1:6" x14ac:dyDescent="0.2">
      <c r="A206" s="453"/>
      <c r="B206" s="453"/>
      <c r="C206" s="453"/>
      <c r="D206" s="453"/>
      <c r="E206" s="453"/>
      <c r="F206" s="453"/>
    </row>
    <row r="207" spans="1:6" x14ac:dyDescent="0.2">
      <c r="A207" s="453"/>
      <c r="B207" s="453"/>
      <c r="C207" s="453"/>
      <c r="D207" s="453"/>
      <c r="E207" s="453"/>
      <c r="F207" s="453"/>
    </row>
    <row r="208" spans="1:6" x14ac:dyDescent="0.2">
      <c r="A208" s="453"/>
      <c r="B208" s="453"/>
      <c r="C208" s="453"/>
      <c r="D208" s="453"/>
      <c r="E208" s="453"/>
      <c r="F208" s="453"/>
    </row>
    <row r="209" spans="1:6" x14ac:dyDescent="0.2">
      <c r="A209" s="453"/>
      <c r="B209" s="453"/>
      <c r="C209" s="453"/>
      <c r="D209" s="453"/>
      <c r="E209" s="453"/>
      <c r="F209" s="453"/>
    </row>
    <row r="210" spans="1:6" x14ac:dyDescent="0.2">
      <c r="A210" s="453"/>
      <c r="B210" s="453"/>
      <c r="C210" s="453"/>
      <c r="D210" s="453"/>
      <c r="E210" s="453"/>
      <c r="F210" s="453"/>
    </row>
    <row r="211" spans="1:6" x14ac:dyDescent="0.2">
      <c r="A211" s="453"/>
      <c r="B211" s="453"/>
      <c r="C211" s="453"/>
      <c r="D211" s="453"/>
      <c r="E211" s="453"/>
      <c r="F211" s="453"/>
    </row>
    <row r="212" spans="1:6" x14ac:dyDescent="0.2">
      <c r="A212" s="453"/>
      <c r="B212" s="453"/>
      <c r="C212" s="453"/>
      <c r="D212" s="453"/>
      <c r="E212" s="453"/>
      <c r="F212" s="453"/>
    </row>
    <row r="213" spans="1:6" x14ac:dyDescent="0.2">
      <c r="A213" s="453"/>
      <c r="B213" s="453"/>
      <c r="C213" s="453"/>
      <c r="D213" s="453"/>
      <c r="E213" s="453"/>
      <c r="F213" s="453"/>
    </row>
    <row r="214" spans="1:6" x14ac:dyDescent="0.2">
      <c r="A214" s="453"/>
      <c r="B214" s="453"/>
      <c r="C214" s="453"/>
      <c r="D214" s="453"/>
      <c r="E214" s="453"/>
      <c r="F214" s="453"/>
    </row>
    <row r="215" spans="1:6" x14ac:dyDescent="0.2">
      <c r="A215" s="453"/>
      <c r="B215" s="453"/>
      <c r="C215" s="453"/>
      <c r="D215" s="453"/>
      <c r="E215" s="453"/>
      <c r="F215" s="453"/>
    </row>
    <row r="216" spans="1:6" x14ac:dyDescent="0.2">
      <c r="A216" s="453"/>
      <c r="B216" s="453"/>
      <c r="C216" s="453"/>
      <c r="D216" s="453"/>
      <c r="E216" s="453"/>
      <c r="F216" s="453"/>
    </row>
    <row r="217" spans="1:6" x14ac:dyDescent="0.2">
      <c r="A217" s="453"/>
      <c r="B217" s="453"/>
      <c r="C217" s="453"/>
      <c r="D217" s="453"/>
      <c r="E217" s="453"/>
      <c r="F217" s="453"/>
    </row>
    <row r="218" spans="1:6" x14ac:dyDescent="0.2">
      <c r="A218" s="453"/>
      <c r="B218" s="453"/>
      <c r="C218" s="453"/>
      <c r="D218" s="453"/>
      <c r="E218" s="453"/>
      <c r="F218" s="453"/>
    </row>
    <row r="219" spans="1:6" x14ac:dyDescent="0.2">
      <c r="A219" s="453"/>
      <c r="B219" s="453"/>
      <c r="C219" s="453"/>
      <c r="D219" s="453"/>
      <c r="E219" s="453"/>
      <c r="F219" s="453"/>
    </row>
    <row r="220" spans="1:6" x14ac:dyDescent="0.2">
      <c r="A220" s="453"/>
      <c r="B220" s="453"/>
      <c r="C220" s="453"/>
      <c r="D220" s="453"/>
      <c r="E220" s="453"/>
      <c r="F220" s="453"/>
    </row>
    <row r="221" spans="1:6" x14ac:dyDescent="0.2">
      <c r="A221" s="453"/>
      <c r="B221" s="453"/>
      <c r="C221" s="453"/>
      <c r="D221" s="453"/>
      <c r="E221" s="453"/>
      <c r="F221" s="453"/>
    </row>
    <row r="222" spans="1:6" x14ac:dyDescent="0.2">
      <c r="A222" s="453"/>
      <c r="B222" s="453"/>
      <c r="C222" s="453"/>
      <c r="D222" s="453"/>
      <c r="E222" s="453"/>
      <c r="F222" s="453"/>
    </row>
    <row r="223" spans="1:6" x14ac:dyDescent="0.2">
      <c r="A223" s="453"/>
      <c r="B223" s="453"/>
      <c r="C223" s="453"/>
      <c r="D223" s="453"/>
      <c r="E223" s="453"/>
      <c r="F223" s="453"/>
    </row>
    <row r="224" spans="1:6" x14ac:dyDescent="0.2">
      <c r="A224" s="453"/>
      <c r="B224" s="453"/>
      <c r="C224" s="453"/>
      <c r="D224" s="453"/>
      <c r="E224" s="453"/>
      <c r="F224" s="453"/>
    </row>
    <row r="225" spans="1:6" x14ac:dyDescent="0.2">
      <c r="A225" s="453"/>
      <c r="B225" s="453"/>
      <c r="C225" s="453"/>
      <c r="D225" s="453"/>
      <c r="E225" s="453"/>
      <c r="F225" s="453"/>
    </row>
    <row r="226" spans="1:6" x14ac:dyDescent="0.2">
      <c r="A226" s="453"/>
      <c r="B226" s="453"/>
      <c r="C226" s="453"/>
      <c r="D226" s="453"/>
      <c r="E226" s="453"/>
      <c r="F226" s="453"/>
    </row>
    <row r="227" spans="1:6" x14ac:dyDescent="0.2">
      <c r="A227" s="453"/>
      <c r="B227" s="453"/>
      <c r="C227" s="453"/>
      <c r="D227" s="453"/>
      <c r="E227" s="453"/>
      <c r="F227" s="453"/>
    </row>
    <row r="228" spans="1:6" x14ac:dyDescent="0.2">
      <c r="A228" s="453"/>
      <c r="B228" s="453"/>
      <c r="C228" s="453"/>
      <c r="D228" s="453"/>
      <c r="E228" s="453"/>
      <c r="F228" s="453"/>
    </row>
    <row r="229" spans="1:6" x14ac:dyDescent="0.2">
      <c r="A229" s="453"/>
      <c r="B229" s="453"/>
      <c r="C229" s="453"/>
      <c r="D229" s="453"/>
      <c r="E229" s="453"/>
      <c r="F229" s="453"/>
    </row>
    <row r="230" spans="1:6" x14ac:dyDescent="0.2">
      <c r="A230" s="453"/>
      <c r="B230" s="453"/>
      <c r="C230" s="453"/>
      <c r="D230" s="453"/>
      <c r="E230" s="453"/>
      <c r="F230" s="453"/>
    </row>
    <row r="231" spans="1:6" x14ac:dyDescent="0.2">
      <c r="A231" s="453"/>
      <c r="B231" s="453"/>
      <c r="C231" s="453"/>
      <c r="D231" s="453"/>
      <c r="E231" s="453"/>
      <c r="F231" s="453"/>
    </row>
    <row r="232" spans="1:6" x14ac:dyDescent="0.2">
      <c r="A232" s="453"/>
      <c r="B232" s="453"/>
      <c r="C232" s="453"/>
      <c r="D232" s="453"/>
      <c r="E232" s="453"/>
      <c r="F232" s="453"/>
    </row>
    <row r="233" spans="1:6" x14ac:dyDescent="0.2">
      <c r="A233" s="453"/>
      <c r="B233" s="453"/>
      <c r="C233" s="453"/>
      <c r="D233" s="453"/>
      <c r="E233" s="453"/>
      <c r="F233" s="453"/>
    </row>
    <row r="234" spans="1:6" x14ac:dyDescent="0.2">
      <c r="A234" s="453"/>
      <c r="B234" s="453"/>
      <c r="C234" s="453"/>
      <c r="D234" s="453"/>
      <c r="E234" s="453"/>
      <c r="F234" s="453"/>
    </row>
    <row r="235" spans="1:6" x14ac:dyDescent="0.2">
      <c r="A235" s="453"/>
      <c r="B235" s="453"/>
      <c r="C235" s="453"/>
      <c r="D235" s="453"/>
      <c r="E235" s="453"/>
      <c r="F235" s="453"/>
    </row>
    <row r="236" spans="1:6" x14ac:dyDescent="0.2">
      <c r="A236" s="453"/>
      <c r="B236" s="453"/>
      <c r="C236" s="453"/>
      <c r="D236" s="453"/>
      <c r="E236" s="453"/>
      <c r="F236" s="453"/>
    </row>
    <row r="237" spans="1:6" x14ac:dyDescent="0.2">
      <c r="A237" s="453"/>
      <c r="B237" s="453"/>
      <c r="C237" s="453"/>
      <c r="D237" s="453"/>
      <c r="E237" s="453"/>
      <c r="F237" s="453"/>
    </row>
    <row r="238" spans="1:6" x14ac:dyDescent="0.2">
      <c r="A238" s="453"/>
      <c r="B238" s="453"/>
      <c r="C238" s="453"/>
      <c r="D238" s="453"/>
      <c r="E238" s="453"/>
      <c r="F238" s="453"/>
    </row>
    <row r="239" spans="1:6" x14ac:dyDescent="0.2">
      <c r="A239" s="453"/>
      <c r="B239" s="453"/>
      <c r="C239" s="453"/>
      <c r="D239" s="453"/>
      <c r="E239" s="453"/>
      <c r="F239" s="453"/>
    </row>
    <row r="240" spans="1:6" x14ac:dyDescent="0.2">
      <c r="A240" s="453"/>
      <c r="B240" s="453"/>
      <c r="C240" s="453"/>
      <c r="D240" s="453"/>
      <c r="E240" s="453"/>
      <c r="F240" s="453"/>
    </row>
    <row r="241" spans="1:6" x14ac:dyDescent="0.2">
      <c r="A241" s="453"/>
      <c r="B241" s="453"/>
      <c r="C241" s="453"/>
      <c r="D241" s="453"/>
      <c r="E241" s="453"/>
      <c r="F241" s="453"/>
    </row>
    <row r="242" spans="1:6" x14ac:dyDescent="0.2">
      <c r="A242" s="453"/>
      <c r="B242" s="453"/>
      <c r="C242" s="453"/>
      <c r="D242" s="453"/>
      <c r="E242" s="453"/>
      <c r="F242" s="453"/>
    </row>
    <row r="243" spans="1:6" x14ac:dyDescent="0.2">
      <c r="A243" s="453"/>
      <c r="B243" s="453"/>
      <c r="C243" s="453"/>
      <c r="D243" s="453"/>
      <c r="E243" s="453"/>
      <c r="F243" s="453"/>
    </row>
    <row r="244" spans="1:6" x14ac:dyDescent="0.2">
      <c r="A244" s="453"/>
      <c r="B244" s="453"/>
      <c r="C244" s="453"/>
      <c r="D244" s="453"/>
      <c r="E244" s="453"/>
      <c r="F244" s="453"/>
    </row>
    <row r="245" spans="1:6" x14ac:dyDescent="0.2">
      <c r="A245" s="453"/>
      <c r="B245" s="453"/>
      <c r="C245" s="453"/>
      <c r="D245" s="453"/>
      <c r="E245" s="453"/>
      <c r="F245" s="453"/>
    </row>
    <row r="246" spans="1:6" x14ac:dyDescent="0.2">
      <c r="A246" s="453"/>
      <c r="B246" s="453"/>
      <c r="C246" s="453"/>
      <c r="D246" s="453"/>
      <c r="E246" s="453"/>
      <c r="F246" s="453"/>
    </row>
    <row r="247" spans="1:6" x14ac:dyDescent="0.2">
      <c r="A247" s="453"/>
      <c r="B247" s="453"/>
      <c r="C247" s="453"/>
      <c r="D247" s="453"/>
      <c r="E247" s="453"/>
      <c r="F247" s="453"/>
    </row>
    <row r="248" spans="1:6" x14ac:dyDescent="0.2">
      <c r="A248" s="453"/>
      <c r="B248" s="453"/>
      <c r="C248" s="453"/>
      <c r="D248" s="453"/>
      <c r="E248" s="453"/>
      <c r="F248" s="453"/>
    </row>
    <row r="249" spans="1:6" x14ac:dyDescent="0.2">
      <c r="A249" s="453"/>
      <c r="B249" s="453"/>
      <c r="C249" s="453"/>
      <c r="D249" s="453"/>
      <c r="E249" s="453"/>
      <c r="F249" s="453"/>
    </row>
    <row r="250" spans="1:6" x14ac:dyDescent="0.2">
      <c r="A250" s="453"/>
      <c r="B250" s="453"/>
      <c r="C250" s="453"/>
      <c r="D250" s="453"/>
      <c r="E250" s="453"/>
      <c r="F250" s="453"/>
    </row>
    <row r="251" spans="1:6" x14ac:dyDescent="0.2">
      <c r="A251" s="453"/>
      <c r="B251" s="453"/>
      <c r="C251" s="453"/>
      <c r="D251" s="453"/>
      <c r="E251" s="453"/>
      <c r="F251" s="453"/>
    </row>
    <row r="252" spans="1:6" x14ac:dyDescent="0.2">
      <c r="A252" s="453"/>
      <c r="B252" s="453"/>
      <c r="C252" s="453"/>
      <c r="D252" s="453"/>
      <c r="E252" s="453"/>
      <c r="F252" s="453"/>
    </row>
    <row r="253" spans="1:6" x14ac:dyDescent="0.2">
      <c r="A253" s="453"/>
      <c r="B253" s="453"/>
      <c r="C253" s="453"/>
      <c r="D253" s="453"/>
      <c r="E253" s="453"/>
      <c r="F253" s="453"/>
    </row>
    <row r="254" spans="1:6" x14ac:dyDescent="0.2">
      <c r="A254" s="453"/>
      <c r="B254" s="453"/>
      <c r="C254" s="453"/>
      <c r="D254" s="453"/>
      <c r="E254" s="453"/>
      <c r="F254" s="453"/>
    </row>
    <row r="255" spans="1:6" x14ac:dyDescent="0.2">
      <c r="A255" s="453"/>
      <c r="B255" s="453"/>
      <c r="C255" s="453"/>
      <c r="D255" s="453"/>
      <c r="E255" s="453"/>
      <c r="F255" s="453"/>
    </row>
    <row r="256" spans="1:6" x14ac:dyDescent="0.2">
      <c r="A256" s="453"/>
      <c r="B256" s="453"/>
      <c r="C256" s="453"/>
      <c r="D256" s="453"/>
      <c r="E256" s="453"/>
      <c r="F256" s="453"/>
    </row>
    <row r="257" spans="1:6" x14ac:dyDescent="0.2">
      <c r="A257" s="453"/>
      <c r="B257" s="453"/>
      <c r="C257" s="453"/>
      <c r="D257" s="453"/>
      <c r="E257" s="453"/>
      <c r="F257" s="453"/>
    </row>
    <row r="258" spans="1:6" x14ac:dyDescent="0.2">
      <c r="A258" s="453"/>
      <c r="B258" s="453"/>
      <c r="C258" s="453"/>
      <c r="D258" s="453"/>
      <c r="E258" s="453"/>
      <c r="F258" s="453"/>
    </row>
    <row r="259" spans="1:6" x14ac:dyDescent="0.2">
      <c r="A259" s="453"/>
      <c r="B259" s="453"/>
      <c r="C259" s="453"/>
      <c r="D259" s="453"/>
      <c r="E259" s="453"/>
      <c r="F259" s="453"/>
    </row>
    <row r="260" spans="1:6" x14ac:dyDescent="0.2">
      <c r="A260" s="453"/>
      <c r="B260" s="453"/>
      <c r="C260" s="453"/>
      <c r="D260" s="453"/>
      <c r="E260" s="453"/>
      <c r="F260" s="453"/>
    </row>
    <row r="261" spans="1:6" x14ac:dyDescent="0.2">
      <c r="A261" s="453"/>
      <c r="B261" s="453"/>
      <c r="C261" s="453"/>
      <c r="D261" s="453"/>
      <c r="E261" s="453"/>
      <c r="F261" s="453"/>
    </row>
    <row r="262" spans="1:6" x14ac:dyDescent="0.2">
      <c r="A262" s="453"/>
      <c r="B262" s="453"/>
      <c r="C262" s="453"/>
      <c r="D262" s="453"/>
      <c r="E262" s="453"/>
      <c r="F262" s="453"/>
    </row>
    <row r="263" spans="1:6" x14ac:dyDescent="0.2">
      <c r="A263" s="453"/>
      <c r="B263" s="453"/>
      <c r="C263" s="453"/>
      <c r="D263" s="453"/>
      <c r="E263" s="453"/>
      <c r="F263" s="453"/>
    </row>
    <row r="264" spans="1:6" x14ac:dyDescent="0.2">
      <c r="A264" s="453"/>
      <c r="B264" s="453"/>
      <c r="C264" s="453"/>
      <c r="D264" s="453"/>
      <c r="E264" s="453"/>
      <c r="F264" s="453"/>
    </row>
    <row r="265" spans="1:6" x14ac:dyDescent="0.2">
      <c r="A265" s="453"/>
      <c r="B265" s="453"/>
      <c r="C265" s="453"/>
      <c r="D265" s="453"/>
      <c r="E265" s="453"/>
      <c r="F265" s="453"/>
    </row>
    <row r="266" spans="1:6" x14ac:dyDescent="0.2">
      <c r="A266" s="453"/>
      <c r="B266" s="453"/>
      <c r="C266" s="453"/>
      <c r="D266" s="453"/>
      <c r="E266" s="453"/>
      <c r="F266" s="453"/>
    </row>
    <row r="267" spans="1:6" x14ac:dyDescent="0.2">
      <c r="A267" s="453"/>
      <c r="B267" s="453"/>
      <c r="C267" s="453"/>
      <c r="D267" s="453"/>
      <c r="E267" s="453"/>
      <c r="F267" s="453"/>
    </row>
    <row r="268" spans="1:6" x14ac:dyDescent="0.2">
      <c r="A268" s="453"/>
      <c r="B268" s="453"/>
      <c r="C268" s="453"/>
      <c r="D268" s="453"/>
      <c r="E268" s="453"/>
      <c r="F268" s="453"/>
    </row>
    <row r="269" spans="1:6" x14ac:dyDescent="0.2">
      <c r="A269" s="453"/>
      <c r="B269" s="453"/>
      <c r="C269" s="453"/>
      <c r="D269" s="453"/>
      <c r="E269" s="453"/>
      <c r="F269" s="453"/>
    </row>
    <row r="270" spans="1:6" x14ac:dyDescent="0.2">
      <c r="A270" s="453"/>
      <c r="B270" s="453"/>
      <c r="C270" s="453"/>
      <c r="D270" s="453"/>
      <c r="E270" s="453"/>
      <c r="F270" s="453"/>
    </row>
    <row r="271" spans="1:6" x14ac:dyDescent="0.2">
      <c r="A271" s="453"/>
      <c r="B271" s="453"/>
      <c r="C271" s="453"/>
      <c r="D271" s="453"/>
      <c r="E271" s="453"/>
      <c r="F271" s="453"/>
    </row>
    <row r="272" spans="1:6" x14ac:dyDescent="0.2">
      <c r="A272" s="453"/>
      <c r="B272" s="453"/>
      <c r="C272" s="453"/>
      <c r="D272" s="453"/>
      <c r="E272" s="453"/>
      <c r="F272" s="453"/>
    </row>
    <row r="273" spans="1:6" x14ac:dyDescent="0.2">
      <c r="A273" s="453"/>
      <c r="B273" s="453"/>
      <c r="C273" s="453"/>
      <c r="D273" s="453"/>
      <c r="E273" s="453"/>
      <c r="F273" s="453"/>
    </row>
    <row r="274" spans="1:6" x14ac:dyDescent="0.2">
      <c r="A274" s="453"/>
      <c r="B274" s="453"/>
      <c r="C274" s="453"/>
      <c r="D274" s="453"/>
      <c r="E274" s="453"/>
      <c r="F274" s="453"/>
    </row>
    <row r="275" spans="1:6" x14ac:dyDescent="0.2">
      <c r="A275" s="453"/>
      <c r="B275" s="453"/>
      <c r="C275" s="453"/>
      <c r="D275" s="453"/>
      <c r="E275" s="453"/>
      <c r="F275" s="453"/>
    </row>
    <row r="276" spans="1:6" x14ac:dyDescent="0.2">
      <c r="A276" s="453"/>
      <c r="B276" s="453"/>
      <c r="C276" s="453"/>
      <c r="D276" s="453"/>
      <c r="E276" s="453"/>
      <c r="F276" s="453"/>
    </row>
    <row r="277" spans="1:6" x14ac:dyDescent="0.2">
      <c r="A277" s="453"/>
      <c r="B277" s="453"/>
      <c r="C277" s="453"/>
      <c r="D277" s="453"/>
      <c r="E277" s="453"/>
      <c r="F277" s="453"/>
    </row>
    <row r="278" spans="1:6" x14ac:dyDescent="0.2">
      <c r="A278" s="453"/>
      <c r="B278" s="453"/>
      <c r="C278" s="453"/>
      <c r="D278" s="453"/>
      <c r="E278" s="453"/>
      <c r="F278" s="453"/>
    </row>
    <row r="279" spans="1:6" x14ac:dyDescent="0.2">
      <c r="A279" s="453"/>
      <c r="B279" s="453"/>
      <c r="C279" s="453"/>
      <c r="D279" s="453"/>
      <c r="E279" s="453"/>
      <c r="F279" s="453"/>
    </row>
    <row r="280" spans="1:6" x14ac:dyDescent="0.2">
      <c r="A280" s="453"/>
      <c r="B280" s="453"/>
      <c r="C280" s="453"/>
      <c r="D280" s="453"/>
      <c r="E280" s="453"/>
      <c r="F280" s="453"/>
    </row>
    <row r="281" spans="1:6" x14ac:dyDescent="0.2">
      <c r="A281" s="453"/>
      <c r="B281" s="453"/>
      <c r="C281" s="453"/>
      <c r="D281" s="453"/>
      <c r="E281" s="453"/>
      <c r="F281" s="453"/>
    </row>
    <row r="282" spans="1:6" x14ac:dyDescent="0.2">
      <c r="A282" s="453"/>
      <c r="B282" s="453"/>
      <c r="C282" s="453"/>
      <c r="D282" s="453"/>
      <c r="E282" s="453"/>
      <c r="F282" s="453"/>
    </row>
    <row r="283" spans="1:6" x14ac:dyDescent="0.2">
      <c r="A283" s="453"/>
      <c r="B283" s="453"/>
      <c r="C283" s="453"/>
      <c r="D283" s="453"/>
      <c r="E283" s="453"/>
      <c r="F283" s="453"/>
    </row>
    <row r="284" spans="1:6" x14ac:dyDescent="0.2">
      <c r="A284" s="453"/>
      <c r="B284" s="453"/>
      <c r="C284" s="453"/>
      <c r="D284" s="453"/>
      <c r="E284" s="453"/>
      <c r="F284" s="453"/>
    </row>
    <row r="285" spans="1:6" x14ac:dyDescent="0.2">
      <c r="A285" s="453"/>
      <c r="B285" s="453"/>
      <c r="C285" s="453"/>
      <c r="D285" s="453"/>
      <c r="E285" s="453"/>
      <c r="F285" s="453"/>
    </row>
    <row r="286" spans="1:6" x14ac:dyDescent="0.2">
      <c r="A286" s="453"/>
      <c r="B286" s="453"/>
      <c r="C286" s="453"/>
      <c r="D286" s="453"/>
      <c r="E286" s="453"/>
      <c r="F286" s="453"/>
    </row>
    <row r="287" spans="1:6" x14ac:dyDescent="0.2">
      <c r="A287" s="453"/>
      <c r="B287" s="453"/>
      <c r="C287" s="453"/>
      <c r="D287" s="453"/>
      <c r="E287" s="453"/>
      <c r="F287" s="453"/>
    </row>
    <row r="288" spans="1:6" x14ac:dyDescent="0.2">
      <c r="A288" s="453"/>
      <c r="B288" s="453"/>
      <c r="C288" s="453"/>
      <c r="D288" s="453"/>
      <c r="E288" s="453"/>
      <c r="F288" s="453"/>
    </row>
    <row r="289" spans="1:6" x14ac:dyDescent="0.2">
      <c r="A289" s="453"/>
      <c r="B289" s="453"/>
      <c r="C289" s="453"/>
      <c r="D289" s="453"/>
      <c r="E289" s="453"/>
      <c r="F289" s="453"/>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2" customWidth="1"/>
    <col min="2" max="2" width="78.75" style="462" customWidth="1"/>
    <col min="3" max="5" width="10.25" style="462"/>
    <col min="6" max="6" width="4.25" style="462" customWidth="1"/>
    <col min="7" max="256" width="10.25" style="462"/>
    <col min="257" max="257" width="1.25" style="462" customWidth="1"/>
    <col min="258" max="258" width="78.75" style="462" customWidth="1"/>
    <col min="259" max="261" width="10.25" style="462"/>
    <col min="262" max="262" width="4.25" style="462" customWidth="1"/>
    <col min="263" max="512" width="10.25" style="462"/>
    <col min="513" max="513" width="1.25" style="462" customWidth="1"/>
    <col min="514" max="514" width="78.75" style="462" customWidth="1"/>
    <col min="515" max="517" width="10.25" style="462"/>
    <col min="518" max="518" width="4.25" style="462" customWidth="1"/>
    <col min="519" max="768" width="10.25" style="462"/>
    <col min="769" max="769" width="1.25" style="462" customWidth="1"/>
    <col min="770" max="770" width="78.75" style="462" customWidth="1"/>
    <col min="771" max="773" width="10.25" style="462"/>
    <col min="774" max="774" width="4.25" style="462" customWidth="1"/>
    <col min="775" max="1024" width="10.25" style="462"/>
    <col min="1025" max="1025" width="1.25" style="462" customWidth="1"/>
    <col min="1026" max="1026" width="78.75" style="462" customWidth="1"/>
    <col min="1027" max="1029" width="10.25" style="462"/>
    <col min="1030" max="1030" width="4.25" style="462" customWidth="1"/>
    <col min="1031" max="1280" width="10.25" style="462"/>
    <col min="1281" max="1281" width="1.25" style="462" customWidth="1"/>
    <col min="1282" max="1282" width="78.75" style="462" customWidth="1"/>
    <col min="1283" max="1285" width="10.25" style="462"/>
    <col min="1286" max="1286" width="4.25" style="462" customWidth="1"/>
    <col min="1287" max="1536" width="10.25" style="462"/>
    <col min="1537" max="1537" width="1.25" style="462" customWidth="1"/>
    <col min="1538" max="1538" width="78.75" style="462" customWidth="1"/>
    <col min="1539" max="1541" width="10.25" style="462"/>
    <col min="1542" max="1542" width="4.25" style="462" customWidth="1"/>
    <col min="1543" max="1792" width="10.25" style="462"/>
    <col min="1793" max="1793" width="1.25" style="462" customWidth="1"/>
    <col min="1794" max="1794" width="78.75" style="462" customWidth="1"/>
    <col min="1795" max="1797" width="10.25" style="462"/>
    <col min="1798" max="1798" width="4.25" style="462" customWidth="1"/>
    <col min="1799" max="2048" width="10.25" style="462"/>
    <col min="2049" max="2049" width="1.25" style="462" customWidth="1"/>
    <col min="2050" max="2050" width="78.75" style="462" customWidth="1"/>
    <col min="2051" max="2053" width="10.25" style="462"/>
    <col min="2054" max="2054" width="4.25" style="462" customWidth="1"/>
    <col min="2055" max="2304" width="10.25" style="462"/>
    <col min="2305" max="2305" width="1.25" style="462" customWidth="1"/>
    <col min="2306" max="2306" width="78.75" style="462" customWidth="1"/>
    <col min="2307" max="2309" width="10.25" style="462"/>
    <col min="2310" max="2310" width="4.25" style="462" customWidth="1"/>
    <col min="2311" max="2560" width="10.25" style="462"/>
    <col min="2561" max="2561" width="1.25" style="462" customWidth="1"/>
    <col min="2562" max="2562" width="78.75" style="462" customWidth="1"/>
    <col min="2563" max="2565" width="10.25" style="462"/>
    <col min="2566" max="2566" width="4.25" style="462" customWidth="1"/>
    <col min="2567" max="2816" width="10.25" style="462"/>
    <col min="2817" max="2817" width="1.25" style="462" customWidth="1"/>
    <col min="2818" max="2818" width="78.75" style="462" customWidth="1"/>
    <col min="2819" max="2821" width="10.25" style="462"/>
    <col min="2822" max="2822" width="4.25" style="462" customWidth="1"/>
    <col min="2823" max="3072" width="10.25" style="462"/>
    <col min="3073" max="3073" width="1.25" style="462" customWidth="1"/>
    <col min="3074" max="3074" width="78.75" style="462" customWidth="1"/>
    <col min="3075" max="3077" width="10.25" style="462"/>
    <col min="3078" max="3078" width="4.25" style="462" customWidth="1"/>
    <col min="3079" max="3328" width="10.25" style="462"/>
    <col min="3329" max="3329" width="1.25" style="462" customWidth="1"/>
    <col min="3330" max="3330" width="78.75" style="462" customWidth="1"/>
    <col min="3331" max="3333" width="10.25" style="462"/>
    <col min="3334" max="3334" width="4.25" style="462" customWidth="1"/>
    <col min="3335" max="3584" width="10.25" style="462"/>
    <col min="3585" max="3585" width="1.25" style="462" customWidth="1"/>
    <col min="3586" max="3586" width="78.75" style="462" customWidth="1"/>
    <col min="3587" max="3589" width="10.25" style="462"/>
    <col min="3590" max="3590" width="4.25" style="462" customWidth="1"/>
    <col min="3591" max="3840" width="10.25" style="462"/>
    <col min="3841" max="3841" width="1.25" style="462" customWidth="1"/>
    <col min="3842" max="3842" width="78.75" style="462" customWidth="1"/>
    <col min="3843" max="3845" width="10.25" style="462"/>
    <col min="3846" max="3846" width="4.25" style="462" customWidth="1"/>
    <col min="3847" max="4096" width="10.25" style="462"/>
    <col min="4097" max="4097" width="1.25" style="462" customWidth="1"/>
    <col min="4098" max="4098" width="78.75" style="462" customWidth="1"/>
    <col min="4099" max="4101" width="10.25" style="462"/>
    <col min="4102" max="4102" width="4.25" style="462" customWidth="1"/>
    <col min="4103" max="4352" width="10.25" style="462"/>
    <col min="4353" max="4353" width="1.25" style="462" customWidth="1"/>
    <col min="4354" max="4354" width="78.75" style="462" customWidth="1"/>
    <col min="4355" max="4357" width="10.25" style="462"/>
    <col min="4358" max="4358" width="4.25" style="462" customWidth="1"/>
    <col min="4359" max="4608" width="10.25" style="462"/>
    <col min="4609" max="4609" width="1.25" style="462" customWidth="1"/>
    <col min="4610" max="4610" width="78.75" style="462" customWidth="1"/>
    <col min="4611" max="4613" width="10.25" style="462"/>
    <col min="4614" max="4614" width="4.25" style="462" customWidth="1"/>
    <col min="4615" max="4864" width="10.25" style="462"/>
    <col min="4865" max="4865" width="1.25" style="462" customWidth="1"/>
    <col min="4866" max="4866" width="78.75" style="462" customWidth="1"/>
    <col min="4867" max="4869" width="10.25" style="462"/>
    <col min="4870" max="4870" width="4.25" style="462" customWidth="1"/>
    <col min="4871" max="5120" width="10.25" style="462"/>
    <col min="5121" max="5121" width="1.25" style="462" customWidth="1"/>
    <col min="5122" max="5122" width="78.75" style="462" customWidth="1"/>
    <col min="5123" max="5125" width="10.25" style="462"/>
    <col min="5126" max="5126" width="4.25" style="462" customWidth="1"/>
    <col min="5127" max="5376" width="10.25" style="462"/>
    <col min="5377" max="5377" width="1.25" style="462" customWidth="1"/>
    <col min="5378" max="5378" width="78.75" style="462" customWidth="1"/>
    <col min="5379" max="5381" width="10.25" style="462"/>
    <col min="5382" max="5382" width="4.25" style="462" customWidth="1"/>
    <col min="5383" max="5632" width="10.25" style="462"/>
    <col min="5633" max="5633" width="1.25" style="462" customWidth="1"/>
    <col min="5634" max="5634" width="78.75" style="462" customWidth="1"/>
    <col min="5635" max="5637" width="10.25" style="462"/>
    <col min="5638" max="5638" width="4.25" style="462" customWidth="1"/>
    <col min="5639" max="5888" width="10.25" style="462"/>
    <col min="5889" max="5889" width="1.25" style="462" customWidth="1"/>
    <col min="5890" max="5890" width="78.75" style="462" customWidth="1"/>
    <col min="5891" max="5893" width="10.25" style="462"/>
    <col min="5894" max="5894" width="4.25" style="462" customWidth="1"/>
    <col min="5895" max="6144" width="10.25" style="462"/>
    <col min="6145" max="6145" width="1.25" style="462" customWidth="1"/>
    <col min="6146" max="6146" width="78.75" style="462" customWidth="1"/>
    <col min="6147" max="6149" width="10.25" style="462"/>
    <col min="6150" max="6150" width="4.25" style="462" customWidth="1"/>
    <col min="6151" max="6400" width="10.25" style="462"/>
    <col min="6401" max="6401" width="1.25" style="462" customWidth="1"/>
    <col min="6402" max="6402" width="78.75" style="462" customWidth="1"/>
    <col min="6403" max="6405" width="10.25" style="462"/>
    <col min="6406" max="6406" width="4.25" style="462" customWidth="1"/>
    <col min="6407" max="6656" width="10.25" style="462"/>
    <col min="6657" max="6657" width="1.25" style="462" customWidth="1"/>
    <col min="6658" max="6658" width="78.75" style="462" customWidth="1"/>
    <col min="6659" max="6661" width="10.25" style="462"/>
    <col min="6662" max="6662" width="4.25" style="462" customWidth="1"/>
    <col min="6663" max="6912" width="10.25" style="462"/>
    <col min="6913" max="6913" width="1.25" style="462" customWidth="1"/>
    <col min="6914" max="6914" width="78.75" style="462" customWidth="1"/>
    <col min="6915" max="6917" width="10.25" style="462"/>
    <col min="6918" max="6918" width="4.25" style="462" customWidth="1"/>
    <col min="6919" max="7168" width="10.25" style="462"/>
    <col min="7169" max="7169" width="1.25" style="462" customWidth="1"/>
    <col min="7170" max="7170" width="78.75" style="462" customWidth="1"/>
    <col min="7171" max="7173" width="10.25" style="462"/>
    <col min="7174" max="7174" width="4.25" style="462" customWidth="1"/>
    <col min="7175" max="7424" width="10.25" style="462"/>
    <col min="7425" max="7425" width="1.25" style="462" customWidth="1"/>
    <col min="7426" max="7426" width="78.75" style="462" customWidth="1"/>
    <col min="7427" max="7429" width="10.25" style="462"/>
    <col min="7430" max="7430" width="4.25" style="462" customWidth="1"/>
    <col min="7431" max="7680" width="10.25" style="462"/>
    <col min="7681" max="7681" width="1.25" style="462" customWidth="1"/>
    <col min="7682" max="7682" width="78.75" style="462" customWidth="1"/>
    <col min="7683" max="7685" width="10.25" style="462"/>
    <col min="7686" max="7686" width="4.25" style="462" customWidth="1"/>
    <col min="7687" max="7936" width="10.25" style="462"/>
    <col min="7937" max="7937" width="1.25" style="462" customWidth="1"/>
    <col min="7938" max="7938" width="78.75" style="462" customWidth="1"/>
    <col min="7939" max="7941" width="10.25" style="462"/>
    <col min="7942" max="7942" width="4.25" style="462" customWidth="1"/>
    <col min="7943" max="8192" width="10.25" style="462"/>
    <col min="8193" max="8193" width="1.25" style="462" customWidth="1"/>
    <col min="8194" max="8194" width="78.75" style="462" customWidth="1"/>
    <col min="8195" max="8197" width="10.25" style="462"/>
    <col min="8198" max="8198" width="4.25" style="462" customWidth="1"/>
    <col min="8199" max="8448" width="10.25" style="462"/>
    <col min="8449" max="8449" width="1.25" style="462" customWidth="1"/>
    <col min="8450" max="8450" width="78.75" style="462" customWidth="1"/>
    <col min="8451" max="8453" width="10.25" style="462"/>
    <col min="8454" max="8454" width="4.25" style="462" customWidth="1"/>
    <col min="8455" max="8704" width="10.25" style="462"/>
    <col min="8705" max="8705" width="1.25" style="462" customWidth="1"/>
    <col min="8706" max="8706" width="78.75" style="462" customWidth="1"/>
    <col min="8707" max="8709" width="10.25" style="462"/>
    <col min="8710" max="8710" width="4.25" style="462" customWidth="1"/>
    <col min="8711" max="8960" width="10.25" style="462"/>
    <col min="8961" max="8961" width="1.25" style="462" customWidth="1"/>
    <col min="8962" max="8962" width="78.75" style="462" customWidth="1"/>
    <col min="8963" max="8965" width="10.25" style="462"/>
    <col min="8966" max="8966" width="4.25" style="462" customWidth="1"/>
    <col min="8967" max="9216" width="10.25" style="462"/>
    <col min="9217" max="9217" width="1.25" style="462" customWidth="1"/>
    <col min="9218" max="9218" width="78.75" style="462" customWidth="1"/>
    <col min="9219" max="9221" width="10.25" style="462"/>
    <col min="9222" max="9222" width="4.25" style="462" customWidth="1"/>
    <col min="9223" max="9472" width="10.25" style="462"/>
    <col min="9473" max="9473" width="1.25" style="462" customWidth="1"/>
    <col min="9474" max="9474" width="78.75" style="462" customWidth="1"/>
    <col min="9475" max="9477" width="10.25" style="462"/>
    <col min="9478" max="9478" width="4.25" style="462" customWidth="1"/>
    <col min="9479" max="9728" width="10.25" style="462"/>
    <col min="9729" max="9729" width="1.25" style="462" customWidth="1"/>
    <col min="9730" max="9730" width="78.75" style="462" customWidth="1"/>
    <col min="9731" max="9733" width="10.25" style="462"/>
    <col min="9734" max="9734" width="4.25" style="462" customWidth="1"/>
    <col min="9735" max="9984" width="10.25" style="462"/>
    <col min="9985" max="9985" width="1.25" style="462" customWidth="1"/>
    <col min="9986" max="9986" width="78.75" style="462" customWidth="1"/>
    <col min="9987" max="9989" width="10.25" style="462"/>
    <col min="9990" max="9990" width="4.25" style="462" customWidth="1"/>
    <col min="9991" max="10240" width="10.25" style="462"/>
    <col min="10241" max="10241" width="1.25" style="462" customWidth="1"/>
    <col min="10242" max="10242" width="78.75" style="462" customWidth="1"/>
    <col min="10243" max="10245" width="10.25" style="462"/>
    <col min="10246" max="10246" width="4.25" style="462" customWidth="1"/>
    <col min="10247" max="10496" width="10.25" style="462"/>
    <col min="10497" max="10497" width="1.25" style="462" customWidth="1"/>
    <col min="10498" max="10498" width="78.75" style="462" customWidth="1"/>
    <col min="10499" max="10501" width="10.25" style="462"/>
    <col min="10502" max="10502" width="4.25" style="462" customWidth="1"/>
    <col min="10503" max="10752" width="10.25" style="462"/>
    <col min="10753" max="10753" width="1.25" style="462" customWidth="1"/>
    <col min="10754" max="10754" width="78.75" style="462" customWidth="1"/>
    <col min="10755" max="10757" width="10.25" style="462"/>
    <col min="10758" max="10758" width="4.25" style="462" customWidth="1"/>
    <col min="10759" max="11008" width="10.25" style="462"/>
    <col min="11009" max="11009" width="1.25" style="462" customWidth="1"/>
    <col min="11010" max="11010" width="78.75" style="462" customWidth="1"/>
    <col min="11011" max="11013" width="10.25" style="462"/>
    <col min="11014" max="11014" width="4.25" style="462" customWidth="1"/>
    <col min="11015" max="11264" width="10.25" style="462"/>
    <col min="11265" max="11265" width="1.25" style="462" customWidth="1"/>
    <col min="11266" max="11266" width="78.75" style="462" customWidth="1"/>
    <col min="11267" max="11269" width="10.25" style="462"/>
    <col min="11270" max="11270" width="4.25" style="462" customWidth="1"/>
    <col min="11271" max="11520" width="10.25" style="462"/>
    <col min="11521" max="11521" width="1.25" style="462" customWidth="1"/>
    <col min="11522" max="11522" width="78.75" style="462" customWidth="1"/>
    <col min="11523" max="11525" width="10.25" style="462"/>
    <col min="11526" max="11526" width="4.25" style="462" customWidth="1"/>
    <col min="11527" max="11776" width="10.25" style="462"/>
    <col min="11777" max="11777" width="1.25" style="462" customWidth="1"/>
    <col min="11778" max="11778" width="78.75" style="462" customWidth="1"/>
    <col min="11779" max="11781" width="10.25" style="462"/>
    <col min="11782" max="11782" width="4.25" style="462" customWidth="1"/>
    <col min="11783" max="12032" width="10.25" style="462"/>
    <col min="12033" max="12033" width="1.25" style="462" customWidth="1"/>
    <col min="12034" max="12034" width="78.75" style="462" customWidth="1"/>
    <col min="12035" max="12037" width="10.25" style="462"/>
    <col min="12038" max="12038" width="4.25" style="462" customWidth="1"/>
    <col min="12039" max="12288" width="10.25" style="462"/>
    <col min="12289" max="12289" width="1.25" style="462" customWidth="1"/>
    <col min="12290" max="12290" width="78.75" style="462" customWidth="1"/>
    <col min="12291" max="12293" width="10.25" style="462"/>
    <col min="12294" max="12294" width="4.25" style="462" customWidth="1"/>
    <col min="12295" max="12544" width="10.25" style="462"/>
    <col min="12545" max="12545" width="1.25" style="462" customWidth="1"/>
    <col min="12546" max="12546" width="78.75" style="462" customWidth="1"/>
    <col min="12547" max="12549" width="10.25" style="462"/>
    <col min="12550" max="12550" width="4.25" style="462" customWidth="1"/>
    <col min="12551" max="12800" width="10.25" style="462"/>
    <col min="12801" max="12801" width="1.25" style="462" customWidth="1"/>
    <col min="12802" max="12802" width="78.75" style="462" customWidth="1"/>
    <col min="12803" max="12805" width="10.25" style="462"/>
    <col min="12806" max="12806" width="4.25" style="462" customWidth="1"/>
    <col min="12807" max="13056" width="10.25" style="462"/>
    <col min="13057" max="13057" width="1.25" style="462" customWidth="1"/>
    <col min="13058" max="13058" width="78.75" style="462" customWidth="1"/>
    <col min="13059" max="13061" width="10.25" style="462"/>
    <col min="13062" max="13062" width="4.25" style="462" customWidth="1"/>
    <col min="13063" max="13312" width="10.25" style="462"/>
    <col min="13313" max="13313" width="1.25" style="462" customWidth="1"/>
    <col min="13314" max="13314" width="78.75" style="462" customWidth="1"/>
    <col min="13315" max="13317" width="10.25" style="462"/>
    <col min="13318" max="13318" width="4.25" style="462" customWidth="1"/>
    <col min="13319" max="13568" width="10.25" style="462"/>
    <col min="13569" max="13569" width="1.25" style="462" customWidth="1"/>
    <col min="13570" max="13570" width="78.75" style="462" customWidth="1"/>
    <col min="13571" max="13573" width="10.25" style="462"/>
    <col min="13574" max="13574" width="4.25" style="462" customWidth="1"/>
    <col min="13575" max="13824" width="10.25" style="462"/>
    <col min="13825" max="13825" width="1.25" style="462" customWidth="1"/>
    <col min="13826" max="13826" width="78.75" style="462" customWidth="1"/>
    <col min="13827" max="13829" width="10.25" style="462"/>
    <col min="13830" max="13830" width="4.25" style="462" customWidth="1"/>
    <col min="13831" max="14080" width="10.25" style="462"/>
    <col min="14081" max="14081" width="1.25" style="462" customWidth="1"/>
    <col min="14082" max="14082" width="78.75" style="462" customWidth="1"/>
    <col min="14083" max="14085" width="10.25" style="462"/>
    <col min="14086" max="14086" width="4.25" style="462" customWidth="1"/>
    <col min="14087" max="14336" width="10.25" style="462"/>
    <col min="14337" max="14337" width="1.25" style="462" customWidth="1"/>
    <col min="14338" max="14338" width="78.75" style="462" customWidth="1"/>
    <col min="14339" max="14341" width="10.25" style="462"/>
    <col min="14342" max="14342" width="4.25" style="462" customWidth="1"/>
    <col min="14343" max="14592" width="10.25" style="462"/>
    <col min="14593" max="14593" width="1.25" style="462" customWidth="1"/>
    <col min="14594" max="14594" width="78.75" style="462" customWidth="1"/>
    <col min="14595" max="14597" width="10.25" style="462"/>
    <col min="14598" max="14598" width="4.25" style="462" customWidth="1"/>
    <col min="14599" max="14848" width="10.25" style="462"/>
    <col min="14849" max="14849" width="1.25" style="462" customWidth="1"/>
    <col min="14850" max="14850" width="78.75" style="462" customWidth="1"/>
    <col min="14851" max="14853" width="10.25" style="462"/>
    <col min="14854" max="14854" width="4.25" style="462" customWidth="1"/>
    <col min="14855" max="15104" width="10.25" style="462"/>
    <col min="15105" max="15105" width="1.25" style="462" customWidth="1"/>
    <col min="15106" max="15106" width="78.75" style="462" customWidth="1"/>
    <col min="15107" max="15109" width="10.25" style="462"/>
    <col min="15110" max="15110" width="4.25" style="462" customWidth="1"/>
    <col min="15111" max="15360" width="10.25" style="462"/>
    <col min="15361" max="15361" width="1.25" style="462" customWidth="1"/>
    <col min="15362" max="15362" width="78.75" style="462" customWidth="1"/>
    <col min="15363" max="15365" width="10.25" style="462"/>
    <col min="15366" max="15366" width="4.25" style="462" customWidth="1"/>
    <col min="15367" max="15616" width="10.25" style="462"/>
    <col min="15617" max="15617" width="1.25" style="462" customWidth="1"/>
    <col min="15618" max="15618" width="78.75" style="462" customWidth="1"/>
    <col min="15619" max="15621" width="10.25" style="462"/>
    <col min="15622" max="15622" width="4.25" style="462" customWidth="1"/>
    <col min="15623" max="15872" width="10.25" style="462"/>
    <col min="15873" max="15873" width="1.25" style="462" customWidth="1"/>
    <col min="15874" max="15874" width="78.75" style="462" customWidth="1"/>
    <col min="15875" max="15877" width="10.25" style="462"/>
    <col min="15878" max="15878" width="4.25" style="462" customWidth="1"/>
    <col min="15879" max="16128" width="10.25" style="462"/>
    <col min="16129" max="16129" width="1.25" style="462" customWidth="1"/>
    <col min="16130" max="16130" width="78.75" style="462" customWidth="1"/>
    <col min="16131" max="16133" width="10.25" style="462"/>
    <col min="16134" max="16134" width="4.25" style="462" customWidth="1"/>
    <col min="16135" max="16384" width="10.25" style="462"/>
  </cols>
  <sheetData>
    <row r="1" spans="1:5" ht="39.75" customHeight="1" x14ac:dyDescent="0.2">
      <c r="A1" s="460"/>
      <c r="B1" s="461" t="s">
        <v>6</v>
      </c>
    </row>
    <row r="2" spans="1:5" ht="25.5" customHeight="1" x14ac:dyDescent="0.2">
      <c r="B2" s="463" t="s">
        <v>422</v>
      </c>
    </row>
    <row r="3" spans="1:5" ht="24.95" customHeight="1" x14ac:dyDescent="0.2">
      <c r="A3" s="464"/>
      <c r="B3" s="465" t="s">
        <v>423</v>
      </c>
    </row>
    <row r="4" spans="1:5" ht="24.75" customHeight="1" x14ac:dyDescent="0.2">
      <c r="A4" s="464"/>
      <c r="B4" s="466"/>
    </row>
    <row r="5" spans="1:5" s="469" customFormat="1" ht="60" x14ac:dyDescent="0.2">
      <c r="A5" s="467"/>
      <c r="B5" s="468" t="s">
        <v>424</v>
      </c>
      <c r="C5" s="467"/>
      <c r="D5" s="467"/>
      <c r="E5" s="467"/>
    </row>
    <row r="6" spans="1:5" s="469" customFormat="1" ht="10.15" customHeight="1" x14ac:dyDescent="0.2">
      <c r="A6" s="467"/>
      <c r="B6" s="468"/>
      <c r="C6" s="467"/>
      <c r="D6" s="467"/>
      <c r="E6" s="467"/>
    </row>
    <row r="7" spans="1:5" ht="96" x14ac:dyDescent="0.2">
      <c r="A7" s="464"/>
      <c r="B7" s="468" t="s">
        <v>425</v>
      </c>
      <c r="C7" s="464"/>
      <c r="D7" s="464"/>
      <c r="E7" s="464"/>
    </row>
    <row r="8" spans="1:5" ht="10.15" customHeight="1" x14ac:dyDescent="0.2">
      <c r="A8" s="464"/>
      <c r="B8" s="464"/>
      <c r="C8" s="464"/>
      <c r="D8" s="464"/>
      <c r="E8" s="464"/>
    </row>
    <row r="9" spans="1:5" ht="204" x14ac:dyDescent="0.2">
      <c r="A9" s="464"/>
      <c r="B9" s="468" t="s">
        <v>426</v>
      </c>
      <c r="C9" s="464"/>
      <c r="D9" s="464"/>
      <c r="E9" s="464"/>
    </row>
    <row r="10" spans="1:5" ht="10.15" customHeight="1" x14ac:dyDescent="0.2">
      <c r="A10" s="464"/>
      <c r="B10" s="470"/>
      <c r="C10" s="464"/>
      <c r="D10" s="464"/>
      <c r="E10" s="464"/>
    </row>
    <row r="11" spans="1:5" ht="36" x14ac:dyDescent="0.2">
      <c r="A11" s="464"/>
      <c r="B11" s="468" t="s">
        <v>427</v>
      </c>
      <c r="C11" s="464"/>
      <c r="D11" s="464"/>
      <c r="E11" s="464"/>
    </row>
    <row r="12" spans="1:5" ht="9" customHeight="1" x14ac:dyDescent="0.2">
      <c r="A12" s="464"/>
      <c r="B12" s="470"/>
      <c r="C12" s="464"/>
      <c r="D12" s="464"/>
      <c r="E12" s="464"/>
    </row>
    <row r="13" spans="1:5" ht="96" x14ac:dyDescent="0.2">
      <c r="A13" s="464"/>
      <c r="B13" s="468" t="s">
        <v>428</v>
      </c>
      <c r="C13" s="464"/>
      <c r="D13" s="464"/>
      <c r="E13" s="464"/>
    </row>
    <row r="14" spans="1:5" ht="9" customHeight="1" x14ac:dyDescent="0.2">
      <c r="A14" s="464"/>
      <c r="B14" s="470"/>
      <c r="C14" s="464"/>
      <c r="D14" s="464"/>
      <c r="E14" s="464"/>
    </row>
    <row r="15" spans="1:5" ht="96" x14ac:dyDescent="0.2">
      <c r="A15" s="464"/>
      <c r="B15" s="468" t="s">
        <v>429</v>
      </c>
      <c r="C15" s="464"/>
      <c r="D15" s="464"/>
      <c r="E15" s="464"/>
    </row>
    <row r="16" spans="1:5" ht="9" customHeight="1" x14ac:dyDescent="0.2">
      <c r="A16" s="464"/>
      <c r="B16" s="470"/>
      <c r="C16" s="464"/>
      <c r="D16" s="464"/>
      <c r="E16" s="464"/>
    </row>
    <row r="17" spans="1:8" ht="120" x14ac:dyDescent="0.2">
      <c r="A17" s="464"/>
      <c r="B17" s="468" t="s">
        <v>430</v>
      </c>
      <c r="C17" s="464"/>
      <c r="D17" s="464"/>
      <c r="E17" s="464"/>
    </row>
    <row r="18" spans="1:8" ht="9" customHeight="1" x14ac:dyDescent="0.2">
      <c r="A18" s="464"/>
      <c r="B18" s="470"/>
      <c r="C18" s="464"/>
      <c r="D18" s="464"/>
      <c r="E18" s="464"/>
    </row>
    <row r="19" spans="1:8" ht="168" x14ac:dyDescent="0.2">
      <c r="A19" s="464"/>
      <c r="B19" s="468" t="s">
        <v>431</v>
      </c>
      <c r="C19" s="464"/>
      <c r="D19" s="464"/>
      <c r="E19" s="464"/>
    </row>
    <row r="20" spans="1:8" ht="9" customHeight="1" x14ac:dyDescent="0.2">
      <c r="A20" s="464"/>
      <c r="B20" s="470"/>
      <c r="C20" s="464"/>
      <c r="D20" s="464"/>
      <c r="E20" s="464"/>
    </row>
    <row r="21" spans="1:8" ht="24" x14ac:dyDescent="0.2">
      <c r="A21" s="464"/>
      <c r="B21" s="468" t="s">
        <v>432</v>
      </c>
      <c r="C21" s="464"/>
      <c r="D21" s="464"/>
      <c r="E21" s="464"/>
    </row>
    <row r="22" spans="1:8" ht="9" customHeight="1" x14ac:dyDescent="0.2">
      <c r="A22" s="464"/>
      <c r="B22" s="470"/>
      <c r="C22" s="464"/>
      <c r="D22" s="464"/>
      <c r="E22" s="464"/>
    </row>
    <row r="23" spans="1:8" ht="96" x14ac:dyDescent="0.2">
      <c r="A23" s="464"/>
      <c r="B23" s="468" t="s">
        <v>433</v>
      </c>
      <c r="C23" s="464"/>
      <c r="D23" s="464"/>
      <c r="E23" s="464"/>
    </row>
    <row r="24" spans="1:8" ht="9" customHeight="1" x14ac:dyDescent="0.2">
      <c r="A24" s="464"/>
      <c r="B24" s="470"/>
      <c r="C24" s="464"/>
      <c r="D24" s="464"/>
      <c r="E24" s="464"/>
    </row>
    <row r="25" spans="1:8" ht="24" x14ac:dyDescent="0.2">
      <c r="A25" s="464"/>
      <c r="B25" s="468" t="s">
        <v>434</v>
      </c>
      <c r="C25" s="464"/>
      <c r="D25" s="464"/>
      <c r="E25" s="464"/>
    </row>
    <row r="26" spans="1:8" ht="24" x14ac:dyDescent="0.2">
      <c r="A26" s="464"/>
      <c r="B26" s="471" t="s">
        <v>435</v>
      </c>
      <c r="C26" s="471"/>
      <c r="D26" s="471"/>
      <c r="E26" s="471"/>
      <c r="F26" s="471"/>
      <c r="G26" s="471"/>
      <c r="H26" s="471"/>
    </row>
    <row r="27" spans="1:8" x14ac:dyDescent="0.2">
      <c r="A27" s="464"/>
      <c r="B27" s="471"/>
      <c r="C27" s="471"/>
      <c r="D27" s="471"/>
      <c r="E27" s="471"/>
      <c r="F27" s="471"/>
      <c r="G27" s="471"/>
      <c r="H27" s="471"/>
    </row>
    <row r="28" spans="1:8" x14ac:dyDescent="0.2">
      <c r="A28" s="464"/>
      <c r="B28" s="464"/>
      <c r="C28" s="464"/>
      <c r="D28" s="464"/>
      <c r="E28" s="464"/>
    </row>
    <row r="29" spans="1:8" x14ac:dyDescent="0.2">
      <c r="A29" s="464"/>
      <c r="B29" s="464"/>
      <c r="C29" s="464"/>
      <c r="D29" s="464"/>
      <c r="E29" s="464"/>
    </row>
    <row r="30" spans="1:8" x14ac:dyDescent="0.2">
      <c r="A30" s="458"/>
      <c r="B30" s="458"/>
      <c r="C30" s="458"/>
      <c r="D30" s="458"/>
      <c r="E30" s="458"/>
    </row>
    <row r="31" spans="1:8" x14ac:dyDescent="0.2">
      <c r="A31" s="464"/>
      <c r="B31" s="464"/>
      <c r="C31" s="464"/>
      <c r="D31" s="464"/>
      <c r="E31" s="464"/>
    </row>
    <row r="32" spans="1:8" x14ac:dyDescent="0.2">
      <c r="A32" s="464"/>
      <c r="B32" s="464"/>
      <c r="C32" s="464"/>
      <c r="D32" s="464"/>
      <c r="E32" s="464"/>
    </row>
    <row r="33" spans="1:9" ht="8.1" customHeight="1" x14ac:dyDescent="0.2">
      <c r="A33" s="464"/>
      <c r="B33" s="464"/>
      <c r="C33" s="464"/>
      <c r="D33" s="464"/>
      <c r="E33" s="464"/>
    </row>
    <row r="34" spans="1:9" ht="13.5" customHeight="1" x14ac:dyDescent="0.2">
      <c r="A34" s="464"/>
      <c r="B34" s="464"/>
      <c r="C34" s="464"/>
      <c r="D34" s="464"/>
      <c r="E34" s="464"/>
    </row>
    <row r="35" spans="1:9" x14ac:dyDescent="0.2">
      <c r="A35" s="464"/>
      <c r="B35" s="464"/>
      <c r="C35" s="464"/>
      <c r="D35" s="464"/>
      <c r="E35" s="464"/>
    </row>
    <row r="36" spans="1:9" x14ac:dyDescent="0.2">
      <c r="A36" s="464"/>
      <c r="B36" s="464"/>
      <c r="C36" s="464"/>
      <c r="D36" s="464"/>
      <c r="E36" s="464"/>
      <c r="I36" s="472"/>
    </row>
    <row r="37" spans="1:9" x14ac:dyDescent="0.2">
      <c r="A37" s="464"/>
      <c r="B37" s="464"/>
      <c r="C37" s="464"/>
      <c r="D37" s="464"/>
      <c r="E37" s="464"/>
    </row>
    <row r="38" spans="1:9" x14ac:dyDescent="0.2">
      <c r="A38" s="464"/>
      <c r="B38" s="464"/>
      <c r="C38" s="464"/>
      <c r="D38" s="464"/>
      <c r="E38" s="464"/>
    </row>
    <row r="39" spans="1:9" x14ac:dyDescent="0.2">
      <c r="A39" s="464"/>
      <c r="B39" s="464"/>
      <c r="C39" s="464"/>
      <c r="D39" s="464"/>
      <c r="E39" s="464"/>
    </row>
    <row r="40" spans="1:9" ht="33" customHeight="1" x14ac:dyDescent="0.2">
      <c r="A40" s="464"/>
      <c r="B40" s="464"/>
      <c r="C40" s="464"/>
      <c r="D40" s="464"/>
      <c r="E40" s="464"/>
    </row>
    <row r="41" spans="1:9" ht="16.5" customHeight="1" x14ac:dyDescent="0.2">
      <c r="A41" s="464"/>
      <c r="B41" s="464"/>
      <c r="C41" s="464"/>
      <c r="D41" s="464"/>
      <c r="E41" s="464"/>
    </row>
    <row r="42" spans="1:9" x14ac:dyDescent="0.2">
      <c r="A42" s="464"/>
      <c r="B42" s="464"/>
      <c r="C42" s="464"/>
      <c r="D42" s="464"/>
      <c r="E42" s="464"/>
    </row>
    <row r="43" spans="1:9" x14ac:dyDescent="0.2">
      <c r="A43" s="464"/>
      <c r="B43" s="464"/>
      <c r="C43" s="464"/>
      <c r="D43" s="464"/>
      <c r="E43" s="464"/>
    </row>
    <row r="44" spans="1:9" x14ac:dyDescent="0.2">
      <c r="A44" s="464"/>
      <c r="B44" s="464"/>
      <c r="C44" s="464"/>
      <c r="D44" s="464"/>
      <c r="E44" s="464"/>
    </row>
    <row r="45" spans="1:9" x14ac:dyDescent="0.2">
      <c r="A45" s="464"/>
      <c r="B45" s="464"/>
      <c r="C45" s="464"/>
      <c r="D45" s="464"/>
      <c r="E45" s="464"/>
    </row>
    <row r="46" spans="1:9" x14ac:dyDescent="0.2">
      <c r="A46" s="464"/>
      <c r="B46" s="464"/>
      <c r="C46" s="464"/>
      <c r="D46" s="464"/>
      <c r="E46" s="464"/>
    </row>
    <row r="47" spans="1:9" x14ac:dyDescent="0.2">
      <c r="A47" s="464"/>
      <c r="B47" s="464"/>
      <c r="C47" s="464"/>
      <c r="D47" s="464"/>
      <c r="E47" s="464"/>
    </row>
    <row r="48" spans="1:9" x14ac:dyDescent="0.2">
      <c r="A48" s="464"/>
      <c r="B48" s="464"/>
      <c r="C48" s="464"/>
      <c r="D48" s="464"/>
      <c r="E48" s="464"/>
    </row>
    <row r="49" spans="1:5" x14ac:dyDescent="0.2">
      <c r="A49" s="464"/>
      <c r="B49" s="464"/>
      <c r="C49" s="464"/>
      <c r="D49" s="464"/>
      <c r="E49" s="464"/>
    </row>
    <row r="50" spans="1:5" x14ac:dyDescent="0.2">
      <c r="A50" s="464"/>
      <c r="B50" s="464"/>
      <c r="C50" s="464"/>
      <c r="D50" s="464"/>
      <c r="E50" s="464"/>
    </row>
    <row r="51" spans="1:5" x14ac:dyDescent="0.2">
      <c r="A51" s="464"/>
      <c r="B51" s="464"/>
      <c r="C51" s="464"/>
      <c r="D51" s="464"/>
      <c r="E51" s="464"/>
    </row>
    <row r="52" spans="1:5" x14ac:dyDescent="0.2">
      <c r="A52" s="464"/>
      <c r="B52" s="464"/>
      <c r="C52" s="464"/>
      <c r="D52" s="464"/>
      <c r="E52" s="464"/>
    </row>
    <row r="53" spans="1:5" x14ac:dyDescent="0.2">
      <c r="A53" s="464"/>
      <c r="B53" s="464"/>
      <c r="C53" s="464"/>
      <c r="D53" s="464"/>
      <c r="E53" s="464"/>
    </row>
    <row r="54" spans="1:5" x14ac:dyDescent="0.2">
      <c r="A54" s="464"/>
      <c r="B54" s="464"/>
      <c r="C54" s="464"/>
      <c r="D54" s="464"/>
      <c r="E54" s="464"/>
    </row>
    <row r="55" spans="1:5" x14ac:dyDescent="0.2">
      <c r="A55" s="464"/>
      <c r="B55" s="464"/>
      <c r="C55" s="464"/>
      <c r="D55" s="464"/>
      <c r="E55" s="464"/>
    </row>
    <row r="56" spans="1:5" x14ac:dyDescent="0.2">
      <c r="A56" s="464"/>
      <c r="B56" s="464"/>
      <c r="C56" s="464"/>
      <c r="D56" s="464"/>
      <c r="E56" s="464"/>
    </row>
    <row r="57" spans="1:5" x14ac:dyDescent="0.2">
      <c r="A57" s="464"/>
      <c r="B57" s="464"/>
      <c r="C57" s="464"/>
      <c r="D57" s="464"/>
      <c r="E57" s="464"/>
    </row>
    <row r="58" spans="1:5" x14ac:dyDescent="0.2">
      <c r="A58" s="464"/>
      <c r="B58" s="464"/>
      <c r="C58" s="464"/>
      <c r="D58" s="464"/>
      <c r="E58" s="464"/>
    </row>
    <row r="59" spans="1:5" x14ac:dyDescent="0.2">
      <c r="A59" s="464"/>
      <c r="B59" s="464"/>
      <c r="C59" s="464"/>
      <c r="D59" s="464"/>
      <c r="E59" s="464"/>
    </row>
    <row r="60" spans="1:5" x14ac:dyDescent="0.2">
      <c r="A60" s="464"/>
      <c r="B60" s="464"/>
      <c r="C60" s="464"/>
      <c r="D60" s="464"/>
      <c r="E60" s="464"/>
    </row>
    <row r="61" spans="1:5" x14ac:dyDescent="0.2">
      <c r="A61" s="464"/>
      <c r="B61" s="464"/>
      <c r="C61" s="464"/>
      <c r="D61" s="464"/>
      <c r="E61" s="464"/>
    </row>
    <row r="62" spans="1:5" x14ac:dyDescent="0.2">
      <c r="A62" s="464"/>
      <c r="B62" s="464"/>
      <c r="C62" s="464"/>
      <c r="D62" s="464"/>
      <c r="E62" s="464"/>
    </row>
    <row r="63" spans="1:5" x14ac:dyDescent="0.2">
      <c r="A63" s="464"/>
      <c r="B63" s="464"/>
      <c r="C63" s="464"/>
      <c r="D63" s="464"/>
      <c r="E63" s="464"/>
    </row>
    <row r="64" spans="1:5" x14ac:dyDescent="0.2">
      <c r="A64" s="464"/>
      <c r="B64" s="464"/>
      <c r="C64" s="464"/>
      <c r="D64" s="464"/>
      <c r="E64" s="464"/>
    </row>
    <row r="65" spans="1:5" x14ac:dyDescent="0.2">
      <c r="A65" s="464"/>
      <c r="B65" s="464"/>
      <c r="C65" s="464"/>
      <c r="D65" s="464"/>
      <c r="E65" s="464"/>
    </row>
    <row r="66" spans="1:5" x14ac:dyDescent="0.2">
      <c r="A66" s="464"/>
      <c r="B66" s="464"/>
      <c r="C66" s="464"/>
      <c r="D66" s="464"/>
      <c r="E66" s="464"/>
    </row>
    <row r="67" spans="1:5" x14ac:dyDescent="0.2">
      <c r="A67" s="464"/>
      <c r="B67" s="464"/>
      <c r="C67" s="464"/>
      <c r="D67" s="464"/>
      <c r="E67" s="464"/>
    </row>
    <row r="68" spans="1:5" x14ac:dyDescent="0.2">
      <c r="A68" s="464"/>
      <c r="B68" s="464"/>
      <c r="C68" s="464"/>
      <c r="D68" s="464"/>
      <c r="E68" s="464"/>
    </row>
    <row r="69" spans="1:5" x14ac:dyDescent="0.2">
      <c r="A69" s="464"/>
      <c r="B69" s="464"/>
      <c r="C69" s="464"/>
      <c r="D69" s="464"/>
      <c r="E69" s="464"/>
    </row>
    <row r="70" spans="1:5" x14ac:dyDescent="0.2">
      <c r="A70" s="464"/>
      <c r="B70" s="464"/>
      <c r="C70" s="464"/>
      <c r="D70" s="464"/>
      <c r="E70" s="464"/>
    </row>
    <row r="71" spans="1:5" x14ac:dyDescent="0.2">
      <c r="A71" s="464"/>
      <c r="B71" s="464"/>
      <c r="C71" s="464"/>
      <c r="D71" s="464"/>
      <c r="E71" s="464"/>
    </row>
    <row r="72" spans="1:5" x14ac:dyDescent="0.2">
      <c r="A72" s="464"/>
      <c r="B72" s="464"/>
      <c r="C72" s="464"/>
      <c r="D72" s="464"/>
      <c r="E72" s="464"/>
    </row>
    <row r="73" spans="1:5" x14ac:dyDescent="0.2">
      <c r="A73" s="464"/>
      <c r="B73" s="464"/>
      <c r="C73" s="464"/>
      <c r="D73" s="464"/>
      <c r="E73" s="464"/>
    </row>
    <row r="74" spans="1:5" x14ac:dyDescent="0.2">
      <c r="A74" s="464"/>
      <c r="B74" s="464"/>
      <c r="C74" s="464"/>
      <c r="D74" s="464"/>
      <c r="E74" s="464"/>
    </row>
    <row r="75" spans="1:5" x14ac:dyDescent="0.2">
      <c r="A75" s="464"/>
      <c r="B75" s="464"/>
      <c r="C75" s="464"/>
      <c r="D75" s="464"/>
      <c r="E75" s="464"/>
    </row>
    <row r="76" spans="1:5" x14ac:dyDescent="0.2">
      <c r="A76" s="464"/>
      <c r="B76" s="464"/>
      <c r="C76" s="464"/>
      <c r="D76" s="464"/>
      <c r="E76" s="464"/>
    </row>
    <row r="77" spans="1:5" x14ac:dyDescent="0.2">
      <c r="A77" s="464"/>
      <c r="B77" s="464"/>
      <c r="C77" s="464"/>
      <c r="D77" s="464"/>
      <c r="E77" s="464"/>
    </row>
    <row r="78" spans="1:5" x14ac:dyDescent="0.2">
      <c r="A78" s="464"/>
      <c r="B78" s="464"/>
      <c r="C78" s="464"/>
      <c r="D78" s="464"/>
      <c r="E78" s="464"/>
    </row>
    <row r="79" spans="1:5" x14ac:dyDescent="0.2">
      <c r="A79" s="464"/>
      <c r="B79" s="464"/>
      <c r="C79" s="464"/>
      <c r="D79" s="464"/>
      <c r="E79" s="464"/>
    </row>
    <row r="80" spans="1:5" x14ac:dyDescent="0.2">
      <c r="A80" s="464"/>
      <c r="B80" s="464"/>
      <c r="C80" s="464"/>
      <c r="D80" s="464"/>
      <c r="E80" s="464"/>
    </row>
    <row r="81" spans="1:5" x14ac:dyDescent="0.2">
      <c r="A81" s="464"/>
      <c r="B81" s="464"/>
      <c r="C81" s="464"/>
      <c r="D81" s="464"/>
      <c r="E81" s="464"/>
    </row>
    <row r="82" spans="1:5" x14ac:dyDescent="0.2">
      <c r="A82" s="464"/>
      <c r="B82" s="464"/>
      <c r="C82" s="464"/>
      <c r="D82" s="464"/>
      <c r="E82" s="464"/>
    </row>
    <row r="83" spans="1:5" x14ac:dyDescent="0.2">
      <c r="A83" s="464"/>
      <c r="B83" s="464"/>
      <c r="C83" s="464"/>
      <c r="D83" s="464"/>
      <c r="E83" s="464"/>
    </row>
    <row r="84" spans="1:5" x14ac:dyDescent="0.2">
      <c r="A84" s="464"/>
      <c r="B84" s="464"/>
      <c r="C84" s="464"/>
      <c r="D84" s="464"/>
      <c r="E84" s="464"/>
    </row>
    <row r="85" spans="1:5" x14ac:dyDescent="0.2">
      <c r="A85" s="464"/>
      <c r="B85" s="464"/>
      <c r="C85" s="464"/>
      <c r="D85" s="464"/>
      <c r="E85" s="464"/>
    </row>
    <row r="86" spans="1:5" x14ac:dyDescent="0.2">
      <c r="A86" s="464"/>
      <c r="B86" s="464"/>
      <c r="C86" s="464"/>
      <c r="D86" s="464"/>
      <c r="E86" s="464"/>
    </row>
    <row r="87" spans="1:5" x14ac:dyDescent="0.2">
      <c r="A87" s="464"/>
      <c r="B87" s="464"/>
      <c r="C87" s="464"/>
      <c r="D87" s="464"/>
      <c r="E87" s="464"/>
    </row>
    <row r="88" spans="1:5" x14ac:dyDescent="0.2">
      <c r="A88" s="464"/>
      <c r="B88" s="464"/>
      <c r="C88" s="464"/>
      <c r="D88" s="464"/>
      <c r="E88" s="464"/>
    </row>
    <row r="89" spans="1:5" x14ac:dyDescent="0.2">
      <c r="A89" s="464"/>
      <c r="B89" s="464"/>
      <c r="C89" s="464"/>
      <c r="D89" s="464"/>
      <c r="E89" s="464"/>
    </row>
    <row r="90" spans="1:5" x14ac:dyDescent="0.2">
      <c r="A90" s="464"/>
      <c r="B90" s="464"/>
      <c r="C90" s="464"/>
      <c r="D90" s="464"/>
      <c r="E90" s="464"/>
    </row>
    <row r="91" spans="1:5" x14ac:dyDescent="0.2">
      <c r="A91" s="464"/>
      <c r="B91" s="464"/>
      <c r="C91" s="464"/>
      <c r="D91" s="464"/>
      <c r="E91" s="464"/>
    </row>
    <row r="92" spans="1:5" x14ac:dyDescent="0.2">
      <c r="A92" s="464"/>
      <c r="B92" s="464"/>
      <c r="C92" s="464"/>
      <c r="D92" s="464"/>
      <c r="E92" s="464"/>
    </row>
    <row r="93" spans="1:5" x14ac:dyDescent="0.2">
      <c r="A93" s="464"/>
      <c r="B93" s="464"/>
      <c r="C93" s="464"/>
      <c r="D93" s="464"/>
      <c r="E93" s="464"/>
    </row>
    <row r="94" spans="1:5" x14ac:dyDescent="0.2">
      <c r="A94" s="464"/>
      <c r="B94" s="464"/>
      <c r="C94" s="464"/>
      <c r="D94" s="464"/>
      <c r="E94" s="464"/>
    </row>
    <row r="95" spans="1:5" x14ac:dyDescent="0.2">
      <c r="A95" s="464"/>
      <c r="B95" s="464"/>
      <c r="C95" s="464"/>
      <c r="D95" s="464"/>
      <c r="E95" s="464"/>
    </row>
    <row r="96" spans="1:5" x14ac:dyDescent="0.2">
      <c r="A96" s="464"/>
      <c r="B96" s="464"/>
      <c r="C96" s="464"/>
      <c r="D96" s="464"/>
      <c r="E96" s="464"/>
    </row>
    <row r="97" spans="1:5" x14ac:dyDescent="0.2">
      <c r="A97" s="464"/>
      <c r="B97" s="464"/>
      <c r="C97" s="464"/>
      <c r="D97" s="464"/>
      <c r="E97" s="464"/>
    </row>
    <row r="98" spans="1:5" x14ac:dyDescent="0.2">
      <c r="A98" s="464"/>
      <c r="B98" s="464"/>
      <c r="C98" s="464"/>
      <c r="D98" s="464"/>
      <c r="E98" s="464"/>
    </row>
    <row r="99" spans="1:5" x14ac:dyDescent="0.2">
      <c r="A99" s="464"/>
      <c r="B99" s="464"/>
      <c r="C99" s="464"/>
      <c r="D99" s="464"/>
      <c r="E99" s="464"/>
    </row>
    <row r="100" spans="1:5" x14ac:dyDescent="0.2">
      <c r="A100" s="464"/>
      <c r="B100" s="464"/>
      <c r="C100" s="464"/>
      <c r="D100" s="464"/>
      <c r="E100" s="464"/>
    </row>
    <row r="101" spans="1:5" x14ac:dyDescent="0.2">
      <c r="A101" s="464"/>
      <c r="B101" s="464"/>
      <c r="C101" s="464"/>
      <c r="D101" s="464"/>
      <c r="E101" s="464"/>
    </row>
    <row r="102" spans="1:5" x14ac:dyDescent="0.2">
      <c r="A102" s="464"/>
      <c r="B102" s="464"/>
      <c r="C102" s="464"/>
      <c r="D102" s="464"/>
      <c r="E102" s="464"/>
    </row>
    <row r="103" spans="1:5" x14ac:dyDescent="0.2">
      <c r="A103" s="464"/>
      <c r="B103" s="464"/>
      <c r="C103" s="464"/>
      <c r="D103" s="464"/>
      <c r="E103" s="464"/>
    </row>
    <row r="104" spans="1:5" x14ac:dyDescent="0.2">
      <c r="A104" s="464"/>
      <c r="B104" s="464"/>
      <c r="C104" s="464"/>
      <c r="D104" s="464"/>
      <c r="E104" s="464"/>
    </row>
    <row r="105" spans="1:5" x14ac:dyDescent="0.2">
      <c r="A105" s="464"/>
      <c r="B105" s="464"/>
      <c r="C105" s="464"/>
      <c r="D105" s="464"/>
      <c r="E105" s="464"/>
    </row>
    <row r="106" spans="1:5" x14ac:dyDescent="0.2">
      <c r="A106" s="464"/>
      <c r="B106" s="464"/>
      <c r="C106" s="464"/>
      <c r="D106" s="464"/>
      <c r="E106" s="464"/>
    </row>
    <row r="107" spans="1:5" x14ac:dyDescent="0.2">
      <c r="A107" s="464"/>
      <c r="B107" s="464"/>
      <c r="C107" s="464"/>
      <c r="D107" s="464"/>
      <c r="E107" s="464"/>
    </row>
    <row r="108" spans="1:5" x14ac:dyDescent="0.2">
      <c r="A108" s="464"/>
      <c r="B108" s="464"/>
      <c r="C108" s="464"/>
      <c r="D108" s="464"/>
      <c r="E108" s="464"/>
    </row>
    <row r="109" spans="1:5" x14ac:dyDescent="0.2">
      <c r="A109" s="464"/>
      <c r="B109" s="464"/>
      <c r="C109" s="464"/>
      <c r="D109" s="464"/>
      <c r="E109" s="464"/>
    </row>
    <row r="110" spans="1:5" x14ac:dyDescent="0.2">
      <c r="A110" s="464"/>
      <c r="B110" s="464"/>
      <c r="C110" s="464"/>
      <c r="D110" s="464"/>
      <c r="E110" s="464"/>
    </row>
    <row r="111" spans="1:5" x14ac:dyDescent="0.2">
      <c r="A111" s="464"/>
      <c r="B111" s="464"/>
      <c r="C111" s="464"/>
      <c r="D111" s="464"/>
      <c r="E111" s="464"/>
    </row>
    <row r="112" spans="1:5" x14ac:dyDescent="0.2">
      <c r="A112" s="464"/>
      <c r="B112" s="464"/>
      <c r="C112" s="464"/>
      <c r="D112" s="464"/>
      <c r="E112" s="464"/>
    </row>
    <row r="113" spans="1:5" x14ac:dyDescent="0.2">
      <c r="A113" s="464"/>
      <c r="B113" s="464"/>
      <c r="C113" s="464"/>
      <c r="D113" s="464"/>
      <c r="E113" s="464"/>
    </row>
    <row r="114" spans="1:5" x14ac:dyDescent="0.2">
      <c r="A114" s="464"/>
      <c r="B114" s="464"/>
      <c r="C114" s="464"/>
      <c r="D114" s="464"/>
      <c r="E114" s="464"/>
    </row>
    <row r="115" spans="1:5" x14ac:dyDescent="0.2">
      <c r="A115" s="464"/>
      <c r="B115" s="464"/>
      <c r="C115" s="464"/>
      <c r="D115" s="464"/>
      <c r="E115" s="464"/>
    </row>
    <row r="116" spans="1:5" x14ac:dyDescent="0.2">
      <c r="A116" s="464"/>
      <c r="B116" s="464"/>
      <c r="C116" s="464"/>
      <c r="D116" s="464"/>
      <c r="E116" s="464"/>
    </row>
    <row r="117" spans="1:5" x14ac:dyDescent="0.2">
      <c r="A117" s="464"/>
      <c r="B117" s="464"/>
      <c r="C117" s="464"/>
      <c r="D117" s="464"/>
      <c r="E117" s="464"/>
    </row>
    <row r="118" spans="1:5" x14ac:dyDescent="0.2">
      <c r="A118" s="464"/>
      <c r="B118" s="464"/>
      <c r="C118" s="464"/>
      <c r="D118" s="464"/>
      <c r="E118" s="464"/>
    </row>
    <row r="119" spans="1:5" x14ac:dyDescent="0.2">
      <c r="A119" s="464"/>
      <c r="B119" s="464"/>
      <c r="C119" s="464"/>
      <c r="D119" s="464"/>
      <c r="E119" s="464"/>
    </row>
    <row r="120" spans="1:5" x14ac:dyDescent="0.2">
      <c r="A120" s="464"/>
      <c r="B120" s="464"/>
      <c r="C120" s="464"/>
      <c r="D120" s="464"/>
      <c r="E120" s="464"/>
    </row>
    <row r="121" spans="1:5" x14ac:dyDescent="0.2">
      <c r="A121" s="464"/>
      <c r="B121" s="464"/>
      <c r="C121" s="464"/>
      <c r="D121" s="464"/>
      <c r="E121" s="464"/>
    </row>
    <row r="122" spans="1:5" x14ac:dyDescent="0.2">
      <c r="A122" s="464"/>
      <c r="B122" s="464"/>
      <c r="C122" s="464"/>
      <c r="D122" s="464"/>
      <c r="E122" s="464"/>
    </row>
    <row r="123" spans="1:5" x14ac:dyDescent="0.2">
      <c r="A123" s="464"/>
      <c r="B123" s="464"/>
      <c r="C123" s="464"/>
      <c r="D123" s="464"/>
      <c r="E123" s="464"/>
    </row>
    <row r="124" spans="1:5" x14ac:dyDescent="0.2">
      <c r="A124" s="464"/>
      <c r="B124" s="464"/>
      <c r="C124" s="464"/>
      <c r="D124" s="464"/>
      <c r="E124" s="464"/>
    </row>
    <row r="125" spans="1:5" x14ac:dyDescent="0.2">
      <c r="A125" s="464"/>
      <c r="B125" s="464"/>
      <c r="C125" s="464"/>
      <c r="D125" s="464"/>
      <c r="E125" s="464"/>
    </row>
    <row r="126" spans="1:5" x14ac:dyDescent="0.2">
      <c r="A126" s="464"/>
      <c r="B126" s="464"/>
      <c r="C126" s="464"/>
      <c r="D126" s="464"/>
      <c r="E126" s="464"/>
    </row>
    <row r="127" spans="1:5" x14ac:dyDescent="0.2">
      <c r="A127" s="464"/>
      <c r="B127" s="464"/>
      <c r="C127" s="464"/>
      <c r="D127" s="464"/>
      <c r="E127" s="464"/>
    </row>
    <row r="128" spans="1:5" x14ac:dyDescent="0.2">
      <c r="A128" s="464"/>
      <c r="B128" s="464"/>
      <c r="C128" s="464"/>
      <c r="D128" s="464"/>
      <c r="E128" s="464"/>
    </row>
    <row r="129" spans="1:5" x14ac:dyDescent="0.2">
      <c r="A129" s="464"/>
      <c r="B129" s="464"/>
      <c r="C129" s="464"/>
      <c r="D129" s="464"/>
      <c r="E129" s="464"/>
    </row>
    <row r="130" spans="1:5" x14ac:dyDescent="0.2">
      <c r="A130" s="464"/>
      <c r="B130" s="464"/>
      <c r="C130" s="464"/>
      <c r="D130" s="464"/>
      <c r="E130" s="464"/>
    </row>
    <row r="131" spans="1:5" x14ac:dyDescent="0.2">
      <c r="A131" s="464"/>
      <c r="B131" s="464"/>
      <c r="C131" s="464"/>
      <c r="D131" s="464"/>
      <c r="E131" s="464"/>
    </row>
    <row r="132" spans="1:5" x14ac:dyDescent="0.2">
      <c r="A132" s="464"/>
      <c r="B132" s="464"/>
      <c r="C132" s="464"/>
      <c r="D132" s="464"/>
      <c r="E132" s="464"/>
    </row>
    <row r="133" spans="1:5" x14ac:dyDescent="0.2">
      <c r="A133" s="464"/>
      <c r="B133" s="464"/>
      <c r="C133" s="464"/>
      <c r="D133" s="464"/>
      <c r="E133" s="464"/>
    </row>
    <row r="134" spans="1:5" x14ac:dyDescent="0.2">
      <c r="A134" s="464"/>
      <c r="B134" s="464"/>
      <c r="C134" s="464"/>
      <c r="D134" s="464"/>
      <c r="E134" s="464"/>
    </row>
    <row r="135" spans="1:5" x14ac:dyDescent="0.2">
      <c r="A135" s="464"/>
      <c r="B135" s="464"/>
      <c r="C135" s="464"/>
      <c r="D135" s="464"/>
      <c r="E135" s="464"/>
    </row>
    <row r="136" spans="1:5" x14ac:dyDescent="0.2">
      <c r="A136" s="464"/>
      <c r="B136" s="464"/>
      <c r="C136" s="464"/>
      <c r="D136" s="464"/>
      <c r="E136" s="464"/>
    </row>
    <row r="137" spans="1:5" x14ac:dyDescent="0.2">
      <c r="A137" s="464"/>
      <c r="B137" s="464"/>
      <c r="C137" s="464"/>
      <c r="D137" s="464"/>
      <c r="E137" s="464"/>
    </row>
    <row r="138" spans="1:5" x14ac:dyDescent="0.2">
      <c r="A138" s="464"/>
      <c r="B138" s="464"/>
      <c r="C138" s="464"/>
      <c r="D138" s="464"/>
      <c r="E138" s="464"/>
    </row>
    <row r="139" spans="1:5" x14ac:dyDescent="0.2">
      <c r="A139" s="464"/>
      <c r="B139" s="464"/>
      <c r="C139" s="464"/>
      <c r="D139" s="464"/>
      <c r="E139" s="464"/>
    </row>
    <row r="140" spans="1:5" x14ac:dyDescent="0.2">
      <c r="A140" s="464"/>
      <c r="B140" s="464"/>
      <c r="C140" s="464"/>
      <c r="D140" s="464"/>
      <c r="E140" s="464"/>
    </row>
    <row r="141" spans="1:5" x14ac:dyDescent="0.2">
      <c r="A141" s="464"/>
      <c r="B141" s="464"/>
      <c r="C141" s="464"/>
      <c r="D141" s="464"/>
      <c r="E141" s="464"/>
    </row>
    <row r="142" spans="1:5" x14ac:dyDescent="0.2">
      <c r="A142" s="464"/>
      <c r="B142" s="464"/>
      <c r="C142" s="464"/>
      <c r="D142" s="464"/>
      <c r="E142" s="464"/>
    </row>
    <row r="143" spans="1:5" x14ac:dyDescent="0.2">
      <c r="A143" s="464"/>
      <c r="B143" s="464"/>
      <c r="C143" s="464"/>
      <c r="D143" s="464"/>
      <c r="E143" s="464"/>
    </row>
    <row r="144" spans="1:5" x14ac:dyDescent="0.2">
      <c r="A144" s="464"/>
      <c r="B144" s="464"/>
      <c r="C144" s="464"/>
      <c r="D144" s="464"/>
      <c r="E144" s="464"/>
    </row>
    <row r="145" spans="1:5" x14ac:dyDescent="0.2">
      <c r="A145" s="464"/>
      <c r="B145" s="464"/>
      <c r="C145" s="464"/>
      <c r="D145" s="464"/>
      <c r="E145" s="464"/>
    </row>
    <row r="146" spans="1:5" x14ac:dyDescent="0.2">
      <c r="A146" s="464"/>
      <c r="B146" s="464"/>
      <c r="C146" s="464"/>
      <c r="D146" s="464"/>
      <c r="E146" s="464"/>
    </row>
    <row r="147" spans="1:5" x14ac:dyDescent="0.2">
      <c r="A147" s="464"/>
      <c r="B147" s="464"/>
      <c r="C147" s="464"/>
      <c r="D147" s="464"/>
      <c r="E147" s="464"/>
    </row>
    <row r="148" spans="1:5" x14ac:dyDescent="0.2">
      <c r="A148" s="464"/>
      <c r="B148" s="464"/>
      <c r="C148" s="464"/>
      <c r="D148" s="464"/>
      <c r="E148" s="464"/>
    </row>
    <row r="149" spans="1:5" x14ac:dyDescent="0.2">
      <c r="A149" s="464"/>
      <c r="B149" s="464"/>
      <c r="C149" s="464"/>
      <c r="D149" s="464"/>
      <c r="E149" s="464"/>
    </row>
    <row r="150" spans="1:5" x14ac:dyDescent="0.2">
      <c r="A150" s="464"/>
      <c r="B150" s="464"/>
      <c r="C150" s="464"/>
      <c r="D150" s="464"/>
      <c r="E150" s="464"/>
    </row>
    <row r="151" spans="1:5" x14ac:dyDescent="0.2">
      <c r="A151" s="464"/>
      <c r="B151" s="464"/>
      <c r="C151" s="464"/>
      <c r="D151" s="464"/>
      <c r="E151" s="464"/>
    </row>
    <row r="152" spans="1:5" x14ac:dyDescent="0.2">
      <c r="A152" s="464"/>
      <c r="B152" s="464"/>
      <c r="C152" s="464"/>
      <c r="D152" s="464"/>
      <c r="E152" s="464"/>
    </row>
    <row r="153" spans="1:5" x14ac:dyDescent="0.2">
      <c r="A153" s="464"/>
      <c r="B153" s="464"/>
      <c r="C153" s="464"/>
      <c r="D153" s="464"/>
      <c r="E153" s="464"/>
    </row>
    <row r="154" spans="1:5" x14ac:dyDescent="0.2">
      <c r="A154" s="464"/>
      <c r="B154" s="464"/>
      <c r="C154" s="464"/>
      <c r="D154" s="464"/>
      <c r="E154" s="464"/>
    </row>
    <row r="155" spans="1:5" x14ac:dyDescent="0.2">
      <c r="A155" s="464"/>
      <c r="B155" s="464"/>
      <c r="C155" s="464"/>
      <c r="D155" s="464"/>
      <c r="E155" s="464"/>
    </row>
    <row r="156" spans="1:5" x14ac:dyDescent="0.2">
      <c r="A156" s="464"/>
      <c r="B156" s="464"/>
      <c r="C156" s="464"/>
      <c r="D156" s="464"/>
      <c r="E156" s="464"/>
    </row>
    <row r="157" spans="1:5" x14ac:dyDescent="0.2">
      <c r="A157" s="464"/>
      <c r="B157" s="464"/>
      <c r="C157" s="464"/>
      <c r="D157" s="464"/>
      <c r="E157" s="464"/>
    </row>
    <row r="158" spans="1:5" x14ac:dyDescent="0.2">
      <c r="A158" s="464"/>
      <c r="B158" s="464"/>
      <c r="C158" s="464"/>
      <c r="D158" s="464"/>
      <c r="E158" s="464"/>
    </row>
    <row r="159" spans="1:5" x14ac:dyDescent="0.2">
      <c r="A159" s="464"/>
      <c r="B159" s="464"/>
      <c r="C159" s="464"/>
      <c r="D159" s="464"/>
      <c r="E159" s="464"/>
    </row>
    <row r="160" spans="1:5" x14ac:dyDescent="0.2">
      <c r="A160" s="464"/>
      <c r="B160" s="464"/>
      <c r="C160" s="464"/>
      <c r="D160" s="464"/>
      <c r="E160" s="464"/>
    </row>
    <row r="161" spans="1:5" x14ac:dyDescent="0.2">
      <c r="A161" s="464"/>
      <c r="B161" s="464"/>
      <c r="C161" s="464"/>
      <c r="D161" s="464"/>
      <c r="E161" s="464"/>
    </row>
    <row r="162" spans="1:5" x14ac:dyDescent="0.2">
      <c r="A162" s="464"/>
      <c r="B162" s="464"/>
      <c r="C162" s="464"/>
      <c r="D162" s="464"/>
      <c r="E162" s="464"/>
    </row>
    <row r="163" spans="1:5" x14ac:dyDescent="0.2">
      <c r="A163" s="464"/>
      <c r="B163" s="464"/>
      <c r="C163" s="464"/>
      <c r="D163" s="464"/>
      <c r="E163" s="464"/>
    </row>
    <row r="164" spans="1:5" x14ac:dyDescent="0.2">
      <c r="A164" s="464"/>
      <c r="B164" s="464"/>
      <c r="C164" s="464"/>
      <c r="D164" s="464"/>
      <c r="E164" s="464"/>
    </row>
    <row r="165" spans="1:5" x14ac:dyDescent="0.2">
      <c r="A165" s="464"/>
      <c r="B165" s="464"/>
      <c r="C165" s="464"/>
      <c r="D165" s="464"/>
      <c r="E165" s="464"/>
    </row>
    <row r="166" spans="1:5" x14ac:dyDescent="0.2">
      <c r="A166" s="464"/>
      <c r="B166" s="464"/>
      <c r="C166" s="464"/>
      <c r="D166" s="464"/>
      <c r="E166" s="464"/>
    </row>
    <row r="167" spans="1:5" x14ac:dyDescent="0.2">
      <c r="A167" s="464"/>
      <c r="B167" s="464"/>
      <c r="C167" s="464"/>
      <c r="D167" s="464"/>
      <c r="E167" s="464"/>
    </row>
    <row r="168" spans="1:5" x14ac:dyDescent="0.2">
      <c r="A168" s="464"/>
      <c r="B168" s="464"/>
      <c r="C168" s="464"/>
      <c r="D168" s="464"/>
      <c r="E168" s="464"/>
    </row>
    <row r="169" spans="1:5" x14ac:dyDescent="0.2">
      <c r="A169" s="464"/>
      <c r="B169" s="464"/>
      <c r="C169" s="464"/>
      <c r="D169" s="464"/>
      <c r="E169" s="464"/>
    </row>
    <row r="170" spans="1:5" x14ac:dyDescent="0.2">
      <c r="A170" s="464"/>
      <c r="B170" s="464"/>
      <c r="C170" s="464"/>
      <c r="D170" s="464"/>
      <c r="E170" s="464"/>
    </row>
    <row r="171" spans="1:5" x14ac:dyDescent="0.2">
      <c r="A171" s="464"/>
      <c r="B171" s="464"/>
      <c r="C171" s="464"/>
      <c r="D171" s="464"/>
      <c r="E171" s="464"/>
    </row>
    <row r="172" spans="1:5" x14ac:dyDescent="0.2">
      <c r="A172" s="464"/>
      <c r="B172" s="464"/>
      <c r="C172" s="464"/>
      <c r="D172" s="464"/>
      <c r="E172" s="464"/>
    </row>
    <row r="173" spans="1:5" x14ac:dyDescent="0.2">
      <c r="A173" s="464"/>
      <c r="B173" s="464"/>
      <c r="C173" s="464"/>
      <c r="D173" s="464"/>
      <c r="E173" s="464"/>
    </row>
    <row r="174" spans="1:5" x14ac:dyDescent="0.2">
      <c r="A174" s="464"/>
      <c r="B174" s="464"/>
      <c r="C174" s="464"/>
      <c r="D174" s="464"/>
      <c r="E174" s="464"/>
    </row>
    <row r="175" spans="1:5" x14ac:dyDescent="0.2">
      <c r="A175" s="464"/>
      <c r="B175" s="464"/>
      <c r="C175" s="464"/>
      <c r="D175" s="464"/>
      <c r="E175" s="464"/>
    </row>
    <row r="176" spans="1:5" x14ac:dyDescent="0.2">
      <c r="A176" s="464"/>
      <c r="B176" s="464"/>
      <c r="C176" s="464"/>
      <c r="D176" s="464"/>
      <c r="E176" s="464"/>
    </row>
    <row r="177" spans="1:5" x14ac:dyDescent="0.2">
      <c r="A177" s="464"/>
      <c r="B177" s="464"/>
      <c r="C177" s="464"/>
      <c r="D177" s="464"/>
      <c r="E177" s="464"/>
    </row>
    <row r="178" spans="1:5" x14ac:dyDescent="0.2">
      <c r="A178" s="464"/>
      <c r="B178" s="464"/>
      <c r="C178" s="464"/>
      <c r="D178" s="464"/>
      <c r="E178" s="464"/>
    </row>
    <row r="179" spans="1:5" x14ac:dyDescent="0.2">
      <c r="A179" s="464"/>
      <c r="B179" s="464"/>
      <c r="C179" s="464"/>
      <c r="D179" s="464"/>
      <c r="E179" s="464"/>
    </row>
    <row r="180" spans="1:5" x14ac:dyDescent="0.2">
      <c r="A180" s="464"/>
      <c r="B180" s="464"/>
      <c r="C180" s="464"/>
      <c r="D180" s="464"/>
      <c r="E180" s="464"/>
    </row>
    <row r="181" spans="1:5" x14ac:dyDescent="0.2">
      <c r="A181" s="464"/>
      <c r="B181" s="464"/>
      <c r="C181" s="464"/>
      <c r="D181" s="464"/>
      <c r="E181" s="464"/>
    </row>
    <row r="182" spans="1:5" x14ac:dyDescent="0.2">
      <c r="A182" s="464"/>
      <c r="B182" s="464"/>
      <c r="C182" s="464"/>
      <c r="D182" s="464"/>
      <c r="E182" s="464"/>
    </row>
    <row r="183" spans="1:5" x14ac:dyDescent="0.2">
      <c r="A183" s="464"/>
      <c r="B183" s="464"/>
      <c r="C183" s="464"/>
      <c r="D183" s="464"/>
      <c r="E183" s="464"/>
    </row>
    <row r="184" spans="1:5" x14ac:dyDescent="0.2">
      <c r="A184" s="464"/>
      <c r="B184" s="464"/>
      <c r="C184" s="464"/>
      <c r="D184" s="464"/>
      <c r="E184" s="464"/>
    </row>
    <row r="185" spans="1:5" x14ac:dyDescent="0.2">
      <c r="A185" s="464"/>
      <c r="B185" s="464"/>
      <c r="C185" s="464"/>
      <c r="D185" s="464"/>
      <c r="E185" s="464"/>
    </row>
    <row r="186" spans="1:5" x14ac:dyDescent="0.2">
      <c r="A186" s="464"/>
      <c r="B186" s="464"/>
      <c r="C186" s="464"/>
      <c r="D186" s="464"/>
      <c r="E186" s="464"/>
    </row>
    <row r="187" spans="1:5" x14ac:dyDescent="0.2">
      <c r="A187" s="464"/>
      <c r="B187" s="464"/>
      <c r="C187" s="464"/>
      <c r="D187" s="464"/>
      <c r="E187" s="464"/>
    </row>
    <row r="188" spans="1:5" x14ac:dyDescent="0.2">
      <c r="A188" s="464"/>
      <c r="B188" s="464"/>
      <c r="C188" s="464"/>
      <c r="D188" s="464"/>
      <c r="E188" s="464"/>
    </row>
    <row r="189" spans="1:5" x14ac:dyDescent="0.2">
      <c r="A189" s="464"/>
      <c r="B189" s="464"/>
      <c r="C189" s="464"/>
      <c r="D189" s="464"/>
      <c r="E189" s="464"/>
    </row>
    <row r="190" spans="1:5" x14ac:dyDescent="0.2">
      <c r="A190" s="464"/>
      <c r="B190" s="464"/>
      <c r="C190" s="464"/>
      <c r="D190" s="464"/>
      <c r="E190" s="464"/>
    </row>
    <row r="191" spans="1:5" x14ac:dyDescent="0.2">
      <c r="A191" s="464"/>
      <c r="B191" s="464"/>
      <c r="C191" s="464"/>
      <c r="D191" s="464"/>
      <c r="E191" s="464"/>
    </row>
    <row r="192" spans="1:5" x14ac:dyDescent="0.2">
      <c r="A192" s="464"/>
      <c r="B192" s="464"/>
      <c r="C192" s="464"/>
      <c r="D192" s="464"/>
      <c r="E192" s="464"/>
    </row>
    <row r="193" spans="1:5" x14ac:dyDescent="0.2">
      <c r="A193" s="464"/>
      <c r="B193" s="464"/>
      <c r="C193" s="464"/>
      <c r="D193" s="464"/>
      <c r="E193" s="464"/>
    </row>
    <row r="194" spans="1:5" x14ac:dyDescent="0.2">
      <c r="A194" s="464"/>
      <c r="B194" s="464"/>
      <c r="C194" s="464"/>
      <c r="D194" s="464"/>
      <c r="E194" s="464"/>
    </row>
    <row r="195" spans="1:5" x14ac:dyDescent="0.2">
      <c r="A195" s="464"/>
      <c r="B195" s="464"/>
      <c r="C195" s="464"/>
      <c r="D195" s="464"/>
      <c r="E195" s="464"/>
    </row>
    <row r="196" spans="1:5" x14ac:dyDescent="0.2">
      <c r="A196" s="464"/>
      <c r="B196" s="464"/>
      <c r="C196" s="464"/>
      <c r="D196" s="464"/>
      <c r="E196" s="464"/>
    </row>
    <row r="197" spans="1:5" x14ac:dyDescent="0.2">
      <c r="A197" s="464"/>
      <c r="B197" s="464"/>
      <c r="C197" s="464"/>
      <c r="D197" s="464"/>
      <c r="E197" s="464"/>
    </row>
    <row r="198" spans="1:5" x14ac:dyDescent="0.2">
      <c r="A198" s="464"/>
      <c r="B198" s="464"/>
      <c r="C198" s="464"/>
      <c r="D198" s="464"/>
      <c r="E198" s="464"/>
    </row>
    <row r="199" spans="1:5" x14ac:dyDescent="0.2">
      <c r="A199" s="464"/>
      <c r="B199" s="464"/>
      <c r="C199" s="464"/>
      <c r="D199" s="464"/>
      <c r="E199" s="464"/>
    </row>
    <row r="200" spans="1:5" x14ac:dyDescent="0.2">
      <c r="A200" s="464"/>
      <c r="B200" s="464"/>
      <c r="C200" s="464"/>
      <c r="D200" s="464"/>
      <c r="E200" s="464"/>
    </row>
    <row r="201" spans="1:5" x14ac:dyDescent="0.2">
      <c r="A201" s="464"/>
      <c r="B201" s="464"/>
      <c r="C201" s="464"/>
      <c r="D201" s="464"/>
      <c r="E201" s="464"/>
    </row>
    <row r="202" spans="1:5" x14ac:dyDescent="0.2">
      <c r="A202" s="464"/>
      <c r="B202" s="464"/>
      <c r="C202" s="464"/>
      <c r="D202" s="464"/>
      <c r="E202" s="464"/>
    </row>
    <row r="203" spans="1:5" x14ac:dyDescent="0.2">
      <c r="A203" s="464"/>
      <c r="B203" s="464"/>
      <c r="C203" s="464"/>
      <c r="D203" s="464"/>
      <c r="E203" s="464"/>
    </row>
    <row r="204" spans="1:5" x14ac:dyDescent="0.2">
      <c r="A204" s="464"/>
      <c r="B204" s="464"/>
      <c r="C204" s="464"/>
      <c r="D204" s="464"/>
      <c r="E204" s="464"/>
    </row>
    <row r="205" spans="1:5" x14ac:dyDescent="0.2">
      <c r="A205" s="464"/>
      <c r="B205" s="464"/>
      <c r="C205" s="464"/>
      <c r="D205" s="464"/>
      <c r="E205" s="464"/>
    </row>
    <row r="206" spans="1:5" x14ac:dyDescent="0.2">
      <c r="A206" s="464"/>
      <c r="B206" s="464"/>
      <c r="C206" s="464"/>
      <c r="D206" s="464"/>
      <c r="E206" s="464"/>
    </row>
    <row r="207" spans="1:5" x14ac:dyDescent="0.2">
      <c r="A207" s="464"/>
      <c r="B207" s="464"/>
      <c r="C207" s="464"/>
      <c r="D207" s="464"/>
      <c r="E207" s="464"/>
    </row>
    <row r="208" spans="1:5" x14ac:dyDescent="0.2">
      <c r="A208" s="464"/>
      <c r="B208" s="464"/>
      <c r="C208" s="464"/>
      <c r="D208" s="464"/>
      <c r="E208" s="464"/>
    </row>
    <row r="209" spans="1:5" x14ac:dyDescent="0.2">
      <c r="A209" s="464"/>
      <c r="B209" s="464"/>
      <c r="C209" s="464"/>
      <c r="D209" s="464"/>
      <c r="E209" s="464"/>
    </row>
    <row r="210" spans="1:5" x14ac:dyDescent="0.2">
      <c r="A210" s="464"/>
      <c r="B210" s="464"/>
      <c r="C210" s="464"/>
      <c r="D210" s="464"/>
      <c r="E210" s="464"/>
    </row>
    <row r="211" spans="1:5" x14ac:dyDescent="0.2">
      <c r="A211" s="464"/>
      <c r="B211" s="464"/>
      <c r="C211" s="464"/>
      <c r="D211" s="464"/>
      <c r="E211" s="464"/>
    </row>
    <row r="212" spans="1:5" x14ac:dyDescent="0.2">
      <c r="A212" s="464"/>
      <c r="B212" s="464"/>
      <c r="C212" s="464"/>
      <c r="D212" s="464"/>
      <c r="E212" s="464"/>
    </row>
    <row r="213" spans="1:5" x14ac:dyDescent="0.2">
      <c r="A213" s="464"/>
      <c r="B213" s="464"/>
      <c r="C213" s="464"/>
      <c r="D213" s="464"/>
      <c r="E213" s="464"/>
    </row>
    <row r="214" spans="1:5" x14ac:dyDescent="0.2">
      <c r="A214" s="464"/>
      <c r="B214" s="464"/>
      <c r="C214" s="464"/>
      <c r="D214" s="464"/>
      <c r="E214" s="464"/>
    </row>
    <row r="215" spans="1:5" x14ac:dyDescent="0.2">
      <c r="A215" s="464"/>
      <c r="B215" s="464"/>
      <c r="C215" s="464"/>
      <c r="D215" s="464"/>
      <c r="E215" s="464"/>
    </row>
    <row r="216" spans="1:5" x14ac:dyDescent="0.2">
      <c r="A216" s="464"/>
      <c r="B216" s="464"/>
      <c r="C216" s="464"/>
      <c r="D216" s="464"/>
      <c r="E216" s="464"/>
    </row>
    <row r="217" spans="1:5" x14ac:dyDescent="0.2">
      <c r="A217" s="464"/>
      <c r="B217" s="464"/>
      <c r="C217" s="464"/>
      <c r="D217" s="464"/>
      <c r="E217" s="464"/>
    </row>
    <row r="218" spans="1:5" x14ac:dyDescent="0.2">
      <c r="A218" s="464"/>
      <c r="B218" s="464"/>
      <c r="C218" s="464"/>
      <c r="D218" s="464"/>
      <c r="E218" s="464"/>
    </row>
    <row r="219" spans="1:5" x14ac:dyDescent="0.2">
      <c r="A219" s="464"/>
      <c r="B219" s="464"/>
      <c r="C219" s="464"/>
      <c r="D219" s="464"/>
      <c r="E219" s="464"/>
    </row>
    <row r="220" spans="1:5" x14ac:dyDescent="0.2">
      <c r="A220" s="464"/>
      <c r="B220" s="464"/>
      <c r="C220" s="464"/>
      <c r="D220" s="464"/>
      <c r="E220" s="464"/>
    </row>
    <row r="221" spans="1:5" x14ac:dyDescent="0.2">
      <c r="A221" s="464"/>
      <c r="B221" s="464"/>
      <c r="C221" s="464"/>
      <c r="D221" s="464"/>
      <c r="E221" s="464"/>
    </row>
    <row r="222" spans="1:5" x14ac:dyDescent="0.2">
      <c r="A222" s="464"/>
      <c r="B222" s="464"/>
      <c r="C222" s="464"/>
      <c r="D222" s="464"/>
      <c r="E222" s="464"/>
    </row>
    <row r="223" spans="1:5" x14ac:dyDescent="0.2">
      <c r="A223" s="464"/>
      <c r="B223" s="464"/>
      <c r="C223" s="464"/>
      <c r="D223" s="464"/>
      <c r="E223" s="464"/>
    </row>
    <row r="224" spans="1:5" x14ac:dyDescent="0.2">
      <c r="A224" s="464"/>
      <c r="B224" s="464"/>
      <c r="C224" s="464"/>
      <c r="D224" s="464"/>
      <c r="E224" s="464"/>
    </row>
    <row r="225" spans="1:5" x14ac:dyDescent="0.2">
      <c r="A225" s="464"/>
      <c r="B225" s="464"/>
      <c r="C225" s="464"/>
      <c r="D225" s="464"/>
      <c r="E225" s="464"/>
    </row>
    <row r="226" spans="1:5" x14ac:dyDescent="0.2">
      <c r="A226" s="464"/>
      <c r="B226" s="464"/>
      <c r="C226" s="464"/>
      <c r="D226" s="464"/>
      <c r="E226" s="464"/>
    </row>
    <row r="227" spans="1:5" x14ac:dyDescent="0.2">
      <c r="A227" s="464"/>
      <c r="B227" s="464"/>
      <c r="C227" s="464"/>
      <c r="D227" s="464"/>
      <c r="E227" s="464"/>
    </row>
    <row r="228" spans="1:5" x14ac:dyDescent="0.2">
      <c r="A228" s="464"/>
      <c r="B228" s="464"/>
      <c r="C228" s="464"/>
      <c r="D228" s="464"/>
      <c r="E228" s="464"/>
    </row>
    <row r="229" spans="1:5" x14ac:dyDescent="0.2">
      <c r="A229" s="464"/>
      <c r="B229" s="464"/>
      <c r="C229" s="464"/>
      <c r="D229" s="464"/>
      <c r="E229" s="464"/>
    </row>
    <row r="230" spans="1:5" x14ac:dyDescent="0.2">
      <c r="A230" s="464"/>
      <c r="B230" s="464"/>
      <c r="C230" s="464"/>
      <c r="D230" s="464"/>
      <c r="E230" s="464"/>
    </row>
    <row r="231" spans="1:5" x14ac:dyDescent="0.2">
      <c r="A231" s="464"/>
      <c r="B231" s="464"/>
      <c r="C231" s="464"/>
      <c r="D231" s="464"/>
      <c r="E231" s="464"/>
    </row>
    <row r="232" spans="1:5" x14ac:dyDescent="0.2">
      <c r="A232" s="464"/>
      <c r="B232" s="464"/>
      <c r="C232" s="464"/>
      <c r="D232" s="464"/>
      <c r="E232" s="464"/>
    </row>
    <row r="233" spans="1:5" x14ac:dyDescent="0.2">
      <c r="A233" s="464"/>
      <c r="B233" s="464"/>
      <c r="C233" s="464"/>
      <c r="D233" s="464"/>
      <c r="E233" s="464"/>
    </row>
    <row r="234" spans="1:5" x14ac:dyDescent="0.2">
      <c r="A234" s="464"/>
      <c r="B234" s="464"/>
      <c r="C234" s="464"/>
      <c r="D234" s="464"/>
      <c r="E234" s="464"/>
    </row>
    <row r="235" spans="1:5" x14ac:dyDescent="0.2">
      <c r="A235" s="464"/>
      <c r="B235" s="464"/>
      <c r="C235" s="464"/>
      <c r="D235" s="464"/>
      <c r="E235" s="464"/>
    </row>
    <row r="236" spans="1:5" x14ac:dyDescent="0.2">
      <c r="A236" s="464"/>
      <c r="B236" s="464"/>
      <c r="C236" s="464"/>
      <c r="D236" s="464"/>
      <c r="E236" s="464"/>
    </row>
    <row r="237" spans="1:5" x14ac:dyDescent="0.2">
      <c r="A237" s="464"/>
      <c r="B237" s="464"/>
      <c r="C237" s="464"/>
      <c r="D237" s="464"/>
      <c r="E237" s="464"/>
    </row>
    <row r="238" spans="1:5" x14ac:dyDescent="0.2">
      <c r="A238" s="464"/>
      <c r="B238" s="464"/>
      <c r="C238" s="464"/>
      <c r="D238" s="464"/>
      <c r="E238" s="464"/>
    </row>
    <row r="239" spans="1:5" x14ac:dyDescent="0.2">
      <c r="A239" s="464"/>
      <c r="B239" s="464"/>
      <c r="C239" s="464"/>
      <c r="D239" s="464"/>
      <c r="E239" s="464"/>
    </row>
    <row r="240" spans="1:5" x14ac:dyDescent="0.2">
      <c r="A240" s="464"/>
      <c r="B240" s="464"/>
      <c r="C240" s="464"/>
      <c r="D240" s="464"/>
      <c r="E240" s="464"/>
    </row>
    <row r="241" spans="1:5" x14ac:dyDescent="0.2">
      <c r="A241" s="464"/>
      <c r="B241" s="464"/>
      <c r="C241" s="464"/>
      <c r="D241" s="464"/>
      <c r="E241" s="464"/>
    </row>
    <row r="242" spans="1:5" x14ac:dyDescent="0.2">
      <c r="A242" s="464"/>
      <c r="B242" s="464"/>
      <c r="C242" s="464"/>
      <c r="D242" s="464"/>
      <c r="E242" s="464"/>
    </row>
    <row r="243" spans="1:5" x14ac:dyDescent="0.2">
      <c r="A243" s="464"/>
      <c r="B243" s="464"/>
      <c r="C243" s="464"/>
      <c r="D243" s="464"/>
      <c r="E243" s="464"/>
    </row>
    <row r="244" spans="1:5" x14ac:dyDescent="0.2">
      <c r="A244" s="464"/>
      <c r="B244" s="464"/>
      <c r="C244" s="464"/>
      <c r="D244" s="464"/>
      <c r="E244" s="464"/>
    </row>
    <row r="245" spans="1:5" x14ac:dyDescent="0.2">
      <c r="A245" s="464"/>
      <c r="B245" s="464"/>
      <c r="C245" s="464"/>
      <c r="D245" s="464"/>
      <c r="E245" s="464"/>
    </row>
    <row r="246" spans="1:5" x14ac:dyDescent="0.2">
      <c r="A246" s="464"/>
      <c r="B246" s="464"/>
      <c r="C246" s="464"/>
      <c r="D246" s="464"/>
      <c r="E246" s="464"/>
    </row>
    <row r="247" spans="1:5" x14ac:dyDescent="0.2">
      <c r="A247" s="464"/>
      <c r="B247" s="464"/>
      <c r="C247" s="464"/>
      <c r="D247" s="464"/>
      <c r="E247" s="464"/>
    </row>
    <row r="248" spans="1:5" x14ac:dyDescent="0.2">
      <c r="A248" s="464"/>
      <c r="B248" s="464"/>
      <c r="C248" s="464"/>
      <c r="D248" s="464"/>
      <c r="E248" s="464"/>
    </row>
    <row r="249" spans="1:5" x14ac:dyDescent="0.2">
      <c r="A249" s="464"/>
      <c r="B249" s="464"/>
      <c r="C249" s="464"/>
      <c r="D249" s="464"/>
      <c r="E249" s="464"/>
    </row>
    <row r="250" spans="1:5" x14ac:dyDescent="0.2">
      <c r="A250" s="464"/>
      <c r="B250" s="464"/>
      <c r="C250" s="464"/>
      <c r="D250" s="464"/>
      <c r="E250" s="464"/>
    </row>
    <row r="251" spans="1:5" x14ac:dyDescent="0.2">
      <c r="A251" s="464"/>
      <c r="B251" s="464"/>
      <c r="C251" s="464"/>
      <c r="D251" s="464"/>
      <c r="E251" s="464"/>
    </row>
    <row r="252" spans="1:5" x14ac:dyDescent="0.2">
      <c r="A252" s="464"/>
      <c r="B252" s="464"/>
      <c r="C252" s="464"/>
      <c r="D252" s="464"/>
      <c r="E252" s="464"/>
    </row>
    <row r="253" spans="1:5" x14ac:dyDescent="0.2">
      <c r="A253" s="464"/>
      <c r="B253" s="464"/>
      <c r="C253" s="464"/>
      <c r="D253" s="464"/>
      <c r="E253" s="464"/>
    </row>
    <row r="254" spans="1:5" x14ac:dyDescent="0.2">
      <c r="A254" s="464"/>
      <c r="B254" s="464"/>
      <c r="C254" s="464"/>
      <c r="D254" s="464"/>
      <c r="E254" s="464"/>
    </row>
    <row r="255" spans="1:5" x14ac:dyDescent="0.2">
      <c r="A255" s="464"/>
      <c r="B255" s="464"/>
      <c r="C255" s="464"/>
      <c r="D255" s="464"/>
      <c r="E255" s="464"/>
    </row>
    <row r="256" spans="1:5" x14ac:dyDescent="0.2">
      <c r="A256" s="464"/>
      <c r="B256" s="464"/>
      <c r="C256" s="464"/>
      <c r="D256" s="464"/>
      <c r="E256" s="464"/>
    </row>
    <row r="257" spans="1:5" x14ac:dyDescent="0.2">
      <c r="A257" s="464"/>
      <c r="B257" s="464"/>
      <c r="C257" s="464"/>
      <c r="D257" s="464"/>
      <c r="E257" s="464"/>
    </row>
    <row r="258" spans="1:5" x14ac:dyDescent="0.2">
      <c r="A258" s="464"/>
      <c r="B258" s="464"/>
      <c r="C258" s="464"/>
      <c r="D258" s="464"/>
      <c r="E258" s="464"/>
    </row>
    <row r="259" spans="1:5" x14ac:dyDescent="0.2">
      <c r="A259" s="464"/>
      <c r="B259" s="464"/>
      <c r="C259" s="464"/>
      <c r="D259" s="464"/>
      <c r="E259" s="464"/>
    </row>
    <row r="260" spans="1:5" x14ac:dyDescent="0.2">
      <c r="A260" s="464"/>
      <c r="B260" s="464"/>
      <c r="C260" s="464"/>
      <c r="D260" s="464"/>
      <c r="E260" s="464"/>
    </row>
    <row r="261" spans="1:5" x14ac:dyDescent="0.2">
      <c r="A261" s="464"/>
      <c r="B261" s="464"/>
      <c r="C261" s="464"/>
      <c r="D261" s="464"/>
      <c r="E261" s="464"/>
    </row>
    <row r="262" spans="1:5" x14ac:dyDescent="0.2">
      <c r="A262" s="464"/>
      <c r="B262" s="464"/>
      <c r="C262" s="464"/>
      <c r="D262" s="464"/>
      <c r="E262" s="464"/>
    </row>
    <row r="263" spans="1:5" x14ac:dyDescent="0.2">
      <c r="A263" s="464"/>
      <c r="B263" s="464"/>
      <c r="C263" s="464"/>
      <c r="D263" s="464"/>
      <c r="E263" s="464"/>
    </row>
    <row r="264" spans="1:5" x14ac:dyDescent="0.2">
      <c r="A264" s="464"/>
      <c r="B264" s="464"/>
      <c r="C264" s="464"/>
      <c r="D264" s="464"/>
      <c r="E264" s="464"/>
    </row>
    <row r="265" spans="1:5" x14ac:dyDescent="0.2">
      <c r="A265" s="464"/>
      <c r="B265" s="464"/>
      <c r="C265" s="464"/>
      <c r="D265" s="464"/>
      <c r="E265" s="464"/>
    </row>
    <row r="266" spans="1:5" x14ac:dyDescent="0.2">
      <c r="A266" s="464"/>
      <c r="B266" s="464"/>
      <c r="C266" s="464"/>
      <c r="D266" s="464"/>
      <c r="E266" s="464"/>
    </row>
    <row r="267" spans="1:5" x14ac:dyDescent="0.2">
      <c r="A267" s="464"/>
      <c r="B267" s="464"/>
      <c r="C267" s="464"/>
      <c r="D267" s="464"/>
      <c r="E267" s="464"/>
    </row>
    <row r="268" spans="1:5" x14ac:dyDescent="0.2">
      <c r="A268" s="464"/>
      <c r="B268" s="464"/>
      <c r="C268" s="464"/>
      <c r="D268" s="464"/>
      <c r="E268" s="464"/>
    </row>
    <row r="269" spans="1:5" x14ac:dyDescent="0.2">
      <c r="A269" s="464"/>
      <c r="B269" s="464"/>
      <c r="C269" s="464"/>
      <c r="D269" s="464"/>
      <c r="E269" s="464"/>
    </row>
    <row r="270" spans="1:5" x14ac:dyDescent="0.2">
      <c r="A270" s="464"/>
      <c r="B270" s="464"/>
      <c r="C270" s="464"/>
      <c r="D270" s="464"/>
      <c r="E270" s="464"/>
    </row>
    <row r="271" spans="1:5" x14ac:dyDescent="0.2">
      <c r="A271" s="464"/>
      <c r="B271" s="464"/>
      <c r="C271" s="464"/>
      <c r="D271" s="464"/>
      <c r="E271" s="464"/>
    </row>
    <row r="272" spans="1:5" x14ac:dyDescent="0.2">
      <c r="A272" s="464"/>
      <c r="B272" s="464"/>
      <c r="C272" s="464"/>
      <c r="D272" s="464"/>
      <c r="E272" s="464"/>
    </row>
    <row r="273" spans="1:5" x14ac:dyDescent="0.2">
      <c r="A273" s="464"/>
      <c r="B273" s="464"/>
      <c r="C273" s="464"/>
      <c r="D273" s="464"/>
      <c r="E273" s="464"/>
    </row>
    <row r="274" spans="1:5" x14ac:dyDescent="0.2">
      <c r="A274" s="464"/>
      <c r="B274" s="464"/>
      <c r="C274" s="464"/>
      <c r="D274" s="464"/>
      <c r="E274" s="464"/>
    </row>
    <row r="275" spans="1:5" x14ac:dyDescent="0.2">
      <c r="A275" s="464"/>
      <c r="B275" s="464"/>
      <c r="C275" s="464"/>
      <c r="D275" s="464"/>
      <c r="E275" s="464"/>
    </row>
    <row r="276" spans="1:5" x14ac:dyDescent="0.2">
      <c r="A276" s="464"/>
      <c r="B276" s="464"/>
      <c r="C276" s="464"/>
      <c r="D276" s="464"/>
      <c r="E276" s="464"/>
    </row>
    <row r="277" spans="1:5" x14ac:dyDescent="0.2">
      <c r="A277" s="464"/>
      <c r="B277" s="464"/>
      <c r="C277" s="464"/>
      <c r="D277" s="464"/>
      <c r="E277" s="464"/>
    </row>
    <row r="278" spans="1:5" x14ac:dyDescent="0.2">
      <c r="A278" s="464"/>
      <c r="B278" s="464"/>
      <c r="C278" s="464"/>
      <c r="D278" s="464"/>
      <c r="E278" s="464"/>
    </row>
    <row r="279" spans="1:5" x14ac:dyDescent="0.2">
      <c r="A279" s="464"/>
      <c r="B279" s="464"/>
      <c r="C279" s="464"/>
      <c r="D279" s="464"/>
      <c r="E279" s="464"/>
    </row>
    <row r="280" spans="1:5" x14ac:dyDescent="0.2">
      <c r="A280" s="464"/>
      <c r="B280" s="464"/>
      <c r="C280" s="464"/>
      <c r="D280" s="464"/>
      <c r="E280" s="464"/>
    </row>
    <row r="281" spans="1:5" x14ac:dyDescent="0.2">
      <c r="A281" s="464"/>
      <c r="B281" s="464"/>
      <c r="C281" s="464"/>
      <c r="D281" s="464"/>
      <c r="E281" s="464"/>
    </row>
    <row r="282" spans="1:5" x14ac:dyDescent="0.2">
      <c r="A282" s="464"/>
      <c r="B282" s="464"/>
      <c r="C282" s="464"/>
      <c r="D282" s="464"/>
      <c r="E282" s="464"/>
    </row>
    <row r="283" spans="1:5" x14ac:dyDescent="0.2">
      <c r="A283" s="464"/>
      <c r="B283" s="464"/>
      <c r="C283" s="464"/>
      <c r="D283" s="464"/>
      <c r="E283" s="464"/>
    </row>
    <row r="284" spans="1:5" x14ac:dyDescent="0.2">
      <c r="A284" s="464"/>
      <c r="B284" s="464"/>
      <c r="C284" s="464"/>
      <c r="D284" s="464"/>
      <c r="E284" s="464"/>
    </row>
    <row r="285" spans="1:5" x14ac:dyDescent="0.2">
      <c r="A285" s="464"/>
      <c r="B285" s="464"/>
      <c r="C285" s="464"/>
      <c r="D285" s="464"/>
      <c r="E285" s="464"/>
    </row>
    <row r="286" spans="1:5" x14ac:dyDescent="0.2">
      <c r="A286" s="464"/>
      <c r="B286" s="464"/>
      <c r="C286" s="464"/>
      <c r="D286" s="464"/>
      <c r="E286" s="464"/>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2" customWidth="1"/>
    <col min="2" max="4" width="13.75" style="451" customWidth="1"/>
    <col min="5" max="7" width="13.75" style="486" customWidth="1"/>
    <col min="8" max="8" width="13.75" style="474" customWidth="1"/>
    <col min="9" max="14" width="13.75" style="486" customWidth="1"/>
    <col min="15" max="16384" width="11" style="451"/>
  </cols>
  <sheetData>
    <row r="1" spans="1:14" s="473" customFormat="1" ht="15" customHeight="1" x14ac:dyDescent="0.2">
      <c r="E1" s="474"/>
      <c r="F1" s="474"/>
      <c r="G1" s="474"/>
      <c r="H1" s="474"/>
      <c r="I1" s="474"/>
      <c r="J1" s="474"/>
      <c r="K1" s="474"/>
      <c r="L1" s="474"/>
      <c r="M1" s="474"/>
      <c r="N1" s="474"/>
    </row>
    <row r="2" spans="1:14" s="473" customFormat="1" ht="15" customHeight="1" x14ac:dyDescent="0.2">
      <c r="A2" s="475" t="s">
        <v>65</v>
      </c>
      <c r="E2" s="474"/>
      <c r="F2" s="474"/>
      <c r="G2" s="474"/>
      <c r="H2" s="474"/>
      <c r="I2" s="474"/>
      <c r="J2" s="474"/>
      <c r="K2" s="474"/>
      <c r="L2" s="474"/>
      <c r="M2" s="474"/>
      <c r="N2" s="474"/>
    </row>
    <row r="3" spans="1:14" s="473" customFormat="1" ht="15" customHeight="1" x14ac:dyDescent="0.2">
      <c r="E3" s="474"/>
      <c r="F3" s="474"/>
      <c r="G3" s="474"/>
      <c r="H3" s="474"/>
      <c r="I3" s="474"/>
      <c r="J3" s="474"/>
      <c r="K3" s="474"/>
      <c r="L3" s="474"/>
      <c r="M3" s="474"/>
      <c r="N3" s="474"/>
    </row>
    <row r="4" spans="1:14" s="473" customFormat="1" ht="15" customHeight="1" x14ac:dyDescent="0.2">
      <c r="B4" s="681" t="s">
        <v>436</v>
      </c>
      <c r="C4" s="681"/>
      <c r="D4" s="681" t="s">
        <v>437</v>
      </c>
      <c r="E4" s="681"/>
      <c r="F4" s="674" t="s">
        <v>438</v>
      </c>
      <c r="G4" s="674"/>
      <c r="H4" s="674" t="s">
        <v>439</v>
      </c>
      <c r="I4" s="674"/>
      <c r="J4" s="674" t="s">
        <v>440</v>
      </c>
      <c r="K4" s="674"/>
      <c r="L4" s="674"/>
      <c r="M4" s="674"/>
      <c r="N4" s="674"/>
    </row>
    <row r="5" spans="1:14" s="473" customFormat="1" ht="15" customHeight="1" x14ac:dyDescent="0.2">
      <c r="B5" s="473" t="s">
        <v>441</v>
      </c>
      <c r="C5" s="473" t="s">
        <v>442</v>
      </c>
      <c r="D5" s="473" t="s">
        <v>441</v>
      </c>
      <c r="E5" s="473" t="s">
        <v>442</v>
      </c>
      <c r="F5" s="473" t="s">
        <v>441</v>
      </c>
      <c r="G5" s="473" t="s">
        <v>442</v>
      </c>
      <c r="H5" s="473" t="s">
        <v>441</v>
      </c>
      <c r="I5" s="473" t="s">
        <v>442</v>
      </c>
      <c r="J5" s="474" t="s">
        <v>443</v>
      </c>
      <c r="K5" s="474" t="s">
        <v>444</v>
      </c>
      <c r="L5" s="474" t="s">
        <v>445</v>
      </c>
      <c r="M5" s="474" t="s">
        <v>446</v>
      </c>
      <c r="N5" s="474" t="s">
        <v>447</v>
      </c>
    </row>
    <row r="6" spans="1:14" s="473" customFormat="1" ht="15" customHeight="1" x14ac:dyDescent="0.2">
      <c r="A6" s="476" t="s">
        <v>448</v>
      </c>
      <c r="B6" s="477" t="str">
        <f>'Tabelle 2.3'!J11</f>
        <v>X</v>
      </c>
      <c r="C6" s="478" t="str">
        <f>'Tabelle 3.3'!J11</f>
        <v>X</v>
      </c>
      <c r="D6" s="479" t="str">
        <f t="shared" ref="D6:E9" si="0">IF(OR(AND(B6&gt;=-50,B6&lt;=50),ISNUMBER(B6)=FALSE),B6,"")</f>
        <v>X</v>
      </c>
      <c r="E6" s="479" t="str">
        <f t="shared" si="0"/>
        <v>X</v>
      </c>
      <c r="F6" s="474" t="str">
        <f t="shared" ref="F6:G9" si="1">IF(ISNUMBER(B6)=FALSE,"",IF(B6&lt;-50,"&lt; -50",IF(B6&gt;50,"&gt; 50","")))</f>
        <v/>
      </c>
      <c r="G6" s="474" t="str">
        <f t="shared" si="1"/>
        <v/>
      </c>
      <c r="H6" s="480">
        <f t="shared" ref="H6:I9" si="2">IF(B6&lt;-50,0.75,IF(B6&gt;50,-0.75,""))</f>
        <v>-0.75</v>
      </c>
      <c r="I6" s="480">
        <f t="shared" si="2"/>
        <v>-0.75</v>
      </c>
      <c r="J6" s="474">
        <f>IF(OR(B6&lt;-50,B6&gt;50),N6,#N/A)</f>
        <v>5</v>
      </c>
      <c r="K6" s="474">
        <f>IF(B6&lt;-50,-45,IF(B6&gt;50,45,#N/A))</f>
        <v>45</v>
      </c>
      <c r="L6" s="474">
        <f>IF(OR(C6&lt;-50,C6&gt;50),N6,#N/A)</f>
        <v>5</v>
      </c>
      <c r="M6" s="474">
        <f>IF(C6&lt;-50,-45,IF(C6&gt;50,45,#N/A))</f>
        <v>45</v>
      </c>
      <c r="N6" s="474">
        <v>5</v>
      </c>
    </row>
    <row r="7" spans="1:14" s="473" customFormat="1" ht="15" customHeight="1" x14ac:dyDescent="0.2">
      <c r="A7" s="476" t="s">
        <v>449</v>
      </c>
      <c r="B7" s="477">
        <f>'Tabelle 2.1'!J25</f>
        <v>-0.19765179914377964</v>
      </c>
      <c r="C7" s="478">
        <f>'Tabelle 3.1'!J23</f>
        <v>-3.074721427182038</v>
      </c>
      <c r="D7" s="479">
        <f t="shared" si="0"/>
        <v>-0.19765179914377964</v>
      </c>
      <c r="E7" s="479">
        <f>IF(OR(AND(C7&gt;=-50,C7&lt;=50),ISNUMBER(C7)=FALSE),C7,"")</f>
        <v>-3.074721427182038</v>
      </c>
      <c r="F7" s="474" t="str">
        <f t="shared" si="1"/>
        <v/>
      </c>
      <c r="G7" s="474" t="str">
        <f>IF(ISNUMBER(C7)=FALSE,"",IF(C7&lt;-50,"&lt; -50",IF(C7&gt;50,"&gt; 50","")))</f>
        <v/>
      </c>
      <c r="H7" s="480" t="str">
        <f t="shared" si="2"/>
        <v/>
      </c>
      <c r="I7" s="480" t="str">
        <f>IF(C7&lt;-50,0.75,IF(C7&gt;50,-0.75,""))</f>
        <v/>
      </c>
      <c r="J7" s="474" t="e">
        <f>IF(OR(B7&lt;-50,B7&gt;50),N7,#N/A)</f>
        <v>#N/A</v>
      </c>
      <c r="K7" s="474" t="e">
        <f>IF(B7&lt;-50,-45,IF(B7&gt;50,45,#N/A))</f>
        <v>#N/A</v>
      </c>
      <c r="L7" s="474" t="e">
        <f>IF(OR(C7&lt;-50,C7&gt;50),N7,#N/A)</f>
        <v>#N/A</v>
      </c>
      <c r="M7" s="474" t="e">
        <f>IF(C7&lt;-50,-45,IF(C7&gt;50,45,#N/A))</f>
        <v>#N/A</v>
      </c>
      <c r="N7" s="474">
        <v>15</v>
      </c>
    </row>
    <row r="8" spans="1:14" s="473" customFormat="1" ht="15" customHeight="1" x14ac:dyDescent="0.2">
      <c r="A8" s="476" t="s">
        <v>450</v>
      </c>
      <c r="B8" s="477">
        <f>'Tabelle 2.1'!J38</f>
        <v>0.95490282911153723</v>
      </c>
      <c r="C8" s="478">
        <f>'Tabelle 3.1'!J34</f>
        <v>-3.6279896103654186</v>
      </c>
      <c r="D8" s="479">
        <f t="shared" si="0"/>
        <v>0.95490282911153723</v>
      </c>
      <c r="E8" s="479">
        <f>IF(OR(AND(C8&gt;=-50,C8&lt;=50),ISNUMBER(C8)=FALSE),C8,"")</f>
        <v>-3.6279896103654186</v>
      </c>
      <c r="F8" s="474" t="str">
        <f t="shared" si="1"/>
        <v/>
      </c>
      <c r="G8" s="474" t="str">
        <f>IF(ISNUMBER(C8)=FALSE,"",IF(C8&lt;-50,"&lt; -50",IF(C8&gt;50,"&gt; 50","")))</f>
        <v/>
      </c>
      <c r="H8" s="480" t="str">
        <f t="shared" si="2"/>
        <v/>
      </c>
      <c r="I8" s="480" t="str">
        <f>IF(C8&lt;-50,0.75,IF(C8&gt;50,-0.75,""))</f>
        <v/>
      </c>
      <c r="J8" s="474" t="e">
        <f>IF(OR(B8&lt;-50,B8&gt;50),N8,#N/A)</f>
        <v>#N/A</v>
      </c>
      <c r="K8" s="474" t="e">
        <f>IF(B8&lt;-50,-45,IF(B8&gt;50,45,#N/A))</f>
        <v>#N/A</v>
      </c>
      <c r="L8" s="474" t="e">
        <f>IF(OR(C8&lt;-50,C8&gt;50),N8,#N/A)</f>
        <v>#N/A</v>
      </c>
      <c r="M8" s="474" t="e">
        <f>IF(C8&lt;-50,-45,IF(C8&gt;50,45,#N/A))</f>
        <v>#N/A</v>
      </c>
      <c r="N8" s="474">
        <v>25</v>
      </c>
    </row>
    <row r="9" spans="1:14" s="473" customFormat="1" ht="15" customHeight="1" x14ac:dyDescent="0.2">
      <c r="A9" s="476" t="s">
        <v>451</v>
      </c>
      <c r="B9" s="477">
        <f>'Tabelle 2.1'!J51</f>
        <v>1.0875687030768</v>
      </c>
      <c r="C9" s="478">
        <f>'Tabelle 3.1'!J45</f>
        <v>-2.8655893304673015</v>
      </c>
      <c r="D9" s="479">
        <f t="shared" si="0"/>
        <v>1.0875687030768</v>
      </c>
      <c r="E9" s="479">
        <f t="shared" si="0"/>
        <v>-2.8655893304673015</v>
      </c>
      <c r="F9" s="474" t="str">
        <f t="shared" si="1"/>
        <v/>
      </c>
      <c r="G9" s="474" t="str">
        <f t="shared" si="1"/>
        <v/>
      </c>
      <c r="H9" s="480" t="str">
        <f t="shared" si="2"/>
        <v/>
      </c>
      <c r="I9" s="480" t="str">
        <f t="shared" si="2"/>
        <v/>
      </c>
      <c r="J9" s="474" t="e">
        <f>IF(OR(B9&lt;-50,B9&gt;50),N9,#N/A)</f>
        <v>#N/A</v>
      </c>
      <c r="K9" s="474" t="e">
        <f>IF(B9&lt;-50,-45,IF(B9&gt;50,45,#N/A))</f>
        <v>#N/A</v>
      </c>
      <c r="L9" s="474" t="e">
        <f>IF(OR(C9&lt;-50,C9&gt;50),N9,#N/A)</f>
        <v>#N/A</v>
      </c>
      <c r="M9" s="474" t="e">
        <f>IF(C9&lt;-50,-45,IF(C9&gt;50,45,#N/A))</f>
        <v>#N/A</v>
      </c>
      <c r="N9" s="474">
        <v>35</v>
      </c>
    </row>
    <row r="10" spans="1:14" s="473" customFormat="1" ht="15" customHeight="1" x14ac:dyDescent="0.2">
      <c r="E10" s="474"/>
      <c r="F10" s="474"/>
      <c r="G10" s="474"/>
      <c r="H10" s="474"/>
      <c r="I10" s="474"/>
      <c r="J10" s="474"/>
      <c r="K10" s="474"/>
      <c r="L10" s="474"/>
      <c r="M10" s="474"/>
      <c r="N10" s="474"/>
    </row>
    <row r="11" spans="1:14" s="473" customFormat="1" ht="15" customHeight="1" x14ac:dyDescent="0.2">
      <c r="E11" s="474"/>
      <c r="F11" s="474"/>
      <c r="G11" s="474"/>
      <c r="H11" s="474"/>
      <c r="I11" s="474"/>
      <c r="J11" s="474"/>
      <c r="K11" s="474"/>
      <c r="L11" s="474"/>
      <c r="M11" s="474"/>
      <c r="N11" s="474"/>
    </row>
    <row r="12" spans="1:14" s="473" customFormat="1" ht="15" customHeight="1" x14ac:dyDescent="0.2">
      <c r="A12" s="680" t="s">
        <v>452</v>
      </c>
      <c r="B12" s="681" t="s">
        <v>436</v>
      </c>
      <c r="C12" s="681"/>
      <c r="D12" s="681" t="s">
        <v>437</v>
      </c>
      <c r="E12" s="681"/>
      <c r="F12" s="674" t="s">
        <v>438</v>
      </c>
      <c r="G12" s="674"/>
      <c r="H12" s="674" t="s">
        <v>439</v>
      </c>
      <c r="I12" s="674"/>
      <c r="J12" s="674" t="s">
        <v>440</v>
      </c>
      <c r="K12" s="674"/>
      <c r="L12" s="674"/>
      <c r="M12" s="674"/>
      <c r="N12" s="674"/>
    </row>
    <row r="13" spans="1:14" s="473" customFormat="1" ht="15" customHeight="1" x14ac:dyDescent="0.2">
      <c r="A13" s="680"/>
      <c r="B13" s="473" t="s">
        <v>441</v>
      </c>
      <c r="C13" s="473" t="s">
        <v>442</v>
      </c>
      <c r="D13" s="473" t="s">
        <v>441</v>
      </c>
      <c r="E13" s="473" t="s">
        <v>442</v>
      </c>
      <c r="F13" s="473" t="s">
        <v>441</v>
      </c>
      <c r="G13" s="473" t="s">
        <v>442</v>
      </c>
      <c r="H13" s="473" t="s">
        <v>441</v>
      </c>
      <c r="I13" s="473" t="s">
        <v>442</v>
      </c>
      <c r="J13" s="474" t="s">
        <v>443</v>
      </c>
      <c r="K13" s="474" t="s">
        <v>444</v>
      </c>
      <c r="L13" s="474" t="s">
        <v>445</v>
      </c>
      <c r="M13" s="474" t="s">
        <v>446</v>
      </c>
      <c r="N13" s="474" t="s">
        <v>447</v>
      </c>
    </row>
    <row r="14" spans="1:14" s="473" customFormat="1" ht="15" customHeight="1" x14ac:dyDescent="0.2">
      <c r="A14" s="473">
        <v>1</v>
      </c>
      <c r="B14" s="477" t="str">
        <f>'Tabelle 2.3'!J11</f>
        <v>X</v>
      </c>
      <c r="C14" s="478" t="str">
        <f>'Tabelle 3.3'!J11</f>
        <v>X</v>
      </c>
      <c r="D14" s="479" t="str">
        <f>IF(OR(AND(B14&gt;=-50,B14&lt;=50),ISNUMBER(B14)=FALSE),B14,"")</f>
        <v>X</v>
      </c>
      <c r="E14" s="479" t="str">
        <f>IF(OR(AND(C14&gt;=-50,C14&lt;=50),ISNUMBER(C14)=FALSE),C14,"")</f>
        <v>X</v>
      </c>
      <c r="F14" s="474" t="str">
        <f>IF(ISNUMBER(B14)=FALSE,"",IF(B14&lt;-50,"&lt; -50",IF(B14&gt;50,"&gt; 50","")))</f>
        <v/>
      </c>
      <c r="G14" s="474" t="str">
        <f>IF(ISNUMBER(C14)=FALSE,"",IF(C14&lt;-50,"&lt; -50",IF(C14&gt;50,"&gt; 50","")))</f>
        <v/>
      </c>
      <c r="H14" s="480">
        <f>IF(B14&lt;-50,0.75,IF(B14&gt;50,-0.75,""))</f>
        <v>-0.75</v>
      </c>
      <c r="I14" s="480">
        <f>IF(C14&lt;-50,0.75,IF(C14&gt;50,-0.75,""))</f>
        <v>-0.75</v>
      </c>
      <c r="J14" s="474">
        <f>IF(OR(B14&lt;-50,B14&gt;50),N14,#N/A)</f>
        <v>5</v>
      </c>
      <c r="K14" s="474">
        <f>IF(B14&lt;-50,-45,IF(B14&gt;50,45,#N/A))</f>
        <v>45</v>
      </c>
      <c r="L14" s="474">
        <f>IF(OR(C14&lt;-50,C14&gt;50),N14,#N/A)</f>
        <v>5</v>
      </c>
      <c r="M14" s="474">
        <f>IF(C14&lt;-50,-45,IF(C14&gt;50,45,#N/A))</f>
        <v>45</v>
      </c>
      <c r="N14" s="474">
        <v>5</v>
      </c>
    </row>
    <row r="15" spans="1:14" s="473" customFormat="1" ht="15" customHeight="1" x14ac:dyDescent="0.2">
      <c r="A15" s="473">
        <v>2</v>
      </c>
      <c r="B15" s="477" t="str">
        <f>'Tabelle 2.3'!J12</f>
        <v>X</v>
      </c>
      <c r="C15" s="478" t="str">
        <f>'Tabelle 3.3'!J12</f>
        <v>X</v>
      </c>
      <c r="D15" s="479" t="str">
        <f t="shared" ref="D15:E45" si="3">IF(OR(AND(B15&gt;=-50,B15&lt;=50),ISNUMBER(B15)=FALSE),B15,"")</f>
        <v>X</v>
      </c>
      <c r="E15" s="479" t="str">
        <f t="shared" si="3"/>
        <v>X</v>
      </c>
      <c r="F15" s="474" t="str">
        <f t="shared" ref="F15:G45" si="4">IF(ISNUMBER(B15)=FALSE,"",IF(B15&lt;-50,"&lt; -50",IF(B15&gt;50,"&gt; 50","")))</f>
        <v/>
      </c>
      <c r="G15" s="474" t="str">
        <f t="shared" si="4"/>
        <v/>
      </c>
      <c r="H15" s="480">
        <f t="shared" ref="H15:I45" si="5">IF(B15&lt;-50,0.75,IF(B15&gt;50,-0.75,""))</f>
        <v>-0.75</v>
      </c>
      <c r="I15" s="480">
        <f t="shared" si="5"/>
        <v>-0.75</v>
      </c>
      <c r="J15" s="474">
        <f t="shared" ref="J15:J45" si="6">IF(OR(B15&lt;-50,B15&gt;50),N15,#N/A)</f>
        <v>15</v>
      </c>
      <c r="K15" s="474">
        <f t="shared" ref="K15:K45" si="7">IF(B15&lt;-50,-45,IF(B15&gt;50,45,#N/A))</f>
        <v>45</v>
      </c>
      <c r="L15" s="474">
        <f t="shared" ref="L15:L45" si="8">IF(OR(C15&lt;-50,C15&gt;50),N15,#N/A)</f>
        <v>15</v>
      </c>
      <c r="M15" s="474">
        <f t="shared" ref="M15:M45" si="9">IF(C15&lt;-50,-45,IF(C15&gt;50,45,#N/A))</f>
        <v>45</v>
      </c>
      <c r="N15" s="474">
        <v>15</v>
      </c>
    </row>
    <row r="16" spans="1:14" s="473" customFormat="1" ht="15" customHeight="1" x14ac:dyDescent="0.2">
      <c r="A16" s="473">
        <v>3</v>
      </c>
      <c r="B16" s="477" t="str">
        <f>'Tabelle 2.3'!J13</f>
        <v>X</v>
      </c>
      <c r="C16" s="478" t="str">
        <f>'Tabelle 3.3'!J13</f>
        <v>X</v>
      </c>
      <c r="D16" s="479" t="str">
        <f t="shared" si="3"/>
        <v>X</v>
      </c>
      <c r="E16" s="479" t="str">
        <f t="shared" si="3"/>
        <v>X</v>
      </c>
      <c r="F16" s="474" t="str">
        <f t="shared" si="4"/>
        <v/>
      </c>
      <c r="G16" s="474" t="str">
        <f t="shared" si="4"/>
        <v/>
      </c>
      <c r="H16" s="480">
        <f t="shared" si="5"/>
        <v>-0.75</v>
      </c>
      <c r="I16" s="480">
        <f t="shared" si="5"/>
        <v>-0.75</v>
      </c>
      <c r="J16" s="474">
        <f t="shared" si="6"/>
        <v>25</v>
      </c>
      <c r="K16" s="474">
        <f t="shared" si="7"/>
        <v>45</v>
      </c>
      <c r="L16" s="474">
        <f t="shared" si="8"/>
        <v>25</v>
      </c>
      <c r="M16" s="474">
        <f t="shared" si="9"/>
        <v>45</v>
      </c>
      <c r="N16" s="474">
        <v>25</v>
      </c>
    </row>
    <row r="17" spans="1:14" s="473" customFormat="1" ht="15" customHeight="1" x14ac:dyDescent="0.2">
      <c r="A17" s="473">
        <v>4</v>
      </c>
      <c r="B17" s="477" t="str">
        <f>'Tabelle 2.3'!J14</f>
        <v>X</v>
      </c>
      <c r="C17" s="478" t="str">
        <f>'Tabelle 3.3'!J14</f>
        <v>X</v>
      </c>
      <c r="D17" s="479" t="str">
        <f t="shared" si="3"/>
        <v>X</v>
      </c>
      <c r="E17" s="479" t="str">
        <f t="shared" si="3"/>
        <v>X</v>
      </c>
      <c r="F17" s="474" t="str">
        <f t="shared" si="4"/>
        <v/>
      </c>
      <c r="G17" s="474" t="str">
        <f t="shared" si="4"/>
        <v/>
      </c>
      <c r="H17" s="480">
        <f t="shared" si="5"/>
        <v>-0.75</v>
      </c>
      <c r="I17" s="480">
        <f t="shared" si="5"/>
        <v>-0.75</v>
      </c>
      <c r="J17" s="474">
        <f t="shared" si="6"/>
        <v>36</v>
      </c>
      <c r="K17" s="474">
        <f t="shared" si="7"/>
        <v>45</v>
      </c>
      <c r="L17" s="474">
        <f t="shared" si="8"/>
        <v>36</v>
      </c>
      <c r="M17" s="474">
        <f t="shared" si="9"/>
        <v>45</v>
      </c>
      <c r="N17" s="474">
        <v>36</v>
      </c>
    </row>
    <row r="18" spans="1:14" s="473" customFormat="1" ht="15" customHeight="1" x14ac:dyDescent="0.2">
      <c r="A18" s="473">
        <v>5</v>
      </c>
      <c r="B18" s="477" t="str">
        <f>'Tabelle 2.3'!J15</f>
        <v>X</v>
      </c>
      <c r="C18" s="478" t="str">
        <f>'Tabelle 3.3'!J15</f>
        <v>X</v>
      </c>
      <c r="D18" s="479" t="str">
        <f t="shared" si="3"/>
        <v>X</v>
      </c>
      <c r="E18" s="479" t="str">
        <f t="shared" si="3"/>
        <v>X</v>
      </c>
      <c r="F18" s="474" t="str">
        <f t="shared" si="4"/>
        <v/>
      </c>
      <c r="G18" s="474" t="str">
        <f t="shared" si="4"/>
        <v/>
      </c>
      <c r="H18" s="480">
        <f t="shared" si="5"/>
        <v>-0.75</v>
      </c>
      <c r="I18" s="480">
        <f t="shared" si="5"/>
        <v>-0.75</v>
      </c>
      <c r="J18" s="474">
        <f t="shared" si="6"/>
        <v>46</v>
      </c>
      <c r="K18" s="474">
        <f t="shared" si="7"/>
        <v>45</v>
      </c>
      <c r="L18" s="474">
        <f t="shared" si="8"/>
        <v>46</v>
      </c>
      <c r="M18" s="474">
        <f t="shared" si="9"/>
        <v>45</v>
      </c>
      <c r="N18" s="474">
        <v>46</v>
      </c>
    </row>
    <row r="19" spans="1:14" s="473" customFormat="1" ht="15" customHeight="1" x14ac:dyDescent="0.2">
      <c r="A19" s="473">
        <v>6</v>
      </c>
      <c r="B19" s="477" t="str">
        <f>'Tabelle 2.3'!J16</f>
        <v>X</v>
      </c>
      <c r="C19" s="478" t="str">
        <f>'Tabelle 3.3'!J16</f>
        <v>X</v>
      </c>
      <c r="D19" s="479" t="str">
        <f t="shared" si="3"/>
        <v>X</v>
      </c>
      <c r="E19" s="479" t="str">
        <f t="shared" si="3"/>
        <v>X</v>
      </c>
      <c r="F19" s="474" t="str">
        <f t="shared" si="4"/>
        <v/>
      </c>
      <c r="G19" s="474" t="str">
        <f t="shared" si="4"/>
        <v/>
      </c>
      <c r="H19" s="480">
        <f t="shared" si="5"/>
        <v>-0.75</v>
      </c>
      <c r="I19" s="480">
        <f t="shared" si="5"/>
        <v>-0.75</v>
      </c>
      <c r="J19" s="474">
        <f t="shared" si="6"/>
        <v>56</v>
      </c>
      <c r="K19" s="474">
        <f t="shared" si="7"/>
        <v>45</v>
      </c>
      <c r="L19" s="474">
        <f t="shared" si="8"/>
        <v>56</v>
      </c>
      <c r="M19" s="474">
        <f t="shared" si="9"/>
        <v>45</v>
      </c>
      <c r="N19" s="474">
        <v>56</v>
      </c>
    </row>
    <row r="20" spans="1:14" s="473" customFormat="1" ht="15" customHeight="1" x14ac:dyDescent="0.2">
      <c r="A20" s="473">
        <v>7</v>
      </c>
      <c r="B20" s="477" t="str">
        <f>'Tabelle 2.3'!J17</f>
        <v>X</v>
      </c>
      <c r="C20" s="478" t="str">
        <f>'Tabelle 3.3'!J17</f>
        <v>X</v>
      </c>
      <c r="D20" s="479" t="str">
        <f t="shared" si="3"/>
        <v>X</v>
      </c>
      <c r="E20" s="479" t="str">
        <f t="shared" si="3"/>
        <v>X</v>
      </c>
      <c r="F20" s="474" t="str">
        <f t="shared" si="4"/>
        <v/>
      </c>
      <c r="G20" s="474" t="str">
        <f t="shared" si="4"/>
        <v/>
      </c>
      <c r="H20" s="480">
        <f t="shared" si="5"/>
        <v>-0.75</v>
      </c>
      <c r="I20" s="480">
        <f t="shared" si="5"/>
        <v>-0.75</v>
      </c>
      <c r="J20" s="474">
        <f t="shared" si="6"/>
        <v>67</v>
      </c>
      <c r="K20" s="474">
        <f t="shared" si="7"/>
        <v>45</v>
      </c>
      <c r="L20" s="474">
        <f t="shared" si="8"/>
        <v>67</v>
      </c>
      <c r="M20" s="474">
        <f t="shared" si="9"/>
        <v>45</v>
      </c>
      <c r="N20" s="474">
        <v>67</v>
      </c>
    </row>
    <row r="21" spans="1:14" s="473" customFormat="1" ht="15" customHeight="1" x14ac:dyDescent="0.2">
      <c r="A21" s="473">
        <v>8</v>
      </c>
      <c r="B21" s="477" t="str">
        <f>'Tabelle 2.3'!J18</f>
        <v>X</v>
      </c>
      <c r="C21" s="478" t="str">
        <f>'Tabelle 3.3'!J18</f>
        <v>X</v>
      </c>
      <c r="D21" s="479" t="str">
        <f t="shared" si="3"/>
        <v>X</v>
      </c>
      <c r="E21" s="479" t="str">
        <f t="shared" si="3"/>
        <v>X</v>
      </c>
      <c r="F21" s="474" t="str">
        <f t="shared" si="4"/>
        <v/>
      </c>
      <c r="G21" s="474" t="str">
        <f t="shared" si="4"/>
        <v/>
      </c>
      <c r="H21" s="480">
        <f t="shared" si="5"/>
        <v>-0.75</v>
      </c>
      <c r="I21" s="480">
        <f t="shared" si="5"/>
        <v>-0.75</v>
      </c>
      <c r="J21" s="474">
        <f t="shared" si="6"/>
        <v>77</v>
      </c>
      <c r="K21" s="474">
        <f t="shared" si="7"/>
        <v>45</v>
      </c>
      <c r="L21" s="474">
        <f t="shared" si="8"/>
        <v>77</v>
      </c>
      <c r="M21" s="474">
        <f t="shared" si="9"/>
        <v>45</v>
      </c>
      <c r="N21" s="474">
        <v>77</v>
      </c>
    </row>
    <row r="22" spans="1:14" s="473" customFormat="1" ht="15" customHeight="1" x14ac:dyDescent="0.2">
      <c r="A22" s="473">
        <v>9</v>
      </c>
      <c r="B22" s="477" t="str">
        <f>'Tabelle 2.3'!J19</f>
        <v>X</v>
      </c>
      <c r="C22" s="478" t="str">
        <f>'Tabelle 3.3'!J19</f>
        <v>X</v>
      </c>
      <c r="D22" s="479" t="str">
        <f t="shared" si="3"/>
        <v>X</v>
      </c>
      <c r="E22" s="479" t="str">
        <f t="shared" si="3"/>
        <v>X</v>
      </c>
      <c r="F22" s="474" t="str">
        <f t="shared" si="4"/>
        <v/>
      </c>
      <c r="G22" s="474" t="str">
        <f t="shared" si="4"/>
        <v/>
      </c>
      <c r="H22" s="480">
        <f t="shared" si="5"/>
        <v>-0.75</v>
      </c>
      <c r="I22" s="480">
        <f t="shared" si="5"/>
        <v>-0.75</v>
      </c>
      <c r="J22" s="474">
        <f t="shared" si="6"/>
        <v>87</v>
      </c>
      <c r="K22" s="474">
        <f t="shared" si="7"/>
        <v>45</v>
      </c>
      <c r="L22" s="474">
        <f t="shared" si="8"/>
        <v>87</v>
      </c>
      <c r="M22" s="474">
        <f t="shared" si="9"/>
        <v>45</v>
      </c>
      <c r="N22" s="474">
        <v>87</v>
      </c>
    </row>
    <row r="23" spans="1:14" s="473" customFormat="1" ht="15" customHeight="1" x14ac:dyDescent="0.2">
      <c r="A23" s="473">
        <v>10</v>
      </c>
      <c r="B23" s="477" t="str">
        <f>'Tabelle 2.3'!J20</f>
        <v>X</v>
      </c>
      <c r="C23" s="478" t="str">
        <f>'Tabelle 3.3'!J20</f>
        <v>X</v>
      </c>
      <c r="D23" s="479" t="str">
        <f t="shared" si="3"/>
        <v>X</v>
      </c>
      <c r="E23" s="479" t="str">
        <f t="shared" si="3"/>
        <v>X</v>
      </c>
      <c r="F23" s="474" t="str">
        <f t="shared" si="4"/>
        <v/>
      </c>
      <c r="G23" s="474" t="str">
        <f t="shared" si="4"/>
        <v/>
      </c>
      <c r="H23" s="480">
        <f t="shared" si="5"/>
        <v>-0.75</v>
      </c>
      <c r="I23" s="480">
        <f t="shared" si="5"/>
        <v>-0.75</v>
      </c>
      <c r="J23" s="474">
        <f t="shared" si="6"/>
        <v>98</v>
      </c>
      <c r="K23" s="474">
        <f t="shared" si="7"/>
        <v>45</v>
      </c>
      <c r="L23" s="474">
        <f t="shared" si="8"/>
        <v>98</v>
      </c>
      <c r="M23" s="474">
        <f t="shared" si="9"/>
        <v>45</v>
      </c>
      <c r="N23" s="474">
        <v>98</v>
      </c>
    </row>
    <row r="24" spans="1:14" s="473" customFormat="1" ht="15" customHeight="1" x14ac:dyDescent="0.2">
      <c r="A24" s="473">
        <v>11</v>
      </c>
      <c r="B24" s="477" t="str">
        <f>'Tabelle 2.3'!J21</f>
        <v>X</v>
      </c>
      <c r="C24" s="478" t="str">
        <f>'Tabelle 3.3'!J21</f>
        <v>X</v>
      </c>
      <c r="D24" s="479" t="str">
        <f t="shared" si="3"/>
        <v>X</v>
      </c>
      <c r="E24" s="479" t="str">
        <f t="shared" si="3"/>
        <v>X</v>
      </c>
      <c r="F24" s="474" t="str">
        <f t="shared" si="4"/>
        <v/>
      </c>
      <c r="G24" s="474" t="str">
        <f t="shared" si="4"/>
        <v/>
      </c>
      <c r="H24" s="480">
        <f t="shared" si="5"/>
        <v>-0.75</v>
      </c>
      <c r="I24" s="480">
        <f t="shared" si="5"/>
        <v>-0.75</v>
      </c>
      <c r="J24" s="474">
        <f t="shared" si="6"/>
        <v>108</v>
      </c>
      <c r="K24" s="474">
        <f t="shared" si="7"/>
        <v>45</v>
      </c>
      <c r="L24" s="474">
        <f t="shared" si="8"/>
        <v>108</v>
      </c>
      <c r="M24" s="474">
        <f t="shared" si="9"/>
        <v>45</v>
      </c>
      <c r="N24" s="474">
        <v>108</v>
      </c>
    </row>
    <row r="25" spans="1:14" s="473" customFormat="1" ht="15" customHeight="1" x14ac:dyDescent="0.2">
      <c r="A25" s="473">
        <v>12</v>
      </c>
      <c r="B25" s="477" t="str">
        <f>'Tabelle 2.3'!J22</f>
        <v>X</v>
      </c>
      <c r="C25" s="478" t="str">
        <f>'Tabelle 3.3'!J22</f>
        <v>X</v>
      </c>
      <c r="D25" s="479" t="str">
        <f t="shared" si="3"/>
        <v>X</v>
      </c>
      <c r="E25" s="479" t="str">
        <f t="shared" si="3"/>
        <v>X</v>
      </c>
      <c r="F25" s="474" t="str">
        <f t="shared" si="4"/>
        <v/>
      </c>
      <c r="G25" s="474" t="str">
        <f t="shared" si="4"/>
        <v/>
      </c>
      <c r="H25" s="480">
        <f t="shared" si="5"/>
        <v>-0.75</v>
      </c>
      <c r="I25" s="480">
        <f t="shared" si="5"/>
        <v>-0.75</v>
      </c>
      <c r="J25" s="474">
        <f t="shared" si="6"/>
        <v>118</v>
      </c>
      <c r="K25" s="474">
        <f t="shared" si="7"/>
        <v>45</v>
      </c>
      <c r="L25" s="474">
        <f t="shared" si="8"/>
        <v>118</v>
      </c>
      <c r="M25" s="474">
        <f t="shared" si="9"/>
        <v>45</v>
      </c>
      <c r="N25" s="474">
        <v>118</v>
      </c>
    </row>
    <row r="26" spans="1:14" s="473" customFormat="1" ht="15" customHeight="1" x14ac:dyDescent="0.2">
      <c r="A26" s="473">
        <v>13</v>
      </c>
      <c r="B26" s="477" t="str">
        <f>'Tabelle 2.3'!J23</f>
        <v>X</v>
      </c>
      <c r="C26" s="478" t="str">
        <f>'Tabelle 3.3'!J23</f>
        <v>X</v>
      </c>
      <c r="D26" s="479" t="str">
        <f t="shared" si="3"/>
        <v>X</v>
      </c>
      <c r="E26" s="479" t="str">
        <f t="shared" si="3"/>
        <v>X</v>
      </c>
      <c r="F26" s="474" t="str">
        <f t="shared" si="4"/>
        <v/>
      </c>
      <c r="G26" s="474" t="str">
        <f t="shared" si="4"/>
        <v/>
      </c>
      <c r="H26" s="480">
        <f t="shared" si="5"/>
        <v>-0.75</v>
      </c>
      <c r="I26" s="480">
        <f t="shared" si="5"/>
        <v>-0.75</v>
      </c>
      <c r="J26" s="474">
        <f t="shared" si="6"/>
        <v>129</v>
      </c>
      <c r="K26" s="474">
        <f t="shared" si="7"/>
        <v>45</v>
      </c>
      <c r="L26" s="474">
        <f t="shared" si="8"/>
        <v>129</v>
      </c>
      <c r="M26" s="474">
        <f t="shared" si="9"/>
        <v>45</v>
      </c>
      <c r="N26" s="474">
        <v>129</v>
      </c>
    </row>
    <row r="27" spans="1:14" s="473" customFormat="1" ht="15" customHeight="1" x14ac:dyDescent="0.2">
      <c r="A27" s="473">
        <v>14</v>
      </c>
      <c r="B27" s="477" t="str">
        <f>'Tabelle 2.3'!J24</f>
        <v>X</v>
      </c>
      <c r="C27" s="478" t="str">
        <f>'Tabelle 3.3'!J24</f>
        <v>X</v>
      </c>
      <c r="D27" s="479" t="str">
        <f t="shared" si="3"/>
        <v>X</v>
      </c>
      <c r="E27" s="479" t="str">
        <f t="shared" si="3"/>
        <v>X</v>
      </c>
      <c r="F27" s="474" t="str">
        <f t="shared" si="4"/>
        <v/>
      </c>
      <c r="G27" s="474" t="str">
        <f t="shared" si="4"/>
        <v/>
      </c>
      <c r="H27" s="480">
        <f t="shared" si="5"/>
        <v>-0.75</v>
      </c>
      <c r="I27" s="480">
        <f t="shared" si="5"/>
        <v>-0.75</v>
      </c>
      <c r="J27" s="474">
        <f t="shared" si="6"/>
        <v>139</v>
      </c>
      <c r="K27" s="474">
        <f t="shared" si="7"/>
        <v>45</v>
      </c>
      <c r="L27" s="474">
        <f t="shared" si="8"/>
        <v>139</v>
      </c>
      <c r="M27" s="474">
        <f t="shared" si="9"/>
        <v>45</v>
      </c>
      <c r="N27" s="474">
        <v>139</v>
      </c>
    </row>
    <row r="28" spans="1:14" s="473" customFormat="1" ht="15" customHeight="1" x14ac:dyDescent="0.2">
      <c r="A28" s="473">
        <v>15</v>
      </c>
      <c r="B28" s="477" t="str">
        <f>'Tabelle 2.3'!J25</f>
        <v>X</v>
      </c>
      <c r="C28" s="478" t="str">
        <f>'Tabelle 3.3'!J25</f>
        <v>X</v>
      </c>
      <c r="D28" s="479" t="str">
        <f t="shared" si="3"/>
        <v>X</v>
      </c>
      <c r="E28" s="479" t="str">
        <f t="shared" si="3"/>
        <v>X</v>
      </c>
      <c r="F28" s="474" t="str">
        <f t="shared" si="4"/>
        <v/>
      </c>
      <c r="G28" s="474" t="str">
        <f t="shared" si="4"/>
        <v/>
      </c>
      <c r="H28" s="480">
        <f t="shared" si="5"/>
        <v>-0.75</v>
      </c>
      <c r="I28" s="480">
        <f t="shared" si="5"/>
        <v>-0.75</v>
      </c>
      <c r="J28" s="474">
        <f t="shared" si="6"/>
        <v>149</v>
      </c>
      <c r="K28" s="474">
        <f t="shared" si="7"/>
        <v>45</v>
      </c>
      <c r="L28" s="474">
        <f t="shared" si="8"/>
        <v>149</v>
      </c>
      <c r="M28" s="474">
        <f t="shared" si="9"/>
        <v>45</v>
      </c>
      <c r="N28" s="474">
        <v>149</v>
      </c>
    </row>
    <row r="29" spans="1:14" s="473" customFormat="1" ht="15" customHeight="1" x14ac:dyDescent="0.2">
      <c r="A29" s="473">
        <v>16</v>
      </c>
      <c r="B29" s="477" t="str">
        <f>'Tabelle 2.3'!J26</f>
        <v>X</v>
      </c>
      <c r="C29" s="478" t="str">
        <f>'Tabelle 3.3'!J26</f>
        <v>X</v>
      </c>
      <c r="D29" s="479" t="str">
        <f t="shared" si="3"/>
        <v>X</v>
      </c>
      <c r="E29" s="479" t="str">
        <f t="shared" si="3"/>
        <v>X</v>
      </c>
      <c r="F29" s="474" t="str">
        <f t="shared" si="4"/>
        <v/>
      </c>
      <c r="G29" s="474" t="str">
        <f t="shared" si="4"/>
        <v/>
      </c>
      <c r="H29" s="480">
        <f t="shared" si="5"/>
        <v>-0.75</v>
      </c>
      <c r="I29" s="480">
        <f t="shared" si="5"/>
        <v>-0.75</v>
      </c>
      <c r="J29" s="474">
        <f t="shared" si="6"/>
        <v>160</v>
      </c>
      <c r="K29" s="474">
        <f t="shared" si="7"/>
        <v>45</v>
      </c>
      <c r="L29" s="474">
        <f t="shared" si="8"/>
        <v>160</v>
      </c>
      <c r="M29" s="474">
        <f t="shared" si="9"/>
        <v>45</v>
      </c>
      <c r="N29" s="474">
        <v>160</v>
      </c>
    </row>
    <row r="30" spans="1:14" s="473" customFormat="1" ht="15" customHeight="1" x14ac:dyDescent="0.2">
      <c r="A30" s="473">
        <v>17</v>
      </c>
      <c r="B30" s="477" t="str">
        <f>'Tabelle 2.3'!J27</f>
        <v>X</v>
      </c>
      <c r="C30" s="478" t="str">
        <f>'Tabelle 3.3'!J27</f>
        <v>X</v>
      </c>
      <c r="D30" s="479" t="str">
        <f t="shared" si="3"/>
        <v>X</v>
      </c>
      <c r="E30" s="479" t="str">
        <f t="shared" si="3"/>
        <v>X</v>
      </c>
      <c r="F30" s="474" t="str">
        <f t="shared" si="4"/>
        <v/>
      </c>
      <c r="G30" s="474" t="str">
        <f t="shared" si="4"/>
        <v/>
      </c>
      <c r="H30" s="480">
        <f t="shared" si="5"/>
        <v>-0.75</v>
      </c>
      <c r="I30" s="480">
        <f t="shared" si="5"/>
        <v>-0.75</v>
      </c>
      <c r="J30" s="474">
        <f t="shared" si="6"/>
        <v>170</v>
      </c>
      <c r="K30" s="474">
        <f t="shared" si="7"/>
        <v>45</v>
      </c>
      <c r="L30" s="474">
        <f t="shared" si="8"/>
        <v>170</v>
      </c>
      <c r="M30" s="474">
        <f t="shared" si="9"/>
        <v>45</v>
      </c>
      <c r="N30" s="474">
        <v>170</v>
      </c>
    </row>
    <row r="31" spans="1:14" s="473" customFormat="1" ht="15" customHeight="1" x14ac:dyDescent="0.2">
      <c r="A31" s="473">
        <v>18</v>
      </c>
      <c r="B31" s="477" t="str">
        <f>'Tabelle 2.3'!J28</f>
        <v>X</v>
      </c>
      <c r="C31" s="478" t="str">
        <f>'Tabelle 3.3'!J28</f>
        <v>X</v>
      </c>
      <c r="D31" s="479" t="str">
        <f t="shared" si="3"/>
        <v>X</v>
      </c>
      <c r="E31" s="479" t="str">
        <f t="shared" si="3"/>
        <v>X</v>
      </c>
      <c r="F31" s="474" t="str">
        <f t="shared" si="4"/>
        <v/>
      </c>
      <c r="G31" s="474" t="str">
        <f t="shared" si="4"/>
        <v/>
      </c>
      <c r="H31" s="480">
        <f t="shared" si="5"/>
        <v>-0.75</v>
      </c>
      <c r="I31" s="480">
        <f t="shared" si="5"/>
        <v>-0.75</v>
      </c>
      <c r="J31" s="474">
        <f t="shared" si="6"/>
        <v>180</v>
      </c>
      <c r="K31" s="474">
        <f t="shared" si="7"/>
        <v>45</v>
      </c>
      <c r="L31" s="474">
        <f t="shared" si="8"/>
        <v>180</v>
      </c>
      <c r="M31" s="474">
        <f t="shared" si="9"/>
        <v>45</v>
      </c>
      <c r="N31" s="474">
        <v>180</v>
      </c>
    </row>
    <row r="32" spans="1:14" s="473" customFormat="1" ht="15" customHeight="1" x14ac:dyDescent="0.2">
      <c r="A32" s="473">
        <v>19</v>
      </c>
      <c r="B32" s="477" t="str">
        <f>'Tabelle 2.3'!J29</f>
        <v>X</v>
      </c>
      <c r="C32" s="478" t="str">
        <f>'Tabelle 3.3'!J29</f>
        <v>X</v>
      </c>
      <c r="D32" s="479" t="str">
        <f t="shared" si="3"/>
        <v>X</v>
      </c>
      <c r="E32" s="479" t="str">
        <f t="shared" si="3"/>
        <v>X</v>
      </c>
      <c r="F32" s="474" t="str">
        <f t="shared" si="4"/>
        <v/>
      </c>
      <c r="G32" s="474" t="str">
        <f t="shared" si="4"/>
        <v/>
      </c>
      <c r="H32" s="480">
        <f t="shared" si="5"/>
        <v>-0.75</v>
      </c>
      <c r="I32" s="480">
        <f t="shared" si="5"/>
        <v>-0.75</v>
      </c>
      <c r="J32" s="474">
        <f t="shared" si="6"/>
        <v>191</v>
      </c>
      <c r="K32" s="474">
        <f t="shared" si="7"/>
        <v>45</v>
      </c>
      <c r="L32" s="474">
        <f t="shared" si="8"/>
        <v>191</v>
      </c>
      <c r="M32" s="474">
        <f t="shared" si="9"/>
        <v>45</v>
      </c>
      <c r="N32" s="474">
        <v>191</v>
      </c>
    </row>
    <row r="33" spans="1:14" s="473" customFormat="1" ht="15" customHeight="1" x14ac:dyDescent="0.2">
      <c r="A33" s="473">
        <v>20</v>
      </c>
      <c r="B33" s="477" t="str">
        <f>'Tabelle 2.3'!J30</f>
        <v>X</v>
      </c>
      <c r="C33" s="478" t="str">
        <f>'Tabelle 3.3'!J30</f>
        <v>X</v>
      </c>
      <c r="D33" s="479" t="str">
        <f t="shared" si="3"/>
        <v>X</v>
      </c>
      <c r="E33" s="479" t="str">
        <f t="shared" si="3"/>
        <v>X</v>
      </c>
      <c r="F33" s="474" t="str">
        <f t="shared" si="4"/>
        <v/>
      </c>
      <c r="G33" s="474" t="str">
        <f t="shared" si="4"/>
        <v/>
      </c>
      <c r="H33" s="480">
        <f t="shared" si="5"/>
        <v>-0.75</v>
      </c>
      <c r="I33" s="480">
        <f t="shared" si="5"/>
        <v>-0.75</v>
      </c>
      <c r="J33" s="474">
        <f t="shared" si="6"/>
        <v>201</v>
      </c>
      <c r="K33" s="474">
        <f t="shared" si="7"/>
        <v>45</v>
      </c>
      <c r="L33" s="474">
        <f t="shared" si="8"/>
        <v>201</v>
      </c>
      <c r="M33" s="474">
        <f t="shared" si="9"/>
        <v>45</v>
      </c>
      <c r="N33" s="474">
        <v>201</v>
      </c>
    </row>
    <row r="34" spans="1:14" s="473" customFormat="1" ht="15" customHeight="1" x14ac:dyDescent="0.2">
      <c r="A34" s="473">
        <v>21</v>
      </c>
      <c r="B34" s="477" t="str">
        <f>'Tabelle 2.3'!J31</f>
        <v>X</v>
      </c>
      <c r="C34" s="478" t="str">
        <f>'Tabelle 3.3'!J31</f>
        <v>X</v>
      </c>
      <c r="D34" s="479" t="str">
        <f t="shared" si="3"/>
        <v>X</v>
      </c>
      <c r="E34" s="479" t="str">
        <f t="shared" si="3"/>
        <v>X</v>
      </c>
      <c r="F34" s="474" t="str">
        <f t="shared" si="4"/>
        <v/>
      </c>
      <c r="G34" s="474" t="str">
        <f t="shared" si="4"/>
        <v/>
      </c>
      <c r="H34" s="480">
        <f t="shared" si="5"/>
        <v>-0.75</v>
      </c>
      <c r="I34" s="480">
        <f t="shared" si="5"/>
        <v>-0.75</v>
      </c>
      <c r="J34" s="474">
        <f t="shared" si="6"/>
        <v>211</v>
      </c>
      <c r="K34" s="474">
        <f t="shared" si="7"/>
        <v>45</v>
      </c>
      <c r="L34" s="474">
        <f t="shared" si="8"/>
        <v>211</v>
      </c>
      <c r="M34" s="474">
        <f t="shared" si="9"/>
        <v>45</v>
      </c>
      <c r="N34" s="474">
        <v>211</v>
      </c>
    </row>
    <row r="35" spans="1:14" s="473" customFormat="1" ht="15" customHeight="1" x14ac:dyDescent="0.2">
      <c r="A35" s="473">
        <v>22</v>
      </c>
      <c r="B35" s="477" t="str">
        <f>'Tabelle 2.3'!J32</f>
        <v>X</v>
      </c>
      <c r="C35" s="478" t="str">
        <f>'Tabelle 3.3'!J32</f>
        <v>X</v>
      </c>
      <c r="D35" s="479" t="str">
        <f t="shared" si="3"/>
        <v>X</v>
      </c>
      <c r="E35" s="479" t="str">
        <f t="shared" si="3"/>
        <v>X</v>
      </c>
      <c r="F35" s="474" t="str">
        <f t="shared" si="4"/>
        <v/>
      </c>
      <c r="G35" s="474" t="str">
        <f t="shared" si="4"/>
        <v/>
      </c>
      <c r="H35" s="480">
        <f t="shared" si="5"/>
        <v>-0.75</v>
      </c>
      <c r="I35" s="480">
        <f t="shared" si="5"/>
        <v>-0.75</v>
      </c>
      <c r="J35" s="474">
        <f t="shared" si="6"/>
        <v>222</v>
      </c>
      <c r="K35" s="474">
        <f t="shared" si="7"/>
        <v>45</v>
      </c>
      <c r="L35" s="474">
        <f t="shared" si="8"/>
        <v>222</v>
      </c>
      <c r="M35" s="474">
        <f t="shared" si="9"/>
        <v>45</v>
      </c>
      <c r="N35" s="474">
        <v>222</v>
      </c>
    </row>
    <row r="36" spans="1:14" s="473" customFormat="1" ht="15" customHeight="1" x14ac:dyDescent="0.2">
      <c r="A36" s="473">
        <v>23</v>
      </c>
      <c r="B36" s="477"/>
      <c r="C36" s="478"/>
      <c r="D36" s="479">
        <f t="shared" si="3"/>
        <v>0</v>
      </c>
      <c r="E36" s="479">
        <f t="shared" si="3"/>
        <v>0</v>
      </c>
      <c r="F36" s="474" t="str">
        <f t="shared" si="4"/>
        <v/>
      </c>
      <c r="G36" s="474" t="str">
        <f t="shared" si="4"/>
        <v/>
      </c>
      <c r="H36" s="480" t="str">
        <f t="shared" si="5"/>
        <v/>
      </c>
      <c r="I36" s="480" t="str">
        <f t="shared" si="5"/>
        <v/>
      </c>
      <c r="J36" s="474" t="e">
        <f t="shared" si="6"/>
        <v>#N/A</v>
      </c>
      <c r="K36" s="474" t="e">
        <f t="shared" si="7"/>
        <v>#N/A</v>
      </c>
      <c r="L36" s="474" t="e">
        <f t="shared" si="8"/>
        <v>#N/A</v>
      </c>
      <c r="M36" s="474" t="e">
        <f t="shared" si="9"/>
        <v>#N/A</v>
      </c>
      <c r="N36" s="474">
        <v>232</v>
      </c>
    </row>
    <row r="37" spans="1:14" s="473" customFormat="1" ht="15" customHeight="1" x14ac:dyDescent="0.2">
      <c r="A37" s="473">
        <v>24</v>
      </c>
      <c r="B37" s="477" t="str">
        <f>'Tabelle 2.3'!J34</f>
        <v>X</v>
      </c>
      <c r="C37" s="478" t="str">
        <f>'Tabelle 3.3'!J34</f>
        <v>X</v>
      </c>
      <c r="D37" s="479" t="str">
        <f t="shared" si="3"/>
        <v>X</v>
      </c>
      <c r="E37" s="479" t="str">
        <f t="shared" si="3"/>
        <v>X</v>
      </c>
      <c r="F37" s="474" t="str">
        <f t="shared" si="4"/>
        <v/>
      </c>
      <c r="G37" s="474" t="str">
        <f t="shared" si="4"/>
        <v/>
      </c>
      <c r="H37" s="480">
        <f t="shared" si="5"/>
        <v>-0.75</v>
      </c>
      <c r="I37" s="480">
        <f t="shared" si="5"/>
        <v>-0.75</v>
      </c>
      <c r="J37" s="474">
        <f t="shared" si="6"/>
        <v>242</v>
      </c>
      <c r="K37" s="474">
        <f t="shared" si="7"/>
        <v>45</v>
      </c>
      <c r="L37" s="474">
        <f t="shared" si="8"/>
        <v>242</v>
      </c>
      <c r="M37" s="474">
        <f t="shared" si="9"/>
        <v>45</v>
      </c>
      <c r="N37" s="474">
        <v>242</v>
      </c>
    </row>
    <row r="38" spans="1:14" s="473" customFormat="1" ht="15" customHeight="1" x14ac:dyDescent="0.2">
      <c r="A38" s="473">
        <v>25</v>
      </c>
      <c r="B38" s="477" t="str">
        <f>'Tabelle 2.3'!J35</f>
        <v>X</v>
      </c>
      <c r="C38" s="478" t="str">
        <f>'Tabelle 3.3'!J35</f>
        <v>X</v>
      </c>
      <c r="D38" s="479" t="str">
        <f t="shared" si="3"/>
        <v>X</v>
      </c>
      <c r="E38" s="479" t="str">
        <f t="shared" si="3"/>
        <v>X</v>
      </c>
      <c r="F38" s="474" t="str">
        <f t="shared" si="4"/>
        <v/>
      </c>
      <c r="G38" s="474" t="str">
        <f t="shared" si="4"/>
        <v/>
      </c>
      <c r="H38" s="480">
        <f t="shared" si="5"/>
        <v>-0.75</v>
      </c>
      <c r="I38" s="480">
        <f t="shared" si="5"/>
        <v>-0.75</v>
      </c>
      <c r="J38" s="474">
        <f t="shared" si="6"/>
        <v>253</v>
      </c>
      <c r="K38" s="474">
        <f t="shared" si="7"/>
        <v>45</v>
      </c>
      <c r="L38" s="474">
        <f t="shared" si="8"/>
        <v>253</v>
      </c>
      <c r="M38" s="474">
        <f t="shared" si="9"/>
        <v>45</v>
      </c>
      <c r="N38" s="474">
        <v>253</v>
      </c>
    </row>
    <row r="39" spans="1:14" s="473" customFormat="1" ht="15" customHeight="1" x14ac:dyDescent="0.2">
      <c r="A39" s="473">
        <v>26</v>
      </c>
      <c r="B39" s="477" t="str">
        <f>'Tabelle 2.3'!J36</f>
        <v>X</v>
      </c>
      <c r="C39" s="478" t="str">
        <f>'Tabelle 3.3'!J36</f>
        <v>X</v>
      </c>
      <c r="D39" s="479" t="str">
        <f t="shared" si="3"/>
        <v>X</v>
      </c>
      <c r="E39" s="479" t="str">
        <f t="shared" si="3"/>
        <v>X</v>
      </c>
      <c r="F39" s="474" t="str">
        <f t="shared" si="4"/>
        <v/>
      </c>
      <c r="G39" s="474" t="str">
        <f t="shared" si="4"/>
        <v/>
      </c>
      <c r="H39" s="480">
        <f t="shared" si="5"/>
        <v>-0.75</v>
      </c>
      <c r="I39" s="480">
        <f t="shared" si="5"/>
        <v>-0.75</v>
      </c>
      <c r="J39" s="474">
        <f t="shared" si="6"/>
        <v>263</v>
      </c>
      <c r="K39" s="474">
        <f t="shared" si="7"/>
        <v>45</v>
      </c>
      <c r="L39" s="474">
        <f t="shared" si="8"/>
        <v>263</v>
      </c>
      <c r="M39" s="474">
        <f t="shared" si="9"/>
        <v>45</v>
      </c>
      <c r="N39" s="474">
        <v>263</v>
      </c>
    </row>
    <row r="40" spans="1:14" s="473" customFormat="1" ht="15" customHeight="1" x14ac:dyDescent="0.2">
      <c r="A40" s="473">
        <v>27</v>
      </c>
      <c r="B40" s="477" t="e">
        <f>'Tabelle 2.3'!#REF!</f>
        <v>#REF!</v>
      </c>
      <c r="C40" s="478" t="e">
        <f>'Tabelle 3.3'!#REF!</f>
        <v>#REF!</v>
      </c>
      <c r="D40" s="479" t="e">
        <f t="shared" si="3"/>
        <v>#REF!</v>
      </c>
      <c r="E40" s="479" t="e">
        <f t="shared" si="3"/>
        <v>#REF!</v>
      </c>
      <c r="F40" s="474" t="str">
        <f t="shared" si="4"/>
        <v/>
      </c>
      <c r="G40" s="474" t="str">
        <f t="shared" si="4"/>
        <v/>
      </c>
      <c r="H40" s="480" t="e">
        <f t="shared" si="5"/>
        <v>#REF!</v>
      </c>
      <c r="I40" s="480" t="e">
        <f t="shared" si="5"/>
        <v>#REF!</v>
      </c>
      <c r="J40" s="474" t="e">
        <f t="shared" si="6"/>
        <v>#REF!</v>
      </c>
      <c r="K40" s="474" t="e">
        <f t="shared" si="7"/>
        <v>#REF!</v>
      </c>
      <c r="L40" s="474" t="e">
        <f t="shared" si="8"/>
        <v>#REF!</v>
      </c>
      <c r="M40" s="474" t="e">
        <f t="shared" si="9"/>
        <v>#REF!</v>
      </c>
      <c r="N40" s="474">
        <v>273</v>
      </c>
    </row>
    <row r="41" spans="1:14" s="473" customFormat="1" ht="15" customHeight="1" x14ac:dyDescent="0.2">
      <c r="A41" s="473">
        <v>28</v>
      </c>
      <c r="B41" s="477" t="e">
        <f>'Tabelle 2.3'!#REF!</f>
        <v>#REF!</v>
      </c>
      <c r="C41" s="478" t="e">
        <f>'Tabelle 3.3'!#REF!</f>
        <v>#REF!</v>
      </c>
      <c r="D41" s="479" t="e">
        <f t="shared" si="3"/>
        <v>#REF!</v>
      </c>
      <c r="E41" s="479" t="e">
        <f t="shared" si="3"/>
        <v>#REF!</v>
      </c>
      <c r="F41" s="474" t="str">
        <f t="shared" si="4"/>
        <v/>
      </c>
      <c r="G41" s="474" t="str">
        <f t="shared" si="4"/>
        <v/>
      </c>
      <c r="H41" s="480" t="e">
        <f t="shared" si="5"/>
        <v>#REF!</v>
      </c>
      <c r="I41" s="480" t="e">
        <f t="shared" si="5"/>
        <v>#REF!</v>
      </c>
      <c r="J41" s="474" t="e">
        <f t="shared" si="6"/>
        <v>#REF!</v>
      </c>
      <c r="K41" s="474" t="e">
        <f t="shared" si="7"/>
        <v>#REF!</v>
      </c>
      <c r="L41" s="474" t="e">
        <f t="shared" si="8"/>
        <v>#REF!</v>
      </c>
      <c r="M41" s="474" t="e">
        <f t="shared" si="9"/>
        <v>#REF!</v>
      </c>
      <c r="N41" s="474">
        <v>284</v>
      </c>
    </row>
    <row r="42" spans="1:14" s="473" customFormat="1" ht="15" customHeight="1" x14ac:dyDescent="0.2">
      <c r="A42" s="473">
        <v>29</v>
      </c>
      <c r="B42" s="477" t="e">
        <f>'Tabelle 2.3'!#REF!</f>
        <v>#REF!</v>
      </c>
      <c r="C42" s="478" t="e">
        <f>'Tabelle 3.3'!#REF!</f>
        <v>#REF!</v>
      </c>
      <c r="D42" s="479" t="e">
        <f t="shared" si="3"/>
        <v>#REF!</v>
      </c>
      <c r="E42" s="479" t="e">
        <f t="shared" si="3"/>
        <v>#REF!</v>
      </c>
      <c r="F42" s="474" t="str">
        <f t="shared" si="4"/>
        <v/>
      </c>
      <c r="G42" s="474" t="str">
        <f t="shared" si="4"/>
        <v/>
      </c>
      <c r="H42" s="480" t="e">
        <f t="shared" si="5"/>
        <v>#REF!</v>
      </c>
      <c r="I42" s="480" t="e">
        <f t="shared" si="5"/>
        <v>#REF!</v>
      </c>
      <c r="J42" s="474" t="e">
        <f t="shared" si="6"/>
        <v>#REF!</v>
      </c>
      <c r="K42" s="474" t="e">
        <f t="shared" si="7"/>
        <v>#REF!</v>
      </c>
      <c r="L42" s="474" t="e">
        <f t="shared" si="8"/>
        <v>#REF!</v>
      </c>
      <c r="M42" s="474" t="e">
        <f t="shared" si="9"/>
        <v>#REF!</v>
      </c>
      <c r="N42" s="474">
        <v>294</v>
      </c>
    </row>
    <row r="43" spans="1:14" s="473" customFormat="1" ht="15" customHeight="1" x14ac:dyDescent="0.2">
      <c r="A43" s="473">
        <v>30</v>
      </c>
      <c r="B43" s="477" t="e">
        <f>'Tabelle 2.3'!#REF!</f>
        <v>#REF!</v>
      </c>
      <c r="C43" s="478" t="e">
        <f>'Tabelle 3.3'!#REF!</f>
        <v>#REF!</v>
      </c>
      <c r="D43" s="479" t="e">
        <f t="shared" si="3"/>
        <v>#REF!</v>
      </c>
      <c r="E43" s="479" t="e">
        <f t="shared" si="3"/>
        <v>#REF!</v>
      </c>
      <c r="F43" s="474" t="str">
        <f t="shared" si="4"/>
        <v/>
      </c>
      <c r="G43" s="474" t="str">
        <f t="shared" si="4"/>
        <v/>
      </c>
      <c r="H43" s="480" t="e">
        <f t="shared" si="5"/>
        <v>#REF!</v>
      </c>
      <c r="I43" s="480" t="e">
        <f t="shared" si="5"/>
        <v>#REF!</v>
      </c>
      <c r="J43" s="474" t="e">
        <f t="shared" si="6"/>
        <v>#REF!</v>
      </c>
      <c r="K43" s="474" t="e">
        <f t="shared" si="7"/>
        <v>#REF!</v>
      </c>
      <c r="L43" s="474" t="e">
        <f t="shared" si="8"/>
        <v>#REF!</v>
      </c>
      <c r="M43" s="474" t="e">
        <f t="shared" si="9"/>
        <v>#REF!</v>
      </c>
      <c r="N43" s="474">
        <v>304</v>
      </c>
    </row>
    <row r="44" spans="1:14" s="473" customFormat="1" ht="15" customHeight="1" x14ac:dyDescent="0.2">
      <c r="A44" s="473">
        <v>31</v>
      </c>
      <c r="B44" s="477" t="e">
        <f>'Tabelle 2.3'!#REF!</f>
        <v>#REF!</v>
      </c>
      <c r="C44" s="478" t="e">
        <f>'Tabelle 3.3'!#REF!</f>
        <v>#REF!</v>
      </c>
      <c r="D44" s="479" t="e">
        <f t="shared" si="3"/>
        <v>#REF!</v>
      </c>
      <c r="E44" s="479" t="e">
        <f t="shared" si="3"/>
        <v>#REF!</v>
      </c>
      <c r="F44" s="474" t="str">
        <f t="shared" si="4"/>
        <v/>
      </c>
      <c r="G44" s="474" t="str">
        <f t="shared" si="4"/>
        <v/>
      </c>
      <c r="H44" s="480" t="e">
        <f t="shared" si="5"/>
        <v>#REF!</v>
      </c>
      <c r="I44" s="480" t="e">
        <f t="shared" si="5"/>
        <v>#REF!</v>
      </c>
      <c r="J44" s="474" t="e">
        <f t="shared" si="6"/>
        <v>#REF!</v>
      </c>
      <c r="K44" s="474" t="e">
        <f t="shared" si="7"/>
        <v>#REF!</v>
      </c>
      <c r="L44" s="474" t="e">
        <f t="shared" si="8"/>
        <v>#REF!</v>
      </c>
      <c r="M44" s="474" t="e">
        <f t="shared" si="9"/>
        <v>#REF!</v>
      </c>
      <c r="N44" s="474">
        <v>315</v>
      </c>
    </row>
    <row r="45" spans="1:14" s="473" customFormat="1" ht="15" customHeight="1" x14ac:dyDescent="0.2">
      <c r="A45" s="473">
        <v>32</v>
      </c>
      <c r="B45" s="477" t="str">
        <f>'Tabelle 2.3'!J36</f>
        <v>X</v>
      </c>
      <c r="C45" s="478" t="str">
        <f>'Tabelle 3.3'!J36</f>
        <v>X</v>
      </c>
      <c r="D45" s="479" t="str">
        <f t="shared" si="3"/>
        <v>X</v>
      </c>
      <c r="E45" s="479" t="str">
        <f t="shared" si="3"/>
        <v>X</v>
      </c>
      <c r="F45" s="474" t="str">
        <f t="shared" si="4"/>
        <v/>
      </c>
      <c r="G45" s="474" t="str">
        <f t="shared" si="4"/>
        <v/>
      </c>
      <c r="H45" s="480">
        <f t="shared" si="5"/>
        <v>-0.75</v>
      </c>
      <c r="I45" s="480">
        <f t="shared" si="5"/>
        <v>-0.75</v>
      </c>
      <c r="J45" s="474">
        <f t="shared" si="6"/>
        <v>325</v>
      </c>
      <c r="K45" s="474">
        <f t="shared" si="7"/>
        <v>45</v>
      </c>
      <c r="L45" s="474">
        <f t="shared" si="8"/>
        <v>325</v>
      </c>
      <c r="M45" s="474">
        <f t="shared" si="9"/>
        <v>45</v>
      </c>
      <c r="N45" s="474">
        <v>325</v>
      </c>
    </row>
    <row r="46" spans="1:14" s="473" customFormat="1" ht="15" customHeight="1" x14ac:dyDescent="0.2">
      <c r="E46" s="474"/>
      <c r="F46" s="474"/>
      <c r="G46" s="474"/>
      <c r="H46" s="474"/>
      <c r="I46" s="474"/>
      <c r="J46" s="474"/>
      <c r="K46" s="474"/>
      <c r="L46" s="474"/>
      <c r="M46" s="474"/>
      <c r="N46" s="474"/>
    </row>
    <row r="47" spans="1:14" s="473" customFormat="1" ht="15" customHeight="1" x14ac:dyDescent="0.2">
      <c r="D47" s="481"/>
      <c r="E47" s="474"/>
      <c r="F47" s="474"/>
      <c r="G47" s="474"/>
      <c r="H47" s="474"/>
      <c r="I47" s="474"/>
      <c r="J47" s="474"/>
      <c r="K47" s="474"/>
      <c r="L47" s="474"/>
      <c r="M47" s="474"/>
      <c r="N47" s="474"/>
    </row>
    <row r="48" spans="1:14" s="473" customFormat="1" ht="15" customHeight="1" x14ac:dyDescent="0.2">
      <c r="A48" s="475" t="s">
        <v>453</v>
      </c>
      <c r="E48" s="474"/>
      <c r="F48" s="474"/>
      <c r="G48" s="474"/>
      <c r="H48" s="474"/>
      <c r="I48" s="474"/>
      <c r="J48" s="474"/>
      <c r="K48" s="474"/>
      <c r="L48" s="474"/>
      <c r="M48" s="474"/>
      <c r="N48" s="474"/>
    </row>
    <row r="49" spans="1:14" ht="15" customHeight="1" x14ac:dyDescent="0.2">
      <c r="A49" s="675" t="s">
        <v>454</v>
      </c>
      <c r="B49" s="676" t="s">
        <v>102</v>
      </c>
      <c r="C49" s="676"/>
      <c r="D49" s="676"/>
      <c r="E49" s="677" t="s">
        <v>455</v>
      </c>
      <c r="F49" s="677"/>
      <c r="G49" s="677"/>
      <c r="H49" s="678" t="s">
        <v>456</v>
      </c>
      <c r="I49" s="679" t="s">
        <v>457</v>
      </c>
      <c r="J49" s="679"/>
      <c r="K49" s="679"/>
      <c r="L49" s="482" t="s">
        <v>458</v>
      </c>
      <c r="M49" s="459"/>
      <c r="N49" s="451"/>
    </row>
    <row r="50" spans="1:14" ht="39.950000000000003" customHeight="1" x14ac:dyDescent="0.2">
      <c r="A50" s="675"/>
      <c r="B50" s="483" t="s">
        <v>441</v>
      </c>
      <c r="C50" s="483" t="s">
        <v>120</v>
      </c>
      <c r="D50" s="483" t="s">
        <v>121</v>
      </c>
      <c r="E50" s="483" t="s">
        <v>441</v>
      </c>
      <c r="F50" s="483" t="s">
        <v>120</v>
      </c>
      <c r="G50" s="483" t="s">
        <v>121</v>
      </c>
      <c r="H50" s="678"/>
      <c r="I50" s="483" t="s">
        <v>441</v>
      </c>
      <c r="J50" s="483" t="s">
        <v>120</v>
      </c>
      <c r="K50" s="483" t="s">
        <v>121</v>
      </c>
      <c r="L50" s="483" t="s">
        <v>459</v>
      </c>
      <c r="M50" s="483"/>
      <c r="N50" s="483"/>
    </row>
    <row r="51" spans="1:14" ht="15" customHeight="1" x14ac:dyDescent="0.2">
      <c r="A51" s="484" t="s">
        <v>460</v>
      </c>
      <c r="B51" s="485">
        <v>113963</v>
      </c>
      <c r="C51" s="485">
        <v>13144</v>
      </c>
      <c r="D51" s="485">
        <v>4207</v>
      </c>
      <c r="E51" s="486">
        <f>IF($A$51=37802,IF(COUNTBLANK(B$51:B$70)&gt;0,#N/A,B51/B$51*100),IF(COUNTBLANK(B$51:B$75)&gt;0,#N/A,B51/B$51*100))</f>
        <v>100</v>
      </c>
      <c r="F51" s="486">
        <f>IF($A$51=37802,IF(COUNTBLANK(C$51:C$70)&gt;0,#N/A,C51/C$51*100),IF(COUNTBLANK(C$51:C$75)&gt;0,#N/A,C51/C$51*100))</f>
        <v>100</v>
      </c>
      <c r="G51" s="486">
        <f>IF($A$51=37802,IF(COUNTBLANK(D$51:D$70)&gt;0,#N/A,D51/D$51*100),IF(COUNTBLANK(D$51:D$75)&gt;0,#N/A,D51/D$51*100))</f>
        <v>100</v>
      </c>
      <c r="H51" s="487" t="str">
        <f>IF(ISERROR(L51)=TRUE,IF(MONTH(A51)=MONTH(MAX(A$51:A$75)),A51,""),"")</f>
        <v/>
      </c>
      <c r="I51" s="486" t="str">
        <f>IF($H51&lt;&gt;"",E51,"")</f>
        <v/>
      </c>
      <c r="J51" s="486" t="str">
        <f>IF($H51&lt;&gt;"",F51,"")</f>
        <v/>
      </c>
      <c r="K51" s="486" t="str">
        <f t="shared" ref="J51:K66" si="10">IF($H51&lt;&gt;"",G51,"")</f>
        <v/>
      </c>
      <c r="L51" s="486" t="e">
        <f>IF(A$51=37802,IF(AND(COUNTBLANK(B$51:B$70)&lt;&gt;0,COUNTBLANK(C$51:C$70)&lt;&gt;0,COUNTBLANK(D$51:D$70)&lt;&gt;0),135,#N/A),IF(AND(COUNTBLANK(B$51:B$75)&lt;&gt;0,COUNTBLANK(C$51:C$75)&lt;&gt;0,COUNTBLANK(D$51:D$75)&lt;&gt;0),135,#N/A))</f>
        <v>#N/A</v>
      </c>
    </row>
    <row r="52" spans="1:14" ht="15" customHeight="1" x14ac:dyDescent="0.2">
      <c r="A52" s="484" t="s">
        <v>461</v>
      </c>
      <c r="B52" s="485">
        <v>115362</v>
      </c>
      <c r="C52" s="485">
        <v>13365</v>
      </c>
      <c r="D52" s="485">
        <v>4285</v>
      </c>
      <c r="E52" s="486">
        <f t="shared" ref="E52:G70" si="11">IF($A$51=37802,IF(COUNTBLANK(B$51:B$70)&gt;0,#N/A,B52/B$51*100),IF(COUNTBLANK(B$51:B$75)&gt;0,#N/A,B52/B$51*100))</f>
        <v>101.2275914112475</v>
      </c>
      <c r="F52" s="486">
        <f t="shared" si="11"/>
        <v>101.68137553256238</v>
      </c>
      <c r="G52" s="486">
        <f t="shared" si="11"/>
        <v>101.8540527691942</v>
      </c>
      <c r="H52" s="487" t="str">
        <f>IF(ISERROR(L52)=TRUE,IF(MONTH(A52)=MONTH(MAX(A$51:A$75)),A52,""),"")</f>
        <v/>
      </c>
      <c r="I52" s="486" t="str">
        <f t="shared" ref="I52:K75" si="12">IF($H52&lt;&gt;"",E52,"")</f>
        <v/>
      </c>
      <c r="J52" s="486" t="str">
        <f t="shared" si="10"/>
        <v/>
      </c>
      <c r="K52" s="486" t="str">
        <f t="shared" si="10"/>
        <v/>
      </c>
      <c r="L52" s="486" t="e">
        <f t="shared" ref="L52:L75" si="13">IF(A$51=37802,IF(AND(COUNTBLANK(B$51:B$70)&lt;&gt;0,COUNTBLANK(C$51:C$70)&lt;&gt;0,COUNTBLANK(D$51:D$70)&lt;&gt;0),135,#N/A),IF(AND(COUNTBLANK(B$51:B$75)&lt;&gt;0,COUNTBLANK(C$51:C$75)&lt;&gt;0,COUNTBLANK(D$51:D$75)&lt;&gt;0),135,#N/A))</f>
        <v>#N/A</v>
      </c>
    </row>
    <row r="53" spans="1:14" ht="15" customHeight="1" x14ac:dyDescent="0.2">
      <c r="A53" s="488">
        <v>41883</v>
      </c>
      <c r="B53" s="485">
        <v>116692</v>
      </c>
      <c r="C53" s="485">
        <v>12970</v>
      </c>
      <c r="D53" s="485">
        <v>4427</v>
      </c>
      <c r="E53" s="486">
        <f t="shared" si="11"/>
        <v>102.39463685582162</v>
      </c>
      <c r="F53" s="486">
        <f t="shared" si="11"/>
        <v>98.676202069385269</v>
      </c>
      <c r="G53" s="486">
        <f t="shared" si="11"/>
        <v>105.22937960541954</v>
      </c>
      <c r="H53" s="487">
        <f>IF(ISERROR(L53)=TRUE,IF(MONTH(A53)=MONTH(MAX(A$51:A$75)),A53,""),"")</f>
        <v>41883</v>
      </c>
      <c r="I53" s="486">
        <f t="shared" si="12"/>
        <v>102.39463685582162</v>
      </c>
      <c r="J53" s="486">
        <f t="shared" si="10"/>
        <v>98.676202069385269</v>
      </c>
      <c r="K53" s="486">
        <f t="shared" si="10"/>
        <v>105.22937960541954</v>
      </c>
      <c r="L53" s="486" t="e">
        <f t="shared" si="13"/>
        <v>#N/A</v>
      </c>
    </row>
    <row r="54" spans="1:14" ht="15" customHeight="1" x14ac:dyDescent="0.2">
      <c r="A54" s="488" t="s">
        <v>462</v>
      </c>
      <c r="B54" s="485">
        <v>114890</v>
      </c>
      <c r="C54" s="485">
        <v>13480</v>
      </c>
      <c r="D54" s="485">
        <v>4389</v>
      </c>
      <c r="E54" s="486">
        <f t="shared" si="11"/>
        <v>100.81342190009038</v>
      </c>
      <c r="F54" s="486">
        <f t="shared" si="11"/>
        <v>102.55629945222155</v>
      </c>
      <c r="G54" s="486">
        <f t="shared" si="11"/>
        <v>104.3261231281198</v>
      </c>
      <c r="H54" s="487" t="str">
        <f>IF(ISERROR(L54)=TRUE,IF(MONTH(A54)=MONTH(MAX(A$51:A$75)),A54,""),"")</f>
        <v/>
      </c>
      <c r="I54" s="486" t="str">
        <f t="shared" si="12"/>
        <v/>
      </c>
      <c r="J54" s="486" t="str">
        <f t="shared" si="10"/>
        <v/>
      </c>
      <c r="K54" s="486" t="str">
        <f t="shared" si="10"/>
        <v/>
      </c>
      <c r="L54" s="486" t="e">
        <f t="shared" si="13"/>
        <v>#N/A</v>
      </c>
    </row>
    <row r="55" spans="1:14" ht="15" customHeight="1" x14ac:dyDescent="0.2">
      <c r="A55" s="488" t="s">
        <v>463</v>
      </c>
      <c r="B55" s="485">
        <v>114673</v>
      </c>
      <c r="C55" s="485">
        <v>12303</v>
      </c>
      <c r="D55" s="485">
        <v>4231</v>
      </c>
      <c r="E55" s="486">
        <f t="shared" si="11"/>
        <v>100.62300922229144</v>
      </c>
      <c r="F55" s="486">
        <f t="shared" si="11"/>
        <v>93.601643335362141</v>
      </c>
      <c r="G55" s="486">
        <f t="shared" si="11"/>
        <v>100.57047777513668</v>
      </c>
      <c r="H55" s="487" t="str">
        <f t="shared" ref="H55:H70" si="14">IF(ISERROR(L55)=TRUE,IF(MONTH(A55)=MONTH(MAX(A$51:A$75)),A55,""),"")</f>
        <v/>
      </c>
      <c r="I55" s="486" t="str">
        <f t="shared" si="12"/>
        <v/>
      </c>
      <c r="J55" s="486" t="str">
        <f t="shared" si="10"/>
        <v/>
      </c>
      <c r="K55" s="486" t="str">
        <f t="shared" si="10"/>
        <v/>
      </c>
      <c r="L55" s="486" t="e">
        <f t="shared" si="13"/>
        <v>#N/A</v>
      </c>
    </row>
    <row r="56" spans="1:14" ht="15" customHeight="1" x14ac:dyDescent="0.2">
      <c r="A56" s="488" t="s">
        <v>464</v>
      </c>
      <c r="B56" s="485">
        <v>115721</v>
      </c>
      <c r="C56" s="485">
        <v>12630</v>
      </c>
      <c r="D56" s="485">
        <v>4351</v>
      </c>
      <c r="E56" s="486">
        <f t="shared" si="11"/>
        <v>101.54260593350473</v>
      </c>
      <c r="F56" s="486">
        <f t="shared" si="11"/>
        <v>96.089470480827757</v>
      </c>
      <c r="G56" s="486">
        <f t="shared" si="11"/>
        <v>103.42286665082005</v>
      </c>
      <c r="H56" s="487" t="str">
        <f t="shared" si="14"/>
        <v/>
      </c>
      <c r="I56" s="486" t="str">
        <f t="shared" si="12"/>
        <v/>
      </c>
      <c r="J56" s="486" t="str">
        <f t="shared" si="10"/>
        <v/>
      </c>
      <c r="K56" s="486" t="str">
        <f t="shared" si="10"/>
        <v/>
      </c>
      <c r="L56" s="486" t="e">
        <f t="shared" si="13"/>
        <v>#N/A</v>
      </c>
    </row>
    <row r="57" spans="1:14" ht="15" customHeight="1" x14ac:dyDescent="0.2">
      <c r="A57" s="488">
        <v>42248</v>
      </c>
      <c r="B57" s="485">
        <v>117149</v>
      </c>
      <c r="C57" s="485">
        <v>12206</v>
      </c>
      <c r="D57" s="485">
        <v>4499</v>
      </c>
      <c r="E57" s="486">
        <f t="shared" si="11"/>
        <v>102.79564420031062</v>
      </c>
      <c r="F57" s="486">
        <f t="shared" si="11"/>
        <v>92.86366402921486</v>
      </c>
      <c r="G57" s="486">
        <f t="shared" si="11"/>
        <v>106.94081293082958</v>
      </c>
      <c r="H57" s="487">
        <f t="shared" si="14"/>
        <v>42248</v>
      </c>
      <c r="I57" s="486">
        <f t="shared" si="12"/>
        <v>102.79564420031062</v>
      </c>
      <c r="J57" s="486">
        <f t="shared" si="10"/>
        <v>92.86366402921486</v>
      </c>
      <c r="K57" s="486">
        <f t="shared" si="10"/>
        <v>106.94081293082958</v>
      </c>
      <c r="L57" s="486" t="e">
        <f t="shared" si="13"/>
        <v>#N/A</v>
      </c>
    </row>
    <row r="58" spans="1:14" ht="15" customHeight="1" x14ac:dyDescent="0.2">
      <c r="A58" s="488" t="s">
        <v>465</v>
      </c>
      <c r="B58" s="485">
        <v>115706</v>
      </c>
      <c r="C58" s="485">
        <v>12484</v>
      </c>
      <c r="D58" s="485">
        <v>4452</v>
      </c>
      <c r="E58" s="486">
        <f t="shared" si="11"/>
        <v>101.52944376683661</v>
      </c>
      <c r="F58" s="486">
        <f t="shared" si="11"/>
        <v>94.978697504564821</v>
      </c>
      <c r="G58" s="486">
        <f t="shared" si="11"/>
        <v>105.82362728785357</v>
      </c>
      <c r="H58" s="487" t="str">
        <f t="shared" si="14"/>
        <v/>
      </c>
      <c r="I58" s="486" t="str">
        <f t="shared" si="12"/>
        <v/>
      </c>
      <c r="J58" s="486" t="str">
        <f t="shared" si="10"/>
        <v/>
      </c>
      <c r="K58" s="486" t="str">
        <f t="shared" si="10"/>
        <v/>
      </c>
      <c r="L58" s="486" t="e">
        <f t="shared" si="13"/>
        <v>#N/A</v>
      </c>
    </row>
    <row r="59" spans="1:14" ht="15" customHeight="1" x14ac:dyDescent="0.2">
      <c r="A59" s="488" t="s">
        <v>466</v>
      </c>
      <c r="B59" s="485">
        <v>115770</v>
      </c>
      <c r="C59" s="485">
        <v>12287</v>
      </c>
      <c r="D59" s="485">
        <v>4384</v>
      </c>
      <c r="E59" s="486">
        <f t="shared" si="11"/>
        <v>101.58560234462061</v>
      </c>
      <c r="F59" s="486">
        <f t="shared" si="11"/>
        <v>93.479914790018256</v>
      </c>
      <c r="G59" s="486">
        <f t="shared" si="11"/>
        <v>104.207273591633</v>
      </c>
      <c r="H59" s="487" t="str">
        <f t="shared" si="14"/>
        <v/>
      </c>
      <c r="I59" s="486" t="str">
        <f t="shared" si="12"/>
        <v/>
      </c>
      <c r="J59" s="486" t="str">
        <f t="shared" si="10"/>
        <v/>
      </c>
      <c r="K59" s="486" t="str">
        <f t="shared" si="10"/>
        <v/>
      </c>
      <c r="L59" s="486" t="e">
        <f t="shared" si="13"/>
        <v>#N/A</v>
      </c>
    </row>
    <row r="60" spans="1:14" ht="15" customHeight="1" x14ac:dyDescent="0.2">
      <c r="A60" s="488" t="s">
        <v>467</v>
      </c>
      <c r="B60" s="485">
        <v>116778</v>
      </c>
      <c r="C60" s="485">
        <v>12427</v>
      </c>
      <c r="D60" s="485">
        <v>4498</v>
      </c>
      <c r="E60" s="486">
        <f t="shared" si="11"/>
        <v>102.4700999447189</v>
      </c>
      <c r="F60" s="486">
        <f t="shared" si="11"/>
        <v>94.54503956177723</v>
      </c>
      <c r="G60" s="486">
        <f t="shared" si="11"/>
        <v>106.9170430235322</v>
      </c>
      <c r="H60" s="487" t="str">
        <f t="shared" si="14"/>
        <v/>
      </c>
      <c r="I60" s="486" t="str">
        <f t="shared" si="12"/>
        <v/>
      </c>
      <c r="J60" s="486" t="str">
        <f t="shared" si="10"/>
        <v/>
      </c>
      <c r="K60" s="486" t="str">
        <f t="shared" si="10"/>
        <v/>
      </c>
      <c r="L60" s="486" t="e">
        <f t="shared" si="13"/>
        <v>#N/A</v>
      </c>
    </row>
    <row r="61" spans="1:14" ht="15" customHeight="1" x14ac:dyDescent="0.2">
      <c r="A61" s="488">
        <v>42614</v>
      </c>
      <c r="B61" s="485">
        <v>118525</v>
      </c>
      <c r="C61" s="485">
        <v>11967</v>
      </c>
      <c r="D61" s="485">
        <v>4744</v>
      </c>
      <c r="E61" s="486">
        <f t="shared" si="11"/>
        <v>104.003053622667</v>
      </c>
      <c r="F61" s="486">
        <f t="shared" si="11"/>
        <v>91.045343883140589</v>
      </c>
      <c r="G61" s="486">
        <f t="shared" si="11"/>
        <v>112.76444021868315</v>
      </c>
      <c r="H61" s="487">
        <f t="shared" si="14"/>
        <v>42614</v>
      </c>
      <c r="I61" s="486">
        <f t="shared" si="12"/>
        <v>104.003053622667</v>
      </c>
      <c r="J61" s="486">
        <f t="shared" si="10"/>
        <v>91.045343883140589</v>
      </c>
      <c r="K61" s="486">
        <f t="shared" si="10"/>
        <v>112.76444021868315</v>
      </c>
      <c r="L61" s="486" t="e">
        <f t="shared" si="13"/>
        <v>#N/A</v>
      </c>
    </row>
    <row r="62" spans="1:14" ht="15" customHeight="1" x14ac:dyDescent="0.2">
      <c r="A62" s="488" t="s">
        <v>468</v>
      </c>
      <c r="B62" s="485">
        <v>117401</v>
      </c>
      <c r="C62" s="485">
        <v>12367</v>
      </c>
      <c r="D62" s="485">
        <v>4646</v>
      </c>
      <c r="E62" s="486">
        <f t="shared" si="11"/>
        <v>103.0167686003352</v>
      </c>
      <c r="F62" s="486">
        <f t="shared" si="11"/>
        <v>94.088557516737666</v>
      </c>
      <c r="G62" s="486">
        <f t="shared" si="11"/>
        <v>110.43498930354173</v>
      </c>
      <c r="H62" s="487" t="str">
        <f t="shared" si="14"/>
        <v/>
      </c>
      <c r="I62" s="486" t="str">
        <f t="shared" si="12"/>
        <v/>
      </c>
      <c r="J62" s="486" t="str">
        <f t="shared" si="10"/>
        <v/>
      </c>
      <c r="K62" s="486" t="str">
        <f t="shared" si="10"/>
        <v/>
      </c>
      <c r="L62" s="486" t="e">
        <f t="shared" si="13"/>
        <v>#N/A</v>
      </c>
    </row>
    <row r="63" spans="1:14" ht="15" customHeight="1" x14ac:dyDescent="0.2">
      <c r="A63" s="488" t="s">
        <v>469</v>
      </c>
      <c r="B63" s="485">
        <v>117089</v>
      </c>
      <c r="C63" s="485">
        <v>12019</v>
      </c>
      <c r="D63" s="485">
        <v>4510</v>
      </c>
      <c r="E63" s="486">
        <f t="shared" si="11"/>
        <v>102.74299553363811</v>
      </c>
      <c r="F63" s="486">
        <f t="shared" si="11"/>
        <v>91.440961655508218</v>
      </c>
      <c r="G63" s="486">
        <f t="shared" si="11"/>
        <v>107.20228191110056</v>
      </c>
      <c r="H63" s="487" t="str">
        <f t="shared" si="14"/>
        <v/>
      </c>
      <c r="I63" s="486" t="str">
        <f t="shared" si="12"/>
        <v/>
      </c>
      <c r="J63" s="486" t="str">
        <f t="shared" si="10"/>
        <v/>
      </c>
      <c r="K63" s="486" t="str">
        <f t="shared" si="10"/>
        <v/>
      </c>
      <c r="L63" s="486" t="e">
        <f t="shared" si="13"/>
        <v>#N/A</v>
      </c>
    </row>
    <row r="64" spans="1:14" ht="15" customHeight="1" x14ac:dyDescent="0.2">
      <c r="A64" s="488" t="s">
        <v>470</v>
      </c>
      <c r="B64" s="485">
        <v>118056</v>
      </c>
      <c r="C64" s="485">
        <v>12318</v>
      </c>
      <c r="D64" s="485">
        <v>4590</v>
      </c>
      <c r="E64" s="486">
        <f t="shared" si="11"/>
        <v>103.59151654484351</v>
      </c>
      <c r="F64" s="486">
        <f t="shared" si="11"/>
        <v>93.715763846622039</v>
      </c>
      <c r="G64" s="486">
        <f t="shared" si="11"/>
        <v>109.10387449488948</v>
      </c>
      <c r="H64" s="487" t="str">
        <f t="shared" si="14"/>
        <v/>
      </c>
      <c r="I64" s="486" t="str">
        <f t="shared" si="12"/>
        <v/>
      </c>
      <c r="J64" s="486" t="str">
        <f t="shared" si="10"/>
        <v/>
      </c>
      <c r="K64" s="486" t="str">
        <f t="shared" si="10"/>
        <v/>
      </c>
      <c r="L64" s="486" t="e">
        <f t="shared" si="13"/>
        <v>#N/A</v>
      </c>
    </row>
    <row r="65" spans="1:12" ht="15" customHeight="1" x14ac:dyDescent="0.2">
      <c r="A65" s="488">
        <v>42979</v>
      </c>
      <c r="B65" s="485">
        <v>120018</v>
      </c>
      <c r="C65" s="485">
        <v>11903</v>
      </c>
      <c r="D65" s="485">
        <v>4711</v>
      </c>
      <c r="E65" s="486">
        <f t="shared" si="11"/>
        <v>105.31312794503481</v>
      </c>
      <c r="F65" s="486">
        <f t="shared" si="11"/>
        <v>90.558429701765064</v>
      </c>
      <c r="G65" s="486">
        <f t="shared" si="11"/>
        <v>111.98003327787021</v>
      </c>
      <c r="H65" s="487">
        <f t="shared" si="14"/>
        <v>42979</v>
      </c>
      <c r="I65" s="486">
        <f t="shared" si="12"/>
        <v>105.31312794503481</v>
      </c>
      <c r="J65" s="486">
        <f t="shared" si="10"/>
        <v>90.558429701765064</v>
      </c>
      <c r="K65" s="486">
        <f t="shared" si="10"/>
        <v>111.98003327787021</v>
      </c>
      <c r="L65" s="486" t="e">
        <f t="shared" si="13"/>
        <v>#N/A</v>
      </c>
    </row>
    <row r="66" spans="1:12" ht="15" customHeight="1" x14ac:dyDescent="0.2">
      <c r="A66" s="488" t="s">
        <v>471</v>
      </c>
      <c r="B66" s="485">
        <v>118911</v>
      </c>
      <c r="C66" s="485">
        <v>12226</v>
      </c>
      <c r="D66" s="485">
        <v>4668</v>
      </c>
      <c r="E66" s="486">
        <f t="shared" si="11"/>
        <v>104.34176004492686</v>
      </c>
      <c r="F66" s="486">
        <f t="shared" si="11"/>
        <v>93.015824710894705</v>
      </c>
      <c r="G66" s="486">
        <f t="shared" si="11"/>
        <v>110.95792726408366</v>
      </c>
      <c r="H66" s="487" t="str">
        <f t="shared" si="14"/>
        <v/>
      </c>
      <c r="I66" s="486" t="str">
        <f t="shared" si="12"/>
        <v/>
      </c>
      <c r="J66" s="486" t="str">
        <f t="shared" si="10"/>
        <v/>
      </c>
      <c r="K66" s="486" t="str">
        <f t="shared" si="10"/>
        <v/>
      </c>
      <c r="L66" s="486" t="e">
        <f t="shared" si="13"/>
        <v>#N/A</v>
      </c>
    </row>
    <row r="67" spans="1:12" ht="15" customHeight="1" x14ac:dyDescent="0.2">
      <c r="A67" s="488" t="s">
        <v>472</v>
      </c>
      <c r="B67" s="485">
        <v>118470</v>
      </c>
      <c r="C67" s="485">
        <v>11999</v>
      </c>
      <c r="D67" s="485">
        <v>4576</v>
      </c>
      <c r="E67" s="486">
        <f t="shared" si="11"/>
        <v>103.95479234488387</v>
      </c>
      <c r="F67" s="486">
        <f t="shared" si="11"/>
        <v>91.288800973828359</v>
      </c>
      <c r="G67" s="486">
        <f t="shared" si="11"/>
        <v>108.77109579272641</v>
      </c>
      <c r="H67" s="487" t="str">
        <f t="shared" si="14"/>
        <v/>
      </c>
      <c r="I67" s="486" t="str">
        <f t="shared" si="12"/>
        <v/>
      </c>
      <c r="J67" s="486" t="str">
        <f t="shared" si="12"/>
        <v/>
      </c>
      <c r="K67" s="486" t="str">
        <f t="shared" si="12"/>
        <v/>
      </c>
      <c r="L67" s="486" t="e">
        <f t="shared" si="13"/>
        <v>#N/A</v>
      </c>
    </row>
    <row r="68" spans="1:12" ht="15" customHeight="1" x14ac:dyDescent="0.2">
      <c r="A68" s="488" t="s">
        <v>473</v>
      </c>
      <c r="B68" s="485">
        <v>119021</v>
      </c>
      <c r="C68" s="485">
        <v>12244</v>
      </c>
      <c r="D68" s="485">
        <v>4738</v>
      </c>
      <c r="E68" s="486">
        <f t="shared" si="11"/>
        <v>104.43828260049315</v>
      </c>
      <c r="F68" s="486">
        <f t="shared" si="11"/>
        <v>93.152769324406563</v>
      </c>
      <c r="G68" s="486">
        <f t="shared" si="11"/>
        <v>112.62182077489898</v>
      </c>
      <c r="H68" s="487" t="str">
        <f t="shared" si="14"/>
        <v/>
      </c>
      <c r="I68" s="486" t="str">
        <f t="shared" si="12"/>
        <v/>
      </c>
      <c r="J68" s="486" t="str">
        <f t="shared" si="12"/>
        <v/>
      </c>
      <c r="K68" s="486" t="str">
        <f t="shared" si="12"/>
        <v/>
      </c>
      <c r="L68" s="486" t="e">
        <f t="shared" si="13"/>
        <v>#N/A</v>
      </c>
    </row>
    <row r="69" spans="1:12" ht="15" customHeight="1" x14ac:dyDescent="0.2">
      <c r="A69" s="488">
        <v>43344</v>
      </c>
      <c r="B69" s="485">
        <v>120682</v>
      </c>
      <c r="C69" s="485">
        <v>11780</v>
      </c>
      <c r="D69" s="485">
        <v>4884</v>
      </c>
      <c r="E69" s="486">
        <f t="shared" si="11"/>
        <v>105.89577318954397</v>
      </c>
      <c r="F69" s="486">
        <f t="shared" si="11"/>
        <v>89.622641509433961</v>
      </c>
      <c r="G69" s="486">
        <f t="shared" si="11"/>
        <v>116.09222724031376</v>
      </c>
      <c r="H69" s="487">
        <f t="shared" si="14"/>
        <v>43344</v>
      </c>
      <c r="I69" s="486">
        <f t="shared" si="12"/>
        <v>105.89577318954397</v>
      </c>
      <c r="J69" s="486">
        <f t="shared" si="12"/>
        <v>89.622641509433961</v>
      </c>
      <c r="K69" s="486">
        <f t="shared" si="12"/>
        <v>116.09222724031376</v>
      </c>
      <c r="L69" s="486" t="e">
        <f t="shared" si="13"/>
        <v>#N/A</v>
      </c>
    </row>
    <row r="70" spans="1:12" ht="15" customHeight="1" x14ac:dyDescent="0.2">
      <c r="A70" s="488" t="s">
        <v>474</v>
      </c>
      <c r="B70" s="485">
        <v>119990</v>
      </c>
      <c r="C70" s="485">
        <v>12154</v>
      </c>
      <c r="D70" s="485">
        <v>4966</v>
      </c>
      <c r="E70" s="486">
        <f t="shared" si="11"/>
        <v>105.28855856725427</v>
      </c>
      <c r="F70" s="486">
        <f t="shared" si="11"/>
        <v>92.468046256847231</v>
      </c>
      <c r="G70" s="486">
        <f t="shared" si="11"/>
        <v>118.04135963869741</v>
      </c>
      <c r="H70" s="487" t="str">
        <f t="shared" si="14"/>
        <v/>
      </c>
      <c r="I70" s="486" t="str">
        <f t="shared" si="12"/>
        <v/>
      </c>
      <c r="J70" s="486" t="str">
        <f t="shared" si="12"/>
        <v/>
      </c>
      <c r="K70" s="486" t="str">
        <f t="shared" si="12"/>
        <v/>
      </c>
      <c r="L70" s="486" t="e">
        <f t="shared" si="13"/>
        <v>#N/A</v>
      </c>
    </row>
    <row r="71" spans="1:12" ht="15" customHeight="1" x14ac:dyDescent="0.2">
      <c r="A71" s="488" t="s">
        <v>475</v>
      </c>
      <c r="B71" s="485">
        <v>119556</v>
      </c>
      <c r="C71" s="485">
        <v>11915</v>
      </c>
      <c r="D71" s="485">
        <v>4998</v>
      </c>
      <c r="E71" s="489">
        <f t="shared" ref="E71:G75" si="15">IF($A$51=37802,IF(COUNTBLANK(B$51:B$70)&gt;0,#N/A,IF(ISBLANK(B71)=FALSE,B71/B$51*100,#N/A)),IF(COUNTBLANK(B$51:B$75)&gt;0,#N/A,B71/B$51*100))</f>
        <v>104.90773321165641</v>
      </c>
      <c r="F71" s="489">
        <f t="shared" si="15"/>
        <v>90.649726110772974</v>
      </c>
      <c r="G71" s="489">
        <f t="shared" si="15"/>
        <v>118.80199667221298</v>
      </c>
      <c r="H71" s="490" t="str">
        <f>IF(A$51=37802,IF(ISERROR(L71)=TRUE,IF(ISBLANK(A71)=FALSE,IF(MONTH(A71)=MONTH(MAX(A$51:A$75)),A71,""),""),""),IF(ISERROR(L71)=TRUE,IF(MONTH(A71)=MONTH(MAX(A$51:A$75)),A71,""),""))</f>
        <v/>
      </c>
      <c r="I71" s="486" t="str">
        <f t="shared" si="12"/>
        <v/>
      </c>
      <c r="J71" s="486" t="str">
        <f t="shared" si="12"/>
        <v/>
      </c>
      <c r="K71" s="486" t="str">
        <f t="shared" si="12"/>
        <v/>
      </c>
      <c r="L71" s="486" t="e">
        <f t="shared" si="13"/>
        <v>#N/A</v>
      </c>
    </row>
    <row r="72" spans="1:12" ht="15" customHeight="1" x14ac:dyDescent="0.2">
      <c r="A72" s="488" t="s">
        <v>476</v>
      </c>
      <c r="B72" s="485">
        <v>120089</v>
      </c>
      <c r="C72" s="485">
        <v>12250</v>
      </c>
      <c r="D72" s="485">
        <v>5147</v>
      </c>
      <c r="E72" s="489">
        <f t="shared" si="15"/>
        <v>105.37542886726395</v>
      </c>
      <c r="F72" s="489">
        <f t="shared" si="15"/>
        <v>93.198417528910525</v>
      </c>
      <c r="G72" s="489">
        <f t="shared" si="15"/>
        <v>122.34371285951984</v>
      </c>
      <c r="H72" s="490" t="str">
        <f>IF(A$51=37802,IF(ISERROR(L72)=TRUE,IF(ISBLANK(A72)=FALSE,IF(MONTH(A72)=MONTH(MAX(A$51:A$75)),A72,""),""),""),IF(ISERROR(L72)=TRUE,IF(MONTH(A72)=MONTH(MAX(A$51:A$75)),A72,""),""))</f>
        <v/>
      </c>
      <c r="I72" s="486" t="str">
        <f t="shared" si="12"/>
        <v/>
      </c>
      <c r="J72" s="486" t="str">
        <f t="shared" si="12"/>
        <v/>
      </c>
      <c r="K72" s="486" t="str">
        <f t="shared" si="12"/>
        <v/>
      </c>
      <c r="L72" s="486" t="e">
        <f t="shared" si="13"/>
        <v>#N/A</v>
      </c>
    </row>
    <row r="73" spans="1:12" ht="15" customHeight="1" x14ac:dyDescent="0.2">
      <c r="A73" s="488">
        <v>43709</v>
      </c>
      <c r="B73" s="485">
        <v>121763</v>
      </c>
      <c r="C73" s="485">
        <v>11771</v>
      </c>
      <c r="D73" s="485">
        <v>5328</v>
      </c>
      <c r="E73" s="489">
        <f t="shared" si="15"/>
        <v>106.84432666742714</v>
      </c>
      <c r="F73" s="489">
        <f t="shared" si="15"/>
        <v>89.554169202678025</v>
      </c>
      <c r="G73" s="489">
        <f t="shared" si="15"/>
        <v>126.64606608034228</v>
      </c>
      <c r="H73" s="490">
        <f>IF(A$51=37802,IF(ISERROR(L73)=TRUE,IF(ISBLANK(A73)=FALSE,IF(MONTH(A73)=MONTH(MAX(A$51:A$75)),A73,""),""),""),IF(ISERROR(L73)=TRUE,IF(MONTH(A73)=MONTH(MAX(A$51:A$75)),A73,""),""))</f>
        <v>43709</v>
      </c>
      <c r="I73" s="486">
        <f t="shared" si="12"/>
        <v>106.84432666742714</v>
      </c>
      <c r="J73" s="486">
        <f t="shared" si="12"/>
        <v>89.554169202678025</v>
      </c>
      <c r="K73" s="486">
        <f t="shared" si="12"/>
        <v>126.64606608034228</v>
      </c>
      <c r="L73" s="486" t="e">
        <f t="shared" si="13"/>
        <v>#N/A</v>
      </c>
    </row>
    <row r="74" spans="1:12" ht="15" customHeight="1" x14ac:dyDescent="0.2">
      <c r="A74" s="488" t="s">
        <v>477</v>
      </c>
      <c r="B74" s="485">
        <v>120691</v>
      </c>
      <c r="C74" s="485">
        <v>12111</v>
      </c>
      <c r="D74" s="485">
        <v>5316</v>
      </c>
      <c r="E74" s="489">
        <f t="shared" si="15"/>
        <v>105.90367048954485</v>
      </c>
      <c r="F74" s="489">
        <f t="shared" si="15"/>
        <v>92.140900791235552</v>
      </c>
      <c r="G74" s="489">
        <f t="shared" si="15"/>
        <v>126.36082719277395</v>
      </c>
      <c r="H74" s="490" t="str">
        <f>IF(A$51=37802,IF(ISERROR(L74)=TRUE,IF(ISBLANK(A74)=FALSE,IF(MONTH(A74)=MONTH(MAX(A$51:A$75)),A74,""),""),""),IF(ISERROR(L74)=TRUE,IF(MONTH(A74)=MONTH(MAX(A$51:A$75)),A74,""),""))</f>
        <v/>
      </c>
      <c r="I74" s="486" t="str">
        <f t="shared" si="12"/>
        <v/>
      </c>
      <c r="J74" s="486" t="str">
        <f t="shared" si="12"/>
        <v/>
      </c>
      <c r="K74" s="486" t="str">
        <f t="shared" si="12"/>
        <v/>
      </c>
      <c r="L74" s="486" t="e">
        <f t="shared" si="13"/>
        <v>#N/A</v>
      </c>
    </row>
    <row r="75" spans="1:12" ht="15" customHeight="1" x14ac:dyDescent="0.2">
      <c r="A75" s="488" t="s">
        <v>478</v>
      </c>
      <c r="B75" s="485">
        <v>120294</v>
      </c>
      <c r="C75" s="491">
        <v>11394</v>
      </c>
      <c r="D75" s="491">
        <v>5025</v>
      </c>
      <c r="E75" s="489">
        <f t="shared" si="15"/>
        <v>105.55531181172837</v>
      </c>
      <c r="F75" s="489">
        <f t="shared" si="15"/>
        <v>86.685940353012782</v>
      </c>
      <c r="G75" s="489">
        <f t="shared" si="15"/>
        <v>119.44378416924172</v>
      </c>
      <c r="H75" s="490" t="str">
        <f>IF(A$51=37802,IF(ISERROR(L75)=TRUE,IF(ISBLANK(A75)=FALSE,IF(MONTH(A75)=MONTH(MAX(A$51:A$75)),A75,""),""),""),IF(ISERROR(L75)=TRUE,IF(MONTH(A75)=MONTH(MAX(A$51:A$75)),A75,""),""))</f>
        <v/>
      </c>
      <c r="I75" s="486" t="str">
        <f t="shared" si="12"/>
        <v/>
      </c>
      <c r="J75" s="486" t="str">
        <f t="shared" si="12"/>
        <v/>
      </c>
      <c r="K75" s="486" t="str">
        <f t="shared" si="12"/>
        <v/>
      </c>
      <c r="L75" s="486" t="e">
        <f t="shared" si="13"/>
        <v>#N/A</v>
      </c>
    </row>
    <row r="77" spans="1:12" ht="15" customHeight="1" x14ac:dyDescent="0.2">
      <c r="I77" s="486">
        <f>IF(I75&lt;&gt;"",I75,IF(I74&lt;&gt;"",I74,IF(I73&lt;&gt;"",I73,IF(I72&lt;&gt;"",I72,IF(I71&lt;&gt;"",I71,IF(I70&lt;&gt;"",I70,""))))))</f>
        <v>106.84432666742714</v>
      </c>
      <c r="J77" s="486">
        <f>IF(J75&lt;&gt;"",J75,IF(J74&lt;&gt;"",J74,IF(J73&lt;&gt;"",J73,IF(J72&lt;&gt;"",J72,IF(J71&lt;&gt;"",J71,IF(J70&lt;&gt;"",J70,""))))))</f>
        <v>89.554169202678025</v>
      </c>
      <c r="K77" s="486">
        <f>IF(K75&lt;&gt;"",K75,IF(K74&lt;&gt;"",K74,IF(K73&lt;&gt;"",K73,IF(K72&lt;&gt;"",K72,IF(K71&lt;&gt;"",K71,IF(K70&lt;&gt;"",K70,""))))))</f>
        <v>126.64606608034228</v>
      </c>
    </row>
    <row r="78" spans="1:12" ht="15" customHeight="1" x14ac:dyDescent="0.2">
      <c r="I78" s="493">
        <f>RANK(I77,$I77:$K77)</f>
        <v>2</v>
      </c>
      <c r="J78" s="493">
        <f>RANK(J77,$I77:$K77)</f>
        <v>3</v>
      </c>
      <c r="K78" s="493">
        <f>RANK(K77,$I77:$K77)</f>
        <v>1</v>
      </c>
    </row>
    <row r="79" spans="1:12" ht="15" customHeight="1" x14ac:dyDescent="0.2">
      <c r="I79" s="486" t="str">
        <f>"SvB: "&amp;IF(I77&gt;100,"+","")&amp;TEXT(I77-100,"0,0")&amp;"%"</f>
        <v>SvB: +6,8%</v>
      </c>
      <c r="J79" s="486" t="str">
        <f>"GeB - ausschließlich: "&amp;IF(J77&gt;100,"+","")&amp;TEXT(J77-100,"0,0")&amp;"%"</f>
        <v>GeB - ausschließlich: -10,4%</v>
      </c>
      <c r="K79" s="486" t="str">
        <f>"GeB - im Nebenjob: "&amp;IF(K77&gt;100,"+","")&amp;TEXT(K77-100,"0,0")&amp;"%"</f>
        <v>GeB - im Nebenjob: +26,6%</v>
      </c>
    </row>
    <row r="81" spans="9:9" ht="15" customHeight="1" x14ac:dyDescent="0.2">
      <c r="I81" s="486" t="str">
        <f>IF(ISERROR(HLOOKUP(1,I$78:K$79,2,FALSE)),"",HLOOKUP(1,I$78:K$79,2,FALSE))</f>
        <v>GeB - im Nebenjob: +26,6%</v>
      </c>
    </row>
    <row r="82" spans="9:9" ht="15" customHeight="1" x14ac:dyDescent="0.2">
      <c r="I82" s="486" t="str">
        <f>IF(ISERROR(HLOOKUP(2,I$78:K$79,2,FALSE)),"",HLOOKUP(2,I$78:K$79,2,FALSE))</f>
        <v>SvB: +6,8%</v>
      </c>
    </row>
    <row r="83" spans="9:9" ht="15" customHeight="1" x14ac:dyDescent="0.2">
      <c r="I83" s="486" t="str">
        <f>IF(ISERROR(HLOOKUP(3,I$78:K$79,2,FALSE)),"",HLOOKUP(3,I$78:K$79,2,FALSE))</f>
        <v>GeB - ausschließlich: -10,4%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1" customWidth="1"/>
    <col min="2" max="2" width="15.125" style="521" customWidth="1"/>
    <col min="3" max="3" width="20.375" style="521" customWidth="1"/>
    <col min="4" max="5" width="10" style="521" customWidth="1"/>
    <col min="6" max="8" width="11" style="521"/>
    <col min="9" max="9" width="13.75" style="521" customWidth="1"/>
    <col min="10" max="256" width="11" style="521"/>
    <col min="257" max="257" width="2.375" style="521" customWidth="1"/>
    <col min="258" max="258" width="15.125" style="521" customWidth="1"/>
    <col min="259" max="259" width="20.375" style="521" customWidth="1"/>
    <col min="260" max="261" width="10" style="521" customWidth="1"/>
    <col min="262" max="264" width="11" style="521"/>
    <col min="265" max="265" width="13.75" style="521" customWidth="1"/>
    <col min="266" max="512" width="11" style="521"/>
    <col min="513" max="513" width="2.375" style="521" customWidth="1"/>
    <col min="514" max="514" width="15.125" style="521" customWidth="1"/>
    <col min="515" max="515" width="20.375" style="521" customWidth="1"/>
    <col min="516" max="517" width="10" style="521" customWidth="1"/>
    <col min="518" max="520" width="11" style="521"/>
    <col min="521" max="521" width="13.75" style="521" customWidth="1"/>
    <col min="522" max="768" width="11" style="521"/>
    <col min="769" max="769" width="2.375" style="521" customWidth="1"/>
    <col min="770" max="770" width="15.125" style="521" customWidth="1"/>
    <col min="771" max="771" width="20.375" style="521" customWidth="1"/>
    <col min="772" max="773" width="10" style="521" customWidth="1"/>
    <col min="774" max="776" width="11" style="521"/>
    <col min="777" max="777" width="13.75" style="521" customWidth="1"/>
    <col min="778" max="1024" width="11" style="521"/>
    <col min="1025" max="1025" width="2.375" style="521" customWidth="1"/>
    <col min="1026" max="1026" width="15.125" style="521" customWidth="1"/>
    <col min="1027" max="1027" width="20.375" style="521" customWidth="1"/>
    <col min="1028" max="1029" width="10" style="521" customWidth="1"/>
    <col min="1030" max="1032" width="11" style="521"/>
    <col min="1033" max="1033" width="13.75" style="521" customWidth="1"/>
    <col min="1034" max="1280" width="11" style="521"/>
    <col min="1281" max="1281" width="2.375" style="521" customWidth="1"/>
    <col min="1282" max="1282" width="15.125" style="521" customWidth="1"/>
    <col min="1283" max="1283" width="20.375" style="521" customWidth="1"/>
    <col min="1284" max="1285" width="10" style="521" customWidth="1"/>
    <col min="1286" max="1288" width="11" style="521"/>
    <col min="1289" max="1289" width="13.75" style="521" customWidth="1"/>
    <col min="1290" max="1536" width="11" style="521"/>
    <col min="1537" max="1537" width="2.375" style="521" customWidth="1"/>
    <col min="1538" max="1538" width="15.125" style="521" customWidth="1"/>
    <col min="1539" max="1539" width="20.375" style="521" customWidth="1"/>
    <col min="1540" max="1541" width="10" style="521" customWidth="1"/>
    <col min="1542" max="1544" width="11" style="521"/>
    <col min="1545" max="1545" width="13.75" style="521" customWidth="1"/>
    <col min="1546" max="1792" width="11" style="521"/>
    <col min="1793" max="1793" width="2.375" style="521" customWidth="1"/>
    <col min="1794" max="1794" width="15.125" style="521" customWidth="1"/>
    <col min="1795" max="1795" width="20.375" style="521" customWidth="1"/>
    <col min="1796" max="1797" width="10" style="521" customWidth="1"/>
    <col min="1798" max="1800" width="11" style="521"/>
    <col min="1801" max="1801" width="13.75" style="521" customWidth="1"/>
    <col min="1802" max="2048" width="11" style="521"/>
    <col min="2049" max="2049" width="2.375" style="521" customWidth="1"/>
    <col min="2050" max="2050" width="15.125" style="521" customWidth="1"/>
    <col min="2051" max="2051" width="20.375" style="521" customWidth="1"/>
    <col min="2052" max="2053" width="10" style="521" customWidth="1"/>
    <col min="2054" max="2056" width="11" style="521"/>
    <col min="2057" max="2057" width="13.75" style="521" customWidth="1"/>
    <col min="2058" max="2304" width="11" style="521"/>
    <col min="2305" max="2305" width="2.375" style="521" customWidth="1"/>
    <col min="2306" max="2306" width="15.125" style="521" customWidth="1"/>
    <col min="2307" max="2307" width="20.375" style="521" customWidth="1"/>
    <col min="2308" max="2309" width="10" style="521" customWidth="1"/>
    <col min="2310" max="2312" width="11" style="521"/>
    <col min="2313" max="2313" width="13.75" style="521" customWidth="1"/>
    <col min="2314" max="2560" width="11" style="521"/>
    <col min="2561" max="2561" width="2.375" style="521" customWidth="1"/>
    <col min="2562" max="2562" width="15.125" style="521" customWidth="1"/>
    <col min="2563" max="2563" width="20.375" style="521" customWidth="1"/>
    <col min="2564" max="2565" width="10" style="521" customWidth="1"/>
    <col min="2566" max="2568" width="11" style="521"/>
    <col min="2569" max="2569" width="13.75" style="521" customWidth="1"/>
    <col min="2570" max="2816" width="11" style="521"/>
    <col min="2817" max="2817" width="2.375" style="521" customWidth="1"/>
    <col min="2818" max="2818" width="15.125" style="521" customWidth="1"/>
    <col min="2819" max="2819" width="20.375" style="521" customWidth="1"/>
    <col min="2820" max="2821" width="10" style="521" customWidth="1"/>
    <col min="2822" max="2824" width="11" style="521"/>
    <col min="2825" max="2825" width="13.75" style="521" customWidth="1"/>
    <col min="2826" max="3072" width="11" style="521"/>
    <col min="3073" max="3073" width="2.375" style="521" customWidth="1"/>
    <col min="3074" max="3074" width="15.125" style="521" customWidth="1"/>
    <col min="3075" max="3075" width="20.375" style="521" customWidth="1"/>
    <col min="3076" max="3077" width="10" style="521" customWidth="1"/>
    <col min="3078" max="3080" width="11" style="521"/>
    <col min="3081" max="3081" width="13.75" style="521" customWidth="1"/>
    <col min="3082" max="3328" width="11" style="521"/>
    <col min="3329" max="3329" width="2.375" style="521" customWidth="1"/>
    <col min="3330" max="3330" width="15.125" style="521" customWidth="1"/>
    <col min="3331" max="3331" width="20.375" style="521" customWidth="1"/>
    <col min="3332" max="3333" width="10" style="521" customWidth="1"/>
    <col min="3334" max="3336" width="11" style="521"/>
    <col min="3337" max="3337" width="13.75" style="521" customWidth="1"/>
    <col min="3338" max="3584" width="11" style="521"/>
    <col min="3585" max="3585" width="2.375" style="521" customWidth="1"/>
    <col min="3586" max="3586" width="15.125" style="521" customWidth="1"/>
    <col min="3587" max="3587" width="20.375" style="521" customWidth="1"/>
    <col min="3588" max="3589" width="10" style="521" customWidth="1"/>
    <col min="3590" max="3592" width="11" style="521"/>
    <col min="3593" max="3593" width="13.75" style="521" customWidth="1"/>
    <col min="3594" max="3840" width="11" style="521"/>
    <col min="3841" max="3841" width="2.375" style="521" customWidth="1"/>
    <col min="3842" max="3842" width="15.125" style="521" customWidth="1"/>
    <col min="3843" max="3843" width="20.375" style="521" customWidth="1"/>
    <col min="3844" max="3845" width="10" style="521" customWidth="1"/>
    <col min="3846" max="3848" width="11" style="521"/>
    <col min="3849" max="3849" width="13.75" style="521" customWidth="1"/>
    <col min="3850" max="4096" width="11" style="521"/>
    <col min="4097" max="4097" width="2.375" style="521" customWidth="1"/>
    <col min="4098" max="4098" width="15.125" style="521" customWidth="1"/>
    <col min="4099" max="4099" width="20.375" style="521" customWidth="1"/>
    <col min="4100" max="4101" width="10" style="521" customWidth="1"/>
    <col min="4102" max="4104" width="11" style="521"/>
    <col min="4105" max="4105" width="13.75" style="521" customWidth="1"/>
    <col min="4106" max="4352" width="11" style="521"/>
    <col min="4353" max="4353" width="2.375" style="521" customWidth="1"/>
    <col min="4354" max="4354" width="15.125" style="521" customWidth="1"/>
    <col min="4355" max="4355" width="20.375" style="521" customWidth="1"/>
    <col min="4356" max="4357" width="10" style="521" customWidth="1"/>
    <col min="4358" max="4360" width="11" style="521"/>
    <col min="4361" max="4361" width="13.75" style="521" customWidth="1"/>
    <col min="4362" max="4608" width="11" style="521"/>
    <col min="4609" max="4609" width="2.375" style="521" customWidth="1"/>
    <col min="4610" max="4610" width="15.125" style="521" customWidth="1"/>
    <col min="4611" max="4611" width="20.375" style="521" customWidth="1"/>
    <col min="4612" max="4613" width="10" style="521" customWidth="1"/>
    <col min="4614" max="4616" width="11" style="521"/>
    <col min="4617" max="4617" width="13.75" style="521" customWidth="1"/>
    <col min="4618" max="4864" width="11" style="521"/>
    <col min="4865" max="4865" width="2.375" style="521" customWidth="1"/>
    <col min="4866" max="4866" width="15.125" style="521" customWidth="1"/>
    <col min="4867" max="4867" width="20.375" style="521" customWidth="1"/>
    <col min="4868" max="4869" width="10" style="521" customWidth="1"/>
    <col min="4870" max="4872" width="11" style="521"/>
    <col min="4873" max="4873" width="13.75" style="521" customWidth="1"/>
    <col min="4874" max="5120" width="11" style="521"/>
    <col min="5121" max="5121" width="2.375" style="521" customWidth="1"/>
    <col min="5122" max="5122" width="15.125" style="521" customWidth="1"/>
    <col min="5123" max="5123" width="20.375" style="521" customWidth="1"/>
    <col min="5124" max="5125" width="10" style="521" customWidth="1"/>
    <col min="5126" max="5128" width="11" style="521"/>
    <col min="5129" max="5129" width="13.75" style="521" customWidth="1"/>
    <col min="5130" max="5376" width="11" style="521"/>
    <col min="5377" max="5377" width="2.375" style="521" customWidth="1"/>
    <col min="5378" max="5378" width="15.125" style="521" customWidth="1"/>
    <col min="5379" max="5379" width="20.375" style="521" customWidth="1"/>
    <col min="5380" max="5381" width="10" style="521" customWidth="1"/>
    <col min="5382" max="5384" width="11" style="521"/>
    <col min="5385" max="5385" width="13.75" style="521" customWidth="1"/>
    <col min="5386" max="5632" width="11" style="521"/>
    <col min="5633" max="5633" width="2.375" style="521" customWidth="1"/>
    <col min="5634" max="5634" width="15.125" style="521" customWidth="1"/>
    <col min="5635" max="5635" width="20.375" style="521" customWidth="1"/>
    <col min="5636" max="5637" width="10" style="521" customWidth="1"/>
    <col min="5638" max="5640" width="11" style="521"/>
    <col min="5641" max="5641" width="13.75" style="521" customWidth="1"/>
    <col min="5642" max="5888" width="11" style="521"/>
    <col min="5889" max="5889" width="2.375" style="521" customWidth="1"/>
    <col min="5890" max="5890" width="15.125" style="521" customWidth="1"/>
    <col min="5891" max="5891" width="20.375" style="521" customWidth="1"/>
    <col min="5892" max="5893" width="10" style="521" customWidth="1"/>
    <col min="5894" max="5896" width="11" style="521"/>
    <col min="5897" max="5897" width="13.75" style="521" customWidth="1"/>
    <col min="5898" max="6144" width="11" style="521"/>
    <col min="6145" max="6145" width="2.375" style="521" customWidth="1"/>
    <col min="6146" max="6146" width="15.125" style="521" customWidth="1"/>
    <col min="6147" max="6147" width="20.375" style="521" customWidth="1"/>
    <col min="6148" max="6149" width="10" style="521" customWidth="1"/>
    <col min="6150" max="6152" width="11" style="521"/>
    <col min="6153" max="6153" width="13.75" style="521" customWidth="1"/>
    <col min="6154" max="6400" width="11" style="521"/>
    <col min="6401" max="6401" width="2.375" style="521" customWidth="1"/>
    <col min="6402" max="6402" width="15.125" style="521" customWidth="1"/>
    <col min="6403" max="6403" width="20.375" style="521" customWidth="1"/>
    <col min="6404" max="6405" width="10" style="521" customWidth="1"/>
    <col min="6406" max="6408" width="11" style="521"/>
    <col min="6409" max="6409" width="13.75" style="521" customWidth="1"/>
    <col min="6410" max="6656" width="11" style="521"/>
    <col min="6657" max="6657" width="2.375" style="521" customWidth="1"/>
    <col min="6658" max="6658" width="15.125" style="521" customWidth="1"/>
    <col min="6659" max="6659" width="20.375" style="521" customWidth="1"/>
    <col min="6660" max="6661" width="10" style="521" customWidth="1"/>
    <col min="6662" max="6664" width="11" style="521"/>
    <col min="6665" max="6665" width="13.75" style="521" customWidth="1"/>
    <col min="6666" max="6912" width="11" style="521"/>
    <col min="6913" max="6913" width="2.375" style="521" customWidth="1"/>
    <col min="6914" max="6914" width="15.125" style="521" customWidth="1"/>
    <col min="6915" max="6915" width="20.375" style="521" customWidth="1"/>
    <col min="6916" max="6917" width="10" style="521" customWidth="1"/>
    <col min="6918" max="6920" width="11" style="521"/>
    <col min="6921" max="6921" width="13.75" style="521" customWidth="1"/>
    <col min="6922" max="7168" width="11" style="521"/>
    <col min="7169" max="7169" width="2.375" style="521" customWidth="1"/>
    <col min="7170" max="7170" width="15.125" style="521" customWidth="1"/>
    <col min="7171" max="7171" width="20.375" style="521" customWidth="1"/>
    <col min="7172" max="7173" width="10" style="521" customWidth="1"/>
    <col min="7174" max="7176" width="11" style="521"/>
    <col min="7177" max="7177" width="13.75" style="521" customWidth="1"/>
    <col min="7178" max="7424" width="11" style="521"/>
    <col min="7425" max="7425" width="2.375" style="521" customWidth="1"/>
    <col min="7426" max="7426" width="15.125" style="521" customWidth="1"/>
    <col min="7427" max="7427" width="20.375" style="521" customWidth="1"/>
    <col min="7428" max="7429" width="10" style="521" customWidth="1"/>
    <col min="7430" max="7432" width="11" style="521"/>
    <col min="7433" max="7433" width="13.75" style="521" customWidth="1"/>
    <col min="7434" max="7680" width="11" style="521"/>
    <col min="7681" max="7681" width="2.375" style="521" customWidth="1"/>
    <col min="7682" max="7682" width="15.125" style="521" customWidth="1"/>
    <col min="7683" max="7683" width="20.375" style="521" customWidth="1"/>
    <col min="7684" max="7685" width="10" style="521" customWidth="1"/>
    <col min="7686" max="7688" width="11" style="521"/>
    <col min="7689" max="7689" width="13.75" style="521" customWidth="1"/>
    <col min="7690" max="7936" width="11" style="521"/>
    <col min="7937" max="7937" width="2.375" style="521" customWidth="1"/>
    <col min="7938" max="7938" width="15.125" style="521" customWidth="1"/>
    <col min="7939" max="7939" width="20.375" style="521" customWidth="1"/>
    <col min="7940" max="7941" width="10" style="521" customWidth="1"/>
    <col min="7942" max="7944" width="11" style="521"/>
    <col min="7945" max="7945" width="13.75" style="521" customWidth="1"/>
    <col min="7946" max="8192" width="11" style="521"/>
    <col min="8193" max="8193" width="2.375" style="521" customWidth="1"/>
    <col min="8194" max="8194" width="15.125" style="521" customWidth="1"/>
    <col min="8195" max="8195" width="20.375" style="521" customWidth="1"/>
    <col min="8196" max="8197" width="10" style="521" customWidth="1"/>
    <col min="8198" max="8200" width="11" style="521"/>
    <col min="8201" max="8201" width="13.75" style="521" customWidth="1"/>
    <col min="8202" max="8448" width="11" style="521"/>
    <col min="8449" max="8449" width="2.375" style="521" customWidth="1"/>
    <col min="8450" max="8450" width="15.125" style="521" customWidth="1"/>
    <col min="8451" max="8451" width="20.375" style="521" customWidth="1"/>
    <col min="8452" max="8453" width="10" style="521" customWidth="1"/>
    <col min="8454" max="8456" width="11" style="521"/>
    <col min="8457" max="8457" width="13.75" style="521" customWidth="1"/>
    <col min="8458" max="8704" width="11" style="521"/>
    <col min="8705" max="8705" width="2.375" style="521" customWidth="1"/>
    <col min="8706" max="8706" width="15.125" style="521" customWidth="1"/>
    <col min="8707" max="8707" width="20.375" style="521" customWidth="1"/>
    <col min="8708" max="8709" width="10" style="521" customWidth="1"/>
    <col min="8710" max="8712" width="11" style="521"/>
    <col min="8713" max="8713" width="13.75" style="521" customWidth="1"/>
    <col min="8714" max="8960" width="11" style="521"/>
    <col min="8961" max="8961" width="2.375" style="521" customWidth="1"/>
    <col min="8962" max="8962" width="15.125" style="521" customWidth="1"/>
    <col min="8963" max="8963" width="20.375" style="521" customWidth="1"/>
    <col min="8964" max="8965" width="10" style="521" customWidth="1"/>
    <col min="8966" max="8968" width="11" style="521"/>
    <col min="8969" max="8969" width="13.75" style="521" customWidth="1"/>
    <col min="8970" max="9216" width="11" style="521"/>
    <col min="9217" max="9217" width="2.375" style="521" customWidth="1"/>
    <col min="9218" max="9218" width="15.125" style="521" customWidth="1"/>
    <col min="9219" max="9219" width="20.375" style="521" customWidth="1"/>
    <col min="9220" max="9221" width="10" style="521" customWidth="1"/>
    <col min="9222" max="9224" width="11" style="521"/>
    <col min="9225" max="9225" width="13.75" style="521" customWidth="1"/>
    <col min="9226" max="9472" width="11" style="521"/>
    <col min="9473" max="9473" width="2.375" style="521" customWidth="1"/>
    <col min="9474" max="9474" width="15.125" style="521" customWidth="1"/>
    <col min="9475" max="9475" width="20.375" style="521" customWidth="1"/>
    <col min="9476" max="9477" width="10" style="521" customWidth="1"/>
    <col min="9478" max="9480" width="11" style="521"/>
    <col min="9481" max="9481" width="13.75" style="521" customWidth="1"/>
    <col min="9482" max="9728" width="11" style="521"/>
    <col min="9729" max="9729" width="2.375" style="521" customWidth="1"/>
    <col min="9730" max="9730" width="15.125" style="521" customWidth="1"/>
    <col min="9731" max="9731" width="20.375" style="521" customWidth="1"/>
    <col min="9732" max="9733" width="10" style="521" customWidth="1"/>
    <col min="9734" max="9736" width="11" style="521"/>
    <col min="9737" max="9737" width="13.75" style="521" customWidth="1"/>
    <col min="9738" max="9984" width="11" style="521"/>
    <col min="9985" max="9985" width="2.375" style="521" customWidth="1"/>
    <col min="9986" max="9986" width="15.125" style="521" customWidth="1"/>
    <col min="9987" max="9987" width="20.375" style="521" customWidth="1"/>
    <col min="9988" max="9989" width="10" style="521" customWidth="1"/>
    <col min="9990" max="9992" width="11" style="521"/>
    <col min="9993" max="9993" width="13.75" style="521" customWidth="1"/>
    <col min="9994" max="10240" width="11" style="521"/>
    <col min="10241" max="10241" width="2.375" style="521" customWidth="1"/>
    <col min="10242" max="10242" width="15.125" style="521" customWidth="1"/>
    <col min="10243" max="10243" width="20.375" style="521" customWidth="1"/>
    <col min="10244" max="10245" width="10" style="521" customWidth="1"/>
    <col min="10246" max="10248" width="11" style="521"/>
    <col min="10249" max="10249" width="13.75" style="521" customWidth="1"/>
    <col min="10250" max="10496" width="11" style="521"/>
    <col min="10497" max="10497" width="2.375" style="521" customWidth="1"/>
    <col min="10498" max="10498" width="15.125" style="521" customWidth="1"/>
    <col min="10499" max="10499" width="20.375" style="521" customWidth="1"/>
    <col min="10500" max="10501" width="10" style="521" customWidth="1"/>
    <col min="10502" max="10504" width="11" style="521"/>
    <col min="10505" max="10505" width="13.75" style="521" customWidth="1"/>
    <col min="10506" max="10752" width="11" style="521"/>
    <col min="10753" max="10753" width="2.375" style="521" customWidth="1"/>
    <col min="10754" max="10754" width="15.125" style="521" customWidth="1"/>
    <col min="10755" max="10755" width="20.375" style="521" customWidth="1"/>
    <col min="10756" max="10757" width="10" style="521" customWidth="1"/>
    <col min="10758" max="10760" width="11" style="521"/>
    <col min="10761" max="10761" width="13.75" style="521" customWidth="1"/>
    <col min="10762" max="11008" width="11" style="521"/>
    <col min="11009" max="11009" width="2.375" style="521" customWidth="1"/>
    <col min="11010" max="11010" width="15.125" style="521" customWidth="1"/>
    <col min="11011" max="11011" width="20.375" style="521" customWidth="1"/>
    <col min="11012" max="11013" width="10" style="521" customWidth="1"/>
    <col min="11014" max="11016" width="11" style="521"/>
    <col min="11017" max="11017" width="13.75" style="521" customWidth="1"/>
    <col min="11018" max="11264" width="11" style="521"/>
    <col min="11265" max="11265" width="2.375" style="521" customWidth="1"/>
    <col min="11266" max="11266" width="15.125" style="521" customWidth="1"/>
    <col min="11267" max="11267" width="20.375" style="521" customWidth="1"/>
    <col min="11268" max="11269" width="10" style="521" customWidth="1"/>
    <col min="11270" max="11272" width="11" style="521"/>
    <col min="11273" max="11273" width="13.75" style="521" customWidth="1"/>
    <col min="11274" max="11520" width="11" style="521"/>
    <col min="11521" max="11521" width="2.375" style="521" customWidth="1"/>
    <col min="11522" max="11522" width="15.125" style="521" customWidth="1"/>
    <col min="11523" max="11523" width="20.375" style="521" customWidth="1"/>
    <col min="11524" max="11525" width="10" style="521" customWidth="1"/>
    <col min="11526" max="11528" width="11" style="521"/>
    <col min="11529" max="11529" width="13.75" style="521" customWidth="1"/>
    <col min="11530" max="11776" width="11" style="521"/>
    <col min="11777" max="11777" width="2.375" style="521" customWidth="1"/>
    <col min="11778" max="11778" width="15.125" style="521" customWidth="1"/>
    <col min="11779" max="11779" width="20.375" style="521" customWidth="1"/>
    <col min="11780" max="11781" width="10" style="521" customWidth="1"/>
    <col min="11782" max="11784" width="11" style="521"/>
    <col min="11785" max="11785" width="13.75" style="521" customWidth="1"/>
    <col min="11786" max="12032" width="11" style="521"/>
    <col min="12033" max="12033" width="2.375" style="521" customWidth="1"/>
    <col min="12034" max="12034" width="15.125" style="521" customWidth="1"/>
    <col min="12035" max="12035" width="20.375" style="521" customWidth="1"/>
    <col min="12036" max="12037" width="10" style="521" customWidth="1"/>
    <col min="12038" max="12040" width="11" style="521"/>
    <col min="12041" max="12041" width="13.75" style="521" customWidth="1"/>
    <col min="12042" max="12288" width="11" style="521"/>
    <col min="12289" max="12289" width="2.375" style="521" customWidth="1"/>
    <col min="12290" max="12290" width="15.125" style="521" customWidth="1"/>
    <col min="12291" max="12291" width="20.375" style="521" customWidth="1"/>
    <col min="12292" max="12293" width="10" style="521" customWidth="1"/>
    <col min="12294" max="12296" width="11" style="521"/>
    <col min="12297" max="12297" width="13.75" style="521" customWidth="1"/>
    <col min="12298" max="12544" width="11" style="521"/>
    <col min="12545" max="12545" width="2.375" style="521" customWidth="1"/>
    <col min="12546" max="12546" width="15.125" style="521" customWidth="1"/>
    <col min="12547" max="12547" width="20.375" style="521" customWidth="1"/>
    <col min="12548" max="12549" width="10" style="521" customWidth="1"/>
    <col min="12550" max="12552" width="11" style="521"/>
    <col min="12553" max="12553" width="13.75" style="521" customWidth="1"/>
    <col min="12554" max="12800" width="11" style="521"/>
    <col min="12801" max="12801" width="2.375" style="521" customWidth="1"/>
    <col min="12802" max="12802" width="15.125" style="521" customWidth="1"/>
    <col min="12803" max="12803" width="20.375" style="521" customWidth="1"/>
    <col min="12804" max="12805" width="10" style="521" customWidth="1"/>
    <col min="12806" max="12808" width="11" style="521"/>
    <col min="12809" max="12809" width="13.75" style="521" customWidth="1"/>
    <col min="12810" max="13056" width="11" style="521"/>
    <col min="13057" max="13057" width="2.375" style="521" customWidth="1"/>
    <col min="13058" max="13058" width="15.125" style="521" customWidth="1"/>
    <col min="13059" max="13059" width="20.375" style="521" customWidth="1"/>
    <col min="13060" max="13061" width="10" style="521" customWidth="1"/>
    <col min="13062" max="13064" width="11" style="521"/>
    <col min="13065" max="13065" width="13.75" style="521" customWidth="1"/>
    <col min="13066" max="13312" width="11" style="521"/>
    <col min="13313" max="13313" width="2.375" style="521" customWidth="1"/>
    <col min="13314" max="13314" width="15.125" style="521" customWidth="1"/>
    <col min="13315" max="13315" width="20.375" style="521" customWidth="1"/>
    <col min="13316" max="13317" width="10" style="521" customWidth="1"/>
    <col min="13318" max="13320" width="11" style="521"/>
    <col min="13321" max="13321" width="13.75" style="521" customWidth="1"/>
    <col min="13322" max="13568" width="11" style="521"/>
    <col min="13569" max="13569" width="2.375" style="521" customWidth="1"/>
    <col min="13570" max="13570" width="15.125" style="521" customWidth="1"/>
    <col min="13571" max="13571" width="20.375" style="521" customWidth="1"/>
    <col min="13572" max="13573" width="10" style="521" customWidth="1"/>
    <col min="13574" max="13576" width="11" style="521"/>
    <col min="13577" max="13577" width="13.75" style="521" customWidth="1"/>
    <col min="13578" max="13824" width="11" style="521"/>
    <col min="13825" max="13825" width="2.375" style="521" customWidth="1"/>
    <col min="13826" max="13826" width="15.125" style="521" customWidth="1"/>
    <col min="13827" max="13827" width="20.375" style="521" customWidth="1"/>
    <col min="13828" max="13829" width="10" style="521" customWidth="1"/>
    <col min="13830" max="13832" width="11" style="521"/>
    <col min="13833" max="13833" width="13.75" style="521" customWidth="1"/>
    <col min="13834" max="14080" width="11" style="521"/>
    <col min="14081" max="14081" width="2.375" style="521" customWidth="1"/>
    <col min="14082" max="14082" width="15.125" style="521" customWidth="1"/>
    <col min="14083" max="14083" width="20.375" style="521" customWidth="1"/>
    <col min="14084" max="14085" width="10" style="521" customWidth="1"/>
    <col min="14086" max="14088" width="11" style="521"/>
    <col min="14089" max="14089" width="13.75" style="521" customWidth="1"/>
    <col min="14090" max="14336" width="11" style="521"/>
    <col min="14337" max="14337" width="2.375" style="521" customWidth="1"/>
    <col min="14338" max="14338" width="15.125" style="521" customWidth="1"/>
    <col min="14339" max="14339" width="20.375" style="521" customWidth="1"/>
    <col min="14340" max="14341" width="10" style="521" customWidth="1"/>
    <col min="14342" max="14344" width="11" style="521"/>
    <col min="14345" max="14345" width="13.75" style="521" customWidth="1"/>
    <col min="14346" max="14592" width="11" style="521"/>
    <col min="14593" max="14593" width="2.375" style="521" customWidth="1"/>
    <col min="14594" max="14594" width="15.125" style="521" customWidth="1"/>
    <col min="14595" max="14595" width="20.375" style="521" customWidth="1"/>
    <col min="14596" max="14597" width="10" style="521" customWidth="1"/>
    <col min="14598" max="14600" width="11" style="521"/>
    <col min="14601" max="14601" width="13.75" style="521" customWidth="1"/>
    <col min="14602" max="14848" width="11" style="521"/>
    <col min="14849" max="14849" width="2.375" style="521" customWidth="1"/>
    <col min="14850" max="14850" width="15.125" style="521" customWidth="1"/>
    <col min="14851" max="14851" width="20.375" style="521" customWidth="1"/>
    <col min="14852" max="14853" width="10" style="521" customWidth="1"/>
    <col min="14854" max="14856" width="11" style="521"/>
    <col min="14857" max="14857" width="13.75" style="521" customWidth="1"/>
    <col min="14858" max="15104" width="11" style="521"/>
    <col min="15105" max="15105" width="2.375" style="521" customWidth="1"/>
    <col min="15106" max="15106" width="15.125" style="521" customWidth="1"/>
    <col min="15107" max="15107" width="20.375" style="521" customWidth="1"/>
    <col min="15108" max="15109" width="10" style="521" customWidth="1"/>
    <col min="15110" max="15112" width="11" style="521"/>
    <col min="15113" max="15113" width="13.75" style="521" customWidth="1"/>
    <col min="15114" max="15360" width="11" style="521"/>
    <col min="15361" max="15361" width="2.375" style="521" customWidth="1"/>
    <col min="15362" max="15362" width="15.125" style="521" customWidth="1"/>
    <col min="15363" max="15363" width="20.375" style="521" customWidth="1"/>
    <col min="15364" max="15365" width="10" style="521" customWidth="1"/>
    <col min="15366" max="15368" width="11" style="521"/>
    <col min="15369" max="15369" width="13.75" style="521" customWidth="1"/>
    <col min="15370" max="15616" width="11" style="521"/>
    <col min="15617" max="15617" width="2.375" style="521" customWidth="1"/>
    <col min="15618" max="15618" width="15.125" style="521" customWidth="1"/>
    <col min="15619" max="15619" width="20.375" style="521" customWidth="1"/>
    <col min="15620" max="15621" width="10" style="521" customWidth="1"/>
    <col min="15622" max="15624" width="11" style="521"/>
    <col min="15625" max="15625" width="13.75" style="521" customWidth="1"/>
    <col min="15626" max="15872" width="11" style="521"/>
    <col min="15873" max="15873" width="2.375" style="521" customWidth="1"/>
    <col min="15874" max="15874" width="15.125" style="521" customWidth="1"/>
    <col min="15875" max="15875" width="20.375" style="521" customWidth="1"/>
    <col min="15876" max="15877" width="10" style="521" customWidth="1"/>
    <col min="15878" max="15880" width="11" style="521"/>
    <col min="15881" max="15881" width="13.75" style="521" customWidth="1"/>
    <col min="15882" max="16128" width="11" style="521"/>
    <col min="16129" max="16129" width="2.375" style="521" customWidth="1"/>
    <col min="16130" max="16130" width="15.125" style="521" customWidth="1"/>
    <col min="16131" max="16131" width="20.375" style="521" customWidth="1"/>
    <col min="16132" max="16133" width="10" style="521" customWidth="1"/>
    <col min="16134" max="16136" width="11" style="521"/>
    <col min="16137" max="16137" width="13.75" style="521" customWidth="1"/>
    <col min="16138" max="16384" width="11" style="521"/>
  </cols>
  <sheetData>
    <row r="1" spans="1:11" s="495" customFormat="1" ht="33.6" customHeight="1" x14ac:dyDescent="0.2">
      <c r="A1" s="494"/>
      <c r="B1" s="494"/>
      <c r="C1" s="494"/>
      <c r="D1" s="494"/>
      <c r="E1" s="15"/>
      <c r="F1" s="15"/>
      <c r="G1" s="15"/>
      <c r="I1" s="496"/>
    </row>
    <row r="2" spans="1:11" s="71" customFormat="1" ht="13.15" customHeight="1" x14ac:dyDescent="0.2">
      <c r="A2" s="497"/>
      <c r="C2" s="498"/>
      <c r="D2" s="498"/>
      <c r="G2" s="499" t="s">
        <v>479</v>
      </c>
      <c r="H2" s="500"/>
      <c r="I2" s="500"/>
      <c r="K2" s="496"/>
    </row>
    <row r="3" spans="1:11" s="495" customFormat="1" ht="19.5" customHeight="1" x14ac:dyDescent="0.25">
      <c r="A3" s="501" t="s">
        <v>480</v>
      </c>
      <c r="D3" s="502"/>
    </row>
    <row r="4" spans="1:11" s="71" customFormat="1" ht="19.5" customHeight="1" x14ac:dyDescent="0.2">
      <c r="A4" s="497"/>
      <c r="C4" s="498"/>
      <c r="D4" s="498"/>
      <c r="E4" s="498"/>
      <c r="G4" s="503"/>
      <c r="H4" s="500"/>
      <c r="I4" s="500"/>
    </row>
    <row r="5" spans="1:11" s="71" customFormat="1" ht="13.15" customHeight="1" x14ac:dyDescent="0.2">
      <c r="A5" s="497"/>
      <c r="C5" s="498"/>
      <c r="D5" s="498"/>
      <c r="E5" s="498"/>
      <c r="G5" s="503"/>
      <c r="H5" s="500"/>
      <c r="I5" s="500"/>
    </row>
    <row r="6" spans="1:11" s="71" customFormat="1" ht="13.15" customHeight="1" x14ac:dyDescent="0.2">
      <c r="A6" s="691" t="s">
        <v>481</v>
      </c>
      <c r="B6" s="673"/>
      <c r="C6" s="673"/>
      <c r="D6" s="673"/>
      <c r="E6" s="673"/>
      <c r="F6" s="692"/>
      <c r="G6" s="692"/>
      <c r="H6" s="500"/>
      <c r="I6" s="500"/>
    </row>
    <row r="7" spans="1:11" s="71" customFormat="1" ht="13.15" customHeight="1" x14ac:dyDescent="0.2">
      <c r="A7" s="497"/>
      <c r="C7" s="498"/>
      <c r="D7" s="498"/>
      <c r="E7" s="498"/>
      <c r="G7" s="503"/>
      <c r="H7" s="500"/>
      <c r="I7" s="500"/>
    </row>
    <row r="8" spans="1:11" s="503" customFormat="1" ht="13.15" customHeight="1" x14ac:dyDescent="0.2">
      <c r="B8" s="504" t="s">
        <v>482</v>
      </c>
      <c r="C8" s="505"/>
      <c r="D8" s="505"/>
      <c r="E8" s="506"/>
      <c r="F8" s="507"/>
      <c r="G8" s="507"/>
      <c r="H8" s="500"/>
      <c r="I8" s="500"/>
    </row>
    <row r="9" spans="1:11" s="503" customFormat="1" ht="13.15" customHeight="1" x14ac:dyDescent="0.2">
      <c r="A9" s="508"/>
      <c r="B9" s="683" t="s">
        <v>483</v>
      </c>
      <c r="C9" s="683"/>
      <c r="D9" s="684"/>
      <c r="E9" s="459"/>
      <c r="F9" s="459"/>
      <c r="H9" s="500"/>
      <c r="I9" s="500"/>
    </row>
    <row r="10" spans="1:11" s="503" customFormat="1" ht="13.15" customHeight="1" x14ac:dyDescent="0.2">
      <c r="A10" s="508"/>
      <c r="B10" s="683" t="s">
        <v>484</v>
      </c>
      <c r="C10" s="683"/>
      <c r="D10" s="684"/>
      <c r="E10" s="509"/>
      <c r="G10" s="510"/>
      <c r="H10" s="511"/>
      <c r="I10" s="511"/>
    </row>
    <row r="11" spans="1:11" s="503" customFormat="1" ht="13.15" customHeight="1" x14ac:dyDescent="0.2">
      <c r="A11" s="508"/>
      <c r="B11" s="683" t="s">
        <v>485</v>
      </c>
      <c r="C11" s="683"/>
      <c r="D11" s="684"/>
      <c r="E11" s="509"/>
      <c r="G11" s="510"/>
      <c r="H11" s="512"/>
      <c r="I11" s="512"/>
    </row>
    <row r="12" spans="1:11" s="503" customFormat="1" ht="13.15" customHeight="1" x14ac:dyDescent="0.2">
      <c r="A12" s="508"/>
      <c r="B12" s="683" t="s">
        <v>486</v>
      </c>
      <c r="C12" s="683"/>
      <c r="D12" s="684"/>
      <c r="E12" s="509"/>
      <c r="G12" s="510"/>
      <c r="H12" s="512"/>
      <c r="I12" s="512"/>
    </row>
    <row r="13" spans="1:11" s="503" customFormat="1" ht="13.15" customHeight="1" x14ac:dyDescent="0.2">
      <c r="A13" s="508"/>
      <c r="B13" s="683" t="s">
        <v>487</v>
      </c>
      <c r="C13" s="683"/>
      <c r="D13" s="684"/>
      <c r="E13" s="509"/>
      <c r="G13" s="510"/>
    </row>
    <row r="14" spans="1:11" s="503" customFormat="1" ht="13.15" customHeight="1" x14ac:dyDescent="0.2">
      <c r="A14" s="508"/>
      <c r="B14" s="683" t="s">
        <v>488</v>
      </c>
      <c r="C14" s="683"/>
      <c r="D14" s="684"/>
      <c r="E14" s="509"/>
      <c r="G14" s="510"/>
    </row>
    <row r="15" spans="1:11" s="503" customFormat="1" ht="13.15" customHeight="1" x14ac:dyDescent="0.2">
      <c r="A15" s="508"/>
      <c r="B15" s="683" t="s">
        <v>489</v>
      </c>
      <c r="C15" s="683"/>
      <c r="D15" s="684"/>
      <c r="E15" s="509"/>
      <c r="G15" s="510"/>
    </row>
    <row r="16" spans="1:11" s="503" customFormat="1" ht="13.15" customHeight="1" x14ac:dyDescent="0.2">
      <c r="A16" s="508"/>
      <c r="B16" s="683" t="s">
        <v>490</v>
      </c>
      <c r="C16" s="683"/>
      <c r="D16" s="684"/>
      <c r="E16" s="509"/>
      <c r="G16" s="510"/>
    </row>
    <row r="17" spans="1:8" s="503" customFormat="1" ht="13.15" customHeight="1" x14ac:dyDescent="0.2">
      <c r="A17" s="508"/>
      <c r="B17" s="690"/>
      <c r="C17" s="690"/>
      <c r="D17" s="513"/>
      <c r="E17" s="509"/>
      <c r="G17" s="510"/>
    </row>
    <row r="18" spans="1:8" s="503" customFormat="1" ht="13.15" customHeight="1" x14ac:dyDescent="0.2">
      <c r="B18" s="504" t="s">
        <v>491</v>
      </c>
      <c r="C18" s="514"/>
      <c r="D18" s="513"/>
      <c r="E18" s="509"/>
      <c r="G18" s="510"/>
    </row>
    <row r="19" spans="1:8" s="503" customFormat="1" ht="13.15" customHeight="1" x14ac:dyDescent="0.2">
      <c r="A19" s="508"/>
      <c r="B19" s="683" t="s">
        <v>492</v>
      </c>
      <c r="C19" s="683"/>
      <c r="D19" s="684"/>
      <c r="E19" s="509"/>
      <c r="G19" s="510"/>
    </row>
    <row r="20" spans="1:8" s="503" customFormat="1" ht="13.15" customHeight="1" x14ac:dyDescent="0.2">
      <c r="A20" s="508"/>
      <c r="B20" s="683" t="s">
        <v>493</v>
      </c>
      <c r="C20" s="683"/>
      <c r="D20" s="684"/>
      <c r="E20" s="509"/>
      <c r="G20" s="510"/>
    </row>
    <row r="21" spans="1:8" s="503" customFormat="1" ht="13.15" customHeight="1" x14ac:dyDescent="0.2">
      <c r="A21" s="508"/>
      <c r="B21" s="683" t="s">
        <v>494</v>
      </c>
      <c r="C21" s="683"/>
      <c r="D21" s="684"/>
      <c r="E21" s="509"/>
      <c r="G21" s="510"/>
    </row>
    <row r="22" spans="1:8" s="503" customFormat="1" ht="13.15" customHeight="1" x14ac:dyDescent="0.2">
      <c r="A22" s="508"/>
      <c r="B22" s="683" t="s">
        <v>495</v>
      </c>
      <c r="C22" s="683"/>
      <c r="D22" s="684"/>
      <c r="E22" s="509"/>
      <c r="G22" s="510"/>
    </row>
    <row r="23" spans="1:8" s="503" customFormat="1" ht="13.15" customHeight="1" x14ac:dyDescent="0.2">
      <c r="A23" s="508"/>
      <c r="B23" s="683" t="s">
        <v>496</v>
      </c>
      <c r="C23" s="683"/>
      <c r="D23" s="684"/>
      <c r="E23" s="509"/>
      <c r="G23" s="510"/>
    </row>
    <row r="24" spans="1:8" s="503" customFormat="1" ht="13.15" customHeight="1" x14ac:dyDescent="0.2">
      <c r="A24" s="508"/>
      <c r="B24" s="683" t="s">
        <v>497</v>
      </c>
      <c r="C24" s="683"/>
      <c r="D24" s="684"/>
      <c r="E24" s="509"/>
      <c r="G24" s="510"/>
    </row>
    <row r="25" spans="1:8" s="503" customFormat="1" ht="13.15" customHeight="1" x14ac:dyDescent="0.2">
      <c r="A25" s="508"/>
      <c r="B25" s="683" t="s">
        <v>498</v>
      </c>
      <c r="C25" s="683"/>
      <c r="D25" s="684"/>
      <c r="E25" s="509"/>
      <c r="G25" s="510"/>
    </row>
    <row r="26" spans="1:8" s="503" customFormat="1" ht="13.15" customHeight="1" x14ac:dyDescent="0.2">
      <c r="A26" s="508"/>
      <c r="B26" s="683" t="s">
        <v>499</v>
      </c>
      <c r="C26" s="683"/>
      <c r="D26" s="684"/>
      <c r="E26" s="509"/>
      <c r="G26" s="71"/>
    </row>
    <row r="27" spans="1:8" s="503" customFormat="1" ht="13.15" customHeight="1" x14ac:dyDescent="0.2">
      <c r="A27" s="508"/>
      <c r="B27" s="683" t="s">
        <v>500</v>
      </c>
      <c r="C27" s="683"/>
      <c r="D27" s="684"/>
      <c r="E27" s="509"/>
      <c r="G27" s="71"/>
    </row>
    <row r="28" spans="1:8" s="71" customFormat="1" ht="13.15" customHeight="1" x14ac:dyDescent="0.2">
      <c r="A28" s="508"/>
      <c r="B28" s="683" t="s">
        <v>501</v>
      </c>
      <c r="C28" s="683"/>
      <c r="D28" s="684"/>
      <c r="E28" s="509"/>
      <c r="F28" s="503"/>
    </row>
    <row r="29" spans="1:8" s="71" customFormat="1" ht="13.15" customHeight="1" x14ac:dyDescent="0.2">
      <c r="A29" s="508"/>
      <c r="B29" s="683" t="s">
        <v>502</v>
      </c>
      <c r="C29" s="683"/>
      <c r="D29" s="684"/>
      <c r="E29" s="509"/>
    </row>
    <row r="30" spans="1:8" s="71" customFormat="1" ht="13.15" customHeight="1" x14ac:dyDescent="0.2">
      <c r="A30" s="508"/>
      <c r="B30" s="683" t="s">
        <v>503</v>
      </c>
      <c r="C30" s="683"/>
      <c r="D30" s="684"/>
      <c r="E30" s="509"/>
    </row>
    <row r="31" spans="1:8" s="71" customFormat="1" ht="13.15" customHeight="1" x14ac:dyDescent="0.2">
      <c r="A31" s="508"/>
      <c r="B31" s="683" t="s">
        <v>504</v>
      </c>
      <c r="C31" s="683"/>
      <c r="D31" s="684"/>
      <c r="E31" s="509"/>
      <c r="H31" s="515"/>
    </row>
    <row r="32" spans="1:8" s="71" customFormat="1" ht="13.15" customHeight="1" x14ac:dyDescent="0.2">
      <c r="A32" s="508"/>
      <c r="B32" s="683" t="s">
        <v>505</v>
      </c>
      <c r="C32" s="683"/>
      <c r="D32" s="684"/>
      <c r="E32" s="509"/>
      <c r="H32" s="515"/>
    </row>
    <row r="33" spans="1:8" s="503" customFormat="1" ht="13.15" customHeight="1" x14ac:dyDescent="0.2">
      <c r="A33" s="508"/>
      <c r="B33" s="683" t="s">
        <v>506</v>
      </c>
      <c r="C33" s="683"/>
      <c r="D33" s="684"/>
      <c r="E33" s="509"/>
      <c r="F33" s="71"/>
      <c r="G33" s="71"/>
      <c r="H33" s="516"/>
    </row>
    <row r="34" spans="1:8" ht="13.15" customHeight="1" x14ac:dyDescent="0.2">
      <c r="A34" s="508"/>
      <c r="B34" s="517"/>
      <c r="C34" s="518"/>
      <c r="D34" s="519"/>
      <c r="E34" s="509"/>
      <c r="F34" s="71"/>
      <c r="G34" s="71"/>
      <c r="H34" s="520"/>
    </row>
    <row r="35" spans="1:8" ht="13.15" customHeight="1" x14ac:dyDescent="0.2">
      <c r="A35" s="685" t="s">
        <v>507</v>
      </c>
      <c r="B35" s="685"/>
      <c r="C35" s="685"/>
      <c r="D35" s="685"/>
      <c r="E35" s="685"/>
      <c r="F35" s="685"/>
      <c r="G35" s="685"/>
      <c r="H35" s="520"/>
    </row>
    <row r="36" spans="1:8" ht="13.15" customHeight="1" x14ac:dyDescent="0.2">
      <c r="A36" s="522"/>
      <c r="B36" s="523"/>
      <c r="C36" s="523"/>
      <c r="D36" s="524"/>
      <c r="E36" s="524"/>
      <c r="F36" s="524"/>
      <c r="G36" s="524"/>
      <c r="H36" s="520"/>
    </row>
    <row r="37" spans="1:8" ht="13.15" customHeight="1" x14ac:dyDescent="0.2">
      <c r="A37" s="682" t="s">
        <v>508</v>
      </c>
      <c r="B37" s="682"/>
      <c r="C37" s="682"/>
      <c r="D37" s="682"/>
      <c r="E37" s="682"/>
      <c r="F37" s="682"/>
      <c r="G37" s="682"/>
      <c r="H37" s="520"/>
    </row>
    <row r="38" spans="1:8" ht="13.15" customHeight="1" x14ac:dyDescent="0.2">
      <c r="A38" s="525"/>
      <c r="B38" s="526"/>
      <c r="C38" s="526"/>
      <c r="D38" s="513"/>
      <c r="E38" s="527"/>
      <c r="F38" s="515"/>
      <c r="G38" s="515"/>
      <c r="H38" s="520"/>
    </row>
    <row r="39" spans="1:8" ht="13.15" customHeight="1" x14ac:dyDescent="0.2">
      <c r="A39" s="686" t="s">
        <v>509</v>
      </c>
      <c r="B39" s="686"/>
      <c r="C39" s="686"/>
      <c r="D39" s="686"/>
      <c r="E39" s="686"/>
      <c r="F39" s="687"/>
      <c r="G39" s="687"/>
    </row>
    <row r="40" spans="1:8" ht="13.15" customHeight="1" x14ac:dyDescent="0.2">
      <c r="A40" s="687"/>
      <c r="B40" s="687"/>
      <c r="C40" s="687"/>
      <c r="D40" s="687"/>
      <c r="E40" s="687"/>
      <c r="F40" s="687"/>
      <c r="G40" s="687"/>
    </row>
    <row r="41" spans="1:8" ht="13.15" customHeight="1" x14ac:dyDescent="0.2">
      <c r="A41" s="528"/>
      <c r="B41" s="528"/>
      <c r="C41" s="528"/>
      <c r="D41" s="529"/>
      <c r="E41" s="529"/>
      <c r="F41" s="520"/>
      <c r="G41" s="520"/>
    </row>
    <row r="42" spans="1:8" ht="13.15" customHeight="1" x14ac:dyDescent="0.2">
      <c r="A42" s="688" t="s">
        <v>510</v>
      </c>
      <c r="B42" s="689"/>
      <c r="C42" s="689"/>
      <c r="D42" s="689"/>
      <c r="E42" s="689"/>
      <c r="F42" s="689"/>
      <c r="G42" s="689"/>
    </row>
    <row r="43" spans="1:8" ht="13.15" customHeight="1" x14ac:dyDescent="0.2">
      <c r="A43" s="682" t="s">
        <v>511</v>
      </c>
      <c r="B43" s="682"/>
      <c r="C43" s="530" t="s">
        <v>512</v>
      </c>
      <c r="D43" s="530"/>
      <c r="E43" s="530"/>
      <c r="F43" s="530"/>
      <c r="G43" s="530"/>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4" t="s">
        <v>7</v>
      </c>
      <c r="B4" s="554"/>
      <c r="C4" s="554"/>
      <c r="D4" s="554"/>
      <c r="E4" s="554"/>
      <c r="F4" s="554"/>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56" t="s">
        <v>13</v>
      </c>
      <c r="D10" s="556"/>
      <c r="E10" s="556"/>
      <c r="F10" s="556"/>
    </row>
    <row r="11" spans="1:6" ht="12.75" customHeight="1" x14ac:dyDescent="0.2">
      <c r="A11" s="22"/>
      <c r="B11" s="21"/>
      <c r="C11" s="28"/>
      <c r="D11" s="27"/>
      <c r="E11" s="29"/>
      <c r="F11" s="27"/>
    </row>
    <row r="12" spans="1:6" ht="12.75" customHeight="1" x14ac:dyDescent="0.2">
      <c r="A12" s="25" t="s">
        <v>14</v>
      </c>
      <c r="B12" s="21"/>
      <c r="C12" s="557" t="s">
        <v>15</v>
      </c>
      <c r="D12" s="557"/>
      <c r="E12" s="557"/>
      <c r="F12" s="557"/>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8" t="s">
        <v>20</v>
      </c>
      <c r="B18" s="558"/>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9" t="s">
        <v>38</v>
      </c>
      <c r="D33" s="553"/>
      <c r="E33" s="553"/>
      <c r="F33" s="553"/>
    </row>
    <row r="34" spans="1:6" ht="12.75" customHeight="1" x14ac:dyDescent="0.2">
      <c r="A34" s="26"/>
      <c r="B34" s="26"/>
      <c r="C34" s="560" t="s">
        <v>39</v>
      </c>
      <c r="D34" s="561"/>
      <c r="E34" s="561"/>
      <c r="F34" s="561"/>
    </row>
    <row r="35" spans="1:6" ht="25.5" customHeight="1" x14ac:dyDescent="0.2">
      <c r="A35" s="26"/>
      <c r="B35" s="26"/>
      <c r="C35" s="562" t="s">
        <v>40</v>
      </c>
      <c r="D35" s="563"/>
      <c r="E35" s="563"/>
      <c r="F35" s="563"/>
    </row>
    <row r="36" spans="1:6" ht="12.75" x14ac:dyDescent="0.2">
      <c r="B36" s="26"/>
    </row>
    <row r="37" spans="1:6" ht="12.75" x14ac:dyDescent="0.2">
      <c r="A37" s="22" t="s">
        <v>41</v>
      </c>
      <c r="C37" s="45" t="s">
        <v>42</v>
      </c>
      <c r="D37" s="36"/>
      <c r="E37" s="36"/>
      <c r="F37" s="36"/>
    </row>
    <row r="38" spans="1:6" ht="28.5" customHeight="1" x14ac:dyDescent="0.2">
      <c r="C38" s="553" t="s">
        <v>43</v>
      </c>
      <c r="D38" s="553"/>
      <c r="E38" s="553"/>
      <c r="F38" s="553"/>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4" t="s">
        <v>89</v>
      </c>
      <c r="C41" s="564"/>
      <c r="D41" s="564"/>
      <c r="E41" s="564"/>
      <c r="F41" s="564"/>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7" t="s">
        <v>91</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95"/>
      <c r="F5" s="95"/>
      <c r="G5" s="95"/>
      <c r="H5" s="95"/>
      <c r="I5" s="95"/>
      <c r="J5" s="95"/>
    </row>
    <row r="6" spans="1:15" s="94" customFormat="1" ht="35.1" customHeight="1" x14ac:dyDescent="0.2">
      <c r="A6" s="571" t="s">
        <v>519</v>
      </c>
      <c r="B6" s="572"/>
      <c r="C6" s="572"/>
      <c r="D6" s="572"/>
      <c r="E6" s="572"/>
      <c r="F6" s="572"/>
      <c r="G6" s="572"/>
      <c r="H6" s="572"/>
      <c r="I6" s="572"/>
      <c r="J6" s="572"/>
    </row>
    <row r="7" spans="1:15" s="91" customFormat="1" ht="12" customHeight="1" x14ac:dyDescent="0.2">
      <c r="A7" s="573" t="s">
        <v>93</v>
      </c>
      <c r="B7" s="574"/>
      <c r="C7" s="579" t="s">
        <v>94</v>
      </c>
      <c r="D7" s="582" t="s">
        <v>95</v>
      </c>
      <c r="E7" s="583"/>
      <c r="F7" s="583"/>
      <c r="G7" s="583"/>
      <c r="H7" s="584"/>
      <c r="I7" s="585" t="s">
        <v>96</v>
      </c>
      <c r="J7" s="586"/>
      <c r="K7" s="96"/>
      <c r="L7" s="96"/>
      <c r="M7" s="96"/>
      <c r="N7" s="96"/>
      <c r="O7" s="96"/>
    </row>
    <row r="8" spans="1:15" ht="34.5" customHeight="1" x14ac:dyDescent="0.2">
      <c r="A8" s="575"/>
      <c r="B8" s="576"/>
      <c r="C8" s="580"/>
      <c r="D8" s="589" t="s">
        <v>97</v>
      </c>
      <c r="E8" s="589" t="s">
        <v>98</v>
      </c>
      <c r="F8" s="589" t="s">
        <v>99</v>
      </c>
      <c r="G8" s="589" t="s">
        <v>100</v>
      </c>
      <c r="H8" s="589" t="s">
        <v>101</v>
      </c>
      <c r="I8" s="587"/>
      <c r="J8" s="588"/>
    </row>
    <row r="9" spans="1:15" ht="12" customHeight="1" x14ac:dyDescent="0.2">
      <c r="A9" s="575"/>
      <c r="B9" s="576"/>
      <c r="C9" s="580"/>
      <c r="D9" s="590"/>
      <c r="E9" s="590"/>
      <c r="F9" s="590"/>
      <c r="G9" s="590"/>
      <c r="H9" s="590"/>
      <c r="I9" s="98" t="s">
        <v>102</v>
      </c>
      <c r="J9" s="99" t="s">
        <v>103</v>
      </c>
    </row>
    <row r="10" spans="1:15" ht="12" customHeight="1" x14ac:dyDescent="0.2">
      <c r="A10" s="577"/>
      <c r="B10" s="578"/>
      <c r="C10" s="581"/>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120294</v>
      </c>
      <c r="E12" s="114">
        <v>120691</v>
      </c>
      <c r="F12" s="114">
        <v>121763</v>
      </c>
      <c r="G12" s="114">
        <v>120089</v>
      </c>
      <c r="H12" s="114">
        <v>120080</v>
      </c>
      <c r="I12" s="115" t="s">
        <v>520</v>
      </c>
      <c r="J12" s="116" t="s">
        <v>520</v>
      </c>
      <c r="N12" s="117"/>
    </row>
    <row r="13" spans="1:15" s="110" customFormat="1" ht="13.5" customHeight="1" x14ac:dyDescent="0.2">
      <c r="A13" s="118" t="s">
        <v>105</v>
      </c>
      <c r="B13" s="119" t="s">
        <v>106</v>
      </c>
      <c r="C13" s="113">
        <v>50.83877832643357</v>
      </c>
      <c r="D13" s="114">
        <v>61156</v>
      </c>
      <c r="E13" s="114">
        <v>61261</v>
      </c>
      <c r="F13" s="114">
        <v>62152</v>
      </c>
      <c r="G13" s="114">
        <v>61249</v>
      </c>
      <c r="H13" s="114">
        <v>61132</v>
      </c>
      <c r="I13" s="115" t="s">
        <v>520</v>
      </c>
      <c r="J13" s="116" t="s">
        <v>520</v>
      </c>
    </row>
    <row r="14" spans="1:15" s="110" customFormat="1" ht="13.5" customHeight="1" x14ac:dyDescent="0.2">
      <c r="A14" s="120"/>
      <c r="B14" s="119" t="s">
        <v>107</v>
      </c>
      <c r="C14" s="113">
        <v>49.16122167356643</v>
      </c>
      <c r="D14" s="114">
        <v>59138</v>
      </c>
      <c r="E14" s="114">
        <v>59430</v>
      </c>
      <c r="F14" s="114">
        <v>59611</v>
      </c>
      <c r="G14" s="114">
        <v>58840</v>
      </c>
      <c r="H14" s="114">
        <v>58948</v>
      </c>
      <c r="I14" s="115" t="s">
        <v>520</v>
      </c>
      <c r="J14" s="116" t="s">
        <v>520</v>
      </c>
    </row>
    <row r="15" spans="1:15" s="110" customFormat="1" ht="13.5" customHeight="1" x14ac:dyDescent="0.2">
      <c r="A15" s="118" t="s">
        <v>105</v>
      </c>
      <c r="B15" s="121" t="s">
        <v>108</v>
      </c>
      <c r="C15" s="113">
        <v>7.9879295725472588</v>
      </c>
      <c r="D15" s="114">
        <v>9609</v>
      </c>
      <c r="E15" s="114">
        <v>9750</v>
      </c>
      <c r="F15" s="114">
        <v>9859</v>
      </c>
      <c r="G15" s="114">
        <v>8783</v>
      </c>
      <c r="H15" s="114">
        <v>8873</v>
      </c>
      <c r="I15" s="115" t="s">
        <v>520</v>
      </c>
      <c r="J15" s="116" t="s">
        <v>520</v>
      </c>
    </row>
    <row r="16" spans="1:15" s="110" customFormat="1" ht="13.5" customHeight="1" x14ac:dyDescent="0.2">
      <c r="A16" s="118"/>
      <c r="B16" s="121" t="s">
        <v>109</v>
      </c>
      <c r="C16" s="113">
        <v>68.946913395514329</v>
      </c>
      <c r="D16" s="114">
        <v>82939</v>
      </c>
      <c r="E16" s="114">
        <v>83126</v>
      </c>
      <c r="F16" s="114">
        <v>84056</v>
      </c>
      <c r="G16" s="114">
        <v>83910</v>
      </c>
      <c r="H16" s="114">
        <v>84197</v>
      </c>
      <c r="I16" s="115" t="s">
        <v>520</v>
      </c>
      <c r="J16" s="116" t="s">
        <v>520</v>
      </c>
    </row>
    <row r="17" spans="1:10" s="110" customFormat="1" ht="13.5" customHeight="1" x14ac:dyDescent="0.2">
      <c r="A17" s="118"/>
      <c r="B17" s="121" t="s">
        <v>110</v>
      </c>
      <c r="C17" s="113">
        <v>22.140755149882786</v>
      </c>
      <c r="D17" s="114">
        <v>26634</v>
      </c>
      <c r="E17" s="114">
        <v>26676</v>
      </c>
      <c r="F17" s="114">
        <v>26740</v>
      </c>
      <c r="G17" s="114">
        <v>26313</v>
      </c>
      <c r="H17" s="114">
        <v>25990</v>
      </c>
      <c r="I17" s="115" t="s">
        <v>520</v>
      </c>
      <c r="J17" s="116" t="s">
        <v>520</v>
      </c>
    </row>
    <row r="18" spans="1:10" s="110" customFormat="1" ht="13.5" customHeight="1" x14ac:dyDescent="0.2">
      <c r="A18" s="120"/>
      <c r="B18" s="121" t="s">
        <v>111</v>
      </c>
      <c r="C18" s="113">
        <v>0.92440188205563034</v>
      </c>
      <c r="D18" s="114">
        <v>1112</v>
      </c>
      <c r="E18" s="114">
        <v>1139</v>
      </c>
      <c r="F18" s="114">
        <v>1108</v>
      </c>
      <c r="G18" s="114">
        <v>1083</v>
      </c>
      <c r="H18" s="114">
        <v>1020</v>
      </c>
      <c r="I18" s="115" t="s">
        <v>520</v>
      </c>
      <c r="J18" s="116" t="s">
        <v>520</v>
      </c>
    </row>
    <row r="19" spans="1:10" s="110" customFormat="1" ht="13.5" customHeight="1" x14ac:dyDescent="0.2">
      <c r="A19" s="120"/>
      <c r="B19" s="121" t="s">
        <v>112</v>
      </c>
      <c r="C19" s="113">
        <v>0.28430345653149786</v>
      </c>
      <c r="D19" s="114">
        <v>342</v>
      </c>
      <c r="E19" s="114">
        <v>347</v>
      </c>
      <c r="F19" s="114">
        <v>343</v>
      </c>
      <c r="G19" s="114">
        <v>303</v>
      </c>
      <c r="H19" s="114">
        <v>281</v>
      </c>
      <c r="I19" s="115" t="s">
        <v>520</v>
      </c>
      <c r="J19" s="116" t="s">
        <v>520</v>
      </c>
    </row>
    <row r="20" spans="1:10" s="110" customFormat="1" ht="13.5" customHeight="1" x14ac:dyDescent="0.2">
      <c r="A20" s="118" t="s">
        <v>113</v>
      </c>
      <c r="B20" s="122" t="s">
        <v>114</v>
      </c>
      <c r="C20" s="113">
        <v>70.774934743212469</v>
      </c>
      <c r="D20" s="114">
        <v>85138</v>
      </c>
      <c r="E20" s="114">
        <v>85659</v>
      </c>
      <c r="F20" s="114">
        <v>86909</v>
      </c>
      <c r="G20" s="114">
        <v>85620</v>
      </c>
      <c r="H20" s="114">
        <v>86075</v>
      </c>
      <c r="I20" s="115" t="s">
        <v>520</v>
      </c>
      <c r="J20" s="116" t="s">
        <v>520</v>
      </c>
    </row>
    <row r="21" spans="1:10" s="110" customFormat="1" ht="13.5" customHeight="1" x14ac:dyDescent="0.2">
      <c r="A21" s="120"/>
      <c r="B21" s="122" t="s">
        <v>115</v>
      </c>
      <c r="C21" s="113">
        <v>29.225065256787538</v>
      </c>
      <c r="D21" s="114">
        <v>35156</v>
      </c>
      <c r="E21" s="114">
        <v>35032</v>
      </c>
      <c r="F21" s="114">
        <v>34854</v>
      </c>
      <c r="G21" s="114">
        <v>34469</v>
      </c>
      <c r="H21" s="114">
        <v>34005</v>
      </c>
      <c r="I21" s="115" t="s">
        <v>520</v>
      </c>
      <c r="J21" s="116" t="s">
        <v>520</v>
      </c>
    </row>
    <row r="22" spans="1:10" s="110" customFormat="1" ht="13.5" customHeight="1" x14ac:dyDescent="0.2">
      <c r="A22" s="118" t="s">
        <v>113</v>
      </c>
      <c r="B22" s="122" t="s">
        <v>116</v>
      </c>
      <c r="C22" s="113">
        <v>94.815202753254525</v>
      </c>
      <c r="D22" s="114">
        <v>114057</v>
      </c>
      <c r="E22" s="114">
        <v>114562</v>
      </c>
      <c r="F22" s="114">
        <v>115402</v>
      </c>
      <c r="G22" s="114">
        <v>114018</v>
      </c>
      <c r="H22" s="114">
        <v>114296</v>
      </c>
      <c r="I22" s="115" t="s">
        <v>520</v>
      </c>
      <c r="J22" s="116" t="s">
        <v>520</v>
      </c>
    </row>
    <row r="23" spans="1:10" s="110" customFormat="1" ht="13.5" customHeight="1" x14ac:dyDescent="0.2">
      <c r="A23" s="123"/>
      <c r="B23" s="124" t="s">
        <v>117</v>
      </c>
      <c r="C23" s="125">
        <v>5.1748216868671753</v>
      </c>
      <c r="D23" s="114">
        <v>6225</v>
      </c>
      <c r="E23" s="114">
        <v>6118</v>
      </c>
      <c r="F23" s="114">
        <v>6349</v>
      </c>
      <c r="G23" s="114">
        <v>6059</v>
      </c>
      <c r="H23" s="114">
        <v>5773</v>
      </c>
      <c r="I23" s="115" t="s">
        <v>520</v>
      </c>
      <c r="J23" s="116" t="s">
        <v>520</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16419</v>
      </c>
      <c r="E26" s="114">
        <v>17427</v>
      </c>
      <c r="F26" s="114">
        <v>17099</v>
      </c>
      <c r="G26" s="114">
        <v>17397</v>
      </c>
      <c r="H26" s="140">
        <v>16969</v>
      </c>
      <c r="I26" s="115" t="s">
        <v>520</v>
      </c>
      <c r="J26" s="116" t="s">
        <v>520</v>
      </c>
    </row>
    <row r="27" spans="1:10" s="110" customFormat="1" ht="13.5" customHeight="1" x14ac:dyDescent="0.2">
      <c r="A27" s="118" t="s">
        <v>105</v>
      </c>
      <c r="B27" s="119" t="s">
        <v>106</v>
      </c>
      <c r="C27" s="113">
        <v>45.465619099823378</v>
      </c>
      <c r="D27" s="115">
        <v>7465</v>
      </c>
      <c r="E27" s="114">
        <v>7907</v>
      </c>
      <c r="F27" s="114">
        <v>7849</v>
      </c>
      <c r="G27" s="114">
        <v>7916</v>
      </c>
      <c r="H27" s="140">
        <v>7713</v>
      </c>
      <c r="I27" s="115" t="s">
        <v>520</v>
      </c>
      <c r="J27" s="116" t="s">
        <v>520</v>
      </c>
    </row>
    <row r="28" spans="1:10" s="110" customFormat="1" ht="13.5" customHeight="1" x14ac:dyDescent="0.2">
      <c r="A28" s="120"/>
      <c r="B28" s="119" t="s">
        <v>107</v>
      </c>
      <c r="C28" s="113">
        <v>54.534380900176622</v>
      </c>
      <c r="D28" s="115">
        <v>8954</v>
      </c>
      <c r="E28" s="114">
        <v>9520</v>
      </c>
      <c r="F28" s="114">
        <v>9250</v>
      </c>
      <c r="G28" s="114">
        <v>9481</v>
      </c>
      <c r="H28" s="140">
        <v>9256</v>
      </c>
      <c r="I28" s="115" t="s">
        <v>520</v>
      </c>
      <c r="J28" s="116" t="s">
        <v>520</v>
      </c>
    </row>
    <row r="29" spans="1:10" s="110" customFormat="1" ht="13.5" customHeight="1" x14ac:dyDescent="0.2">
      <c r="A29" s="118" t="s">
        <v>105</v>
      </c>
      <c r="B29" s="121" t="s">
        <v>108</v>
      </c>
      <c r="C29" s="113">
        <v>22.918569949448809</v>
      </c>
      <c r="D29" s="115">
        <v>3763</v>
      </c>
      <c r="E29" s="114">
        <v>4190</v>
      </c>
      <c r="F29" s="114">
        <v>3855</v>
      </c>
      <c r="G29" s="114">
        <v>4102</v>
      </c>
      <c r="H29" s="140">
        <v>3698</v>
      </c>
      <c r="I29" s="115" t="s">
        <v>520</v>
      </c>
      <c r="J29" s="116" t="s">
        <v>520</v>
      </c>
    </row>
    <row r="30" spans="1:10" s="110" customFormat="1" ht="13.5" customHeight="1" x14ac:dyDescent="0.2">
      <c r="A30" s="118"/>
      <c r="B30" s="121" t="s">
        <v>109</v>
      </c>
      <c r="C30" s="113">
        <v>39.697910956818319</v>
      </c>
      <c r="D30" s="115">
        <v>6518</v>
      </c>
      <c r="E30" s="114">
        <v>6941</v>
      </c>
      <c r="F30" s="114">
        <v>6900</v>
      </c>
      <c r="G30" s="114">
        <v>6963</v>
      </c>
      <c r="H30" s="140">
        <v>6983</v>
      </c>
      <c r="I30" s="115" t="s">
        <v>520</v>
      </c>
      <c r="J30" s="116" t="s">
        <v>520</v>
      </c>
    </row>
    <row r="31" spans="1:10" s="110" customFormat="1" ht="13.5" customHeight="1" x14ac:dyDescent="0.2">
      <c r="A31" s="118"/>
      <c r="B31" s="121" t="s">
        <v>110</v>
      </c>
      <c r="C31" s="113">
        <v>16.895060600523784</v>
      </c>
      <c r="D31" s="115">
        <v>2774</v>
      </c>
      <c r="E31" s="114">
        <v>2814</v>
      </c>
      <c r="F31" s="114">
        <v>2850</v>
      </c>
      <c r="G31" s="114">
        <v>2913</v>
      </c>
      <c r="H31" s="140">
        <v>2929</v>
      </c>
      <c r="I31" s="115" t="s">
        <v>520</v>
      </c>
      <c r="J31" s="116" t="s">
        <v>520</v>
      </c>
    </row>
    <row r="32" spans="1:10" s="110" customFormat="1" ht="13.5" customHeight="1" x14ac:dyDescent="0.2">
      <c r="A32" s="120"/>
      <c r="B32" s="121" t="s">
        <v>111</v>
      </c>
      <c r="C32" s="113">
        <v>20.488458493209087</v>
      </c>
      <c r="D32" s="115">
        <v>3364</v>
      </c>
      <c r="E32" s="114">
        <v>3482</v>
      </c>
      <c r="F32" s="114">
        <v>3494</v>
      </c>
      <c r="G32" s="114">
        <v>3419</v>
      </c>
      <c r="H32" s="140">
        <v>3359</v>
      </c>
      <c r="I32" s="115" t="s">
        <v>520</v>
      </c>
      <c r="J32" s="116" t="s">
        <v>520</v>
      </c>
    </row>
    <row r="33" spans="1:10" s="110" customFormat="1" ht="13.5" customHeight="1" x14ac:dyDescent="0.2">
      <c r="A33" s="120"/>
      <c r="B33" s="121" t="s">
        <v>112</v>
      </c>
      <c r="C33" s="113">
        <v>2.3935684268225836</v>
      </c>
      <c r="D33" s="115">
        <v>393</v>
      </c>
      <c r="E33" s="114">
        <v>407</v>
      </c>
      <c r="F33" s="114">
        <v>420</v>
      </c>
      <c r="G33" s="114">
        <v>354</v>
      </c>
      <c r="H33" s="140">
        <v>339</v>
      </c>
      <c r="I33" s="115" t="s">
        <v>520</v>
      </c>
      <c r="J33" s="116" t="s">
        <v>520</v>
      </c>
    </row>
    <row r="34" spans="1:10" s="110" customFormat="1" ht="13.5" customHeight="1" x14ac:dyDescent="0.2">
      <c r="A34" s="118" t="s">
        <v>113</v>
      </c>
      <c r="B34" s="122" t="s">
        <v>116</v>
      </c>
      <c r="C34" s="113">
        <v>93.732870454960718</v>
      </c>
      <c r="D34" s="115">
        <v>15390</v>
      </c>
      <c r="E34" s="114">
        <v>16338</v>
      </c>
      <c r="F34" s="114">
        <v>16042</v>
      </c>
      <c r="G34" s="114">
        <v>16311</v>
      </c>
      <c r="H34" s="140">
        <v>15975</v>
      </c>
      <c r="I34" s="115" t="s">
        <v>520</v>
      </c>
      <c r="J34" s="116" t="s">
        <v>520</v>
      </c>
    </row>
    <row r="35" spans="1:10" s="110" customFormat="1" ht="13.5" customHeight="1" x14ac:dyDescent="0.2">
      <c r="A35" s="118"/>
      <c r="B35" s="119" t="s">
        <v>117</v>
      </c>
      <c r="C35" s="113">
        <v>6.1635909616907245</v>
      </c>
      <c r="D35" s="115">
        <v>1012</v>
      </c>
      <c r="E35" s="114">
        <v>1075</v>
      </c>
      <c r="F35" s="114">
        <v>1041</v>
      </c>
      <c r="G35" s="114">
        <v>1071</v>
      </c>
      <c r="H35" s="140">
        <v>979</v>
      </c>
      <c r="I35" s="115" t="s">
        <v>520</v>
      </c>
      <c r="J35" s="116" t="s">
        <v>520</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11394</v>
      </c>
      <c r="E37" s="114">
        <v>12111</v>
      </c>
      <c r="F37" s="114">
        <v>11771</v>
      </c>
      <c r="G37" s="114">
        <v>12250</v>
      </c>
      <c r="H37" s="140">
        <v>11956</v>
      </c>
      <c r="I37" s="115" t="s">
        <v>520</v>
      </c>
      <c r="J37" s="116" t="s">
        <v>520</v>
      </c>
    </row>
    <row r="38" spans="1:10" s="110" customFormat="1" ht="13.5" customHeight="1" x14ac:dyDescent="0.2">
      <c r="A38" s="118" t="s">
        <v>105</v>
      </c>
      <c r="B38" s="119" t="s">
        <v>106</v>
      </c>
      <c r="C38" s="113">
        <v>46.445497630331751</v>
      </c>
      <c r="D38" s="115">
        <v>5292</v>
      </c>
      <c r="E38" s="114">
        <v>5643</v>
      </c>
      <c r="F38" s="114">
        <v>5551</v>
      </c>
      <c r="G38" s="114">
        <v>5731</v>
      </c>
      <c r="H38" s="140">
        <v>5582</v>
      </c>
      <c r="I38" s="115" t="s">
        <v>520</v>
      </c>
      <c r="J38" s="116" t="s">
        <v>520</v>
      </c>
    </row>
    <row r="39" spans="1:10" s="110" customFormat="1" ht="13.5" customHeight="1" x14ac:dyDescent="0.2">
      <c r="A39" s="120"/>
      <c r="B39" s="119" t="s">
        <v>107</v>
      </c>
      <c r="C39" s="113">
        <v>53.554502369668249</v>
      </c>
      <c r="D39" s="115">
        <v>6102</v>
      </c>
      <c r="E39" s="114">
        <v>6468</v>
      </c>
      <c r="F39" s="114">
        <v>6220</v>
      </c>
      <c r="G39" s="114">
        <v>6519</v>
      </c>
      <c r="H39" s="140">
        <v>6374</v>
      </c>
      <c r="I39" s="115" t="s">
        <v>520</v>
      </c>
      <c r="J39" s="116" t="s">
        <v>520</v>
      </c>
    </row>
    <row r="40" spans="1:10" s="110" customFormat="1" ht="13.5" customHeight="1" x14ac:dyDescent="0.2">
      <c r="A40" s="118" t="s">
        <v>105</v>
      </c>
      <c r="B40" s="121" t="s">
        <v>108</v>
      </c>
      <c r="C40" s="113">
        <v>28.471125153589607</v>
      </c>
      <c r="D40" s="115">
        <v>3244</v>
      </c>
      <c r="E40" s="114">
        <v>3609</v>
      </c>
      <c r="F40" s="114">
        <v>3271</v>
      </c>
      <c r="G40" s="114">
        <v>3586</v>
      </c>
      <c r="H40" s="140">
        <v>3212</v>
      </c>
      <c r="I40" s="115" t="s">
        <v>520</v>
      </c>
      <c r="J40" s="116" t="s">
        <v>520</v>
      </c>
    </row>
    <row r="41" spans="1:10" s="110" customFormat="1" ht="13.5" customHeight="1" x14ac:dyDescent="0.2">
      <c r="A41" s="118"/>
      <c r="B41" s="121" t="s">
        <v>109</v>
      </c>
      <c r="C41" s="113">
        <v>25.978585220291382</v>
      </c>
      <c r="D41" s="115">
        <v>2960</v>
      </c>
      <c r="E41" s="114">
        <v>3161</v>
      </c>
      <c r="F41" s="114">
        <v>3093</v>
      </c>
      <c r="G41" s="114">
        <v>3240</v>
      </c>
      <c r="H41" s="140">
        <v>3349</v>
      </c>
      <c r="I41" s="115" t="s">
        <v>520</v>
      </c>
      <c r="J41" s="116" t="s">
        <v>520</v>
      </c>
    </row>
    <row r="42" spans="1:10" s="110" customFormat="1" ht="13.5" customHeight="1" x14ac:dyDescent="0.2">
      <c r="A42" s="118"/>
      <c r="B42" s="121" t="s">
        <v>110</v>
      </c>
      <c r="C42" s="113">
        <v>16.552571528874847</v>
      </c>
      <c r="D42" s="115">
        <v>1886</v>
      </c>
      <c r="E42" s="114">
        <v>1925</v>
      </c>
      <c r="F42" s="114">
        <v>1980</v>
      </c>
      <c r="G42" s="114">
        <v>2070</v>
      </c>
      <c r="H42" s="140">
        <v>2099</v>
      </c>
      <c r="I42" s="115" t="s">
        <v>520</v>
      </c>
      <c r="J42" s="116" t="s">
        <v>520</v>
      </c>
    </row>
    <row r="43" spans="1:10" s="110" customFormat="1" ht="13.5" customHeight="1" x14ac:dyDescent="0.2">
      <c r="A43" s="120"/>
      <c r="B43" s="121" t="s">
        <v>111</v>
      </c>
      <c r="C43" s="113">
        <v>28.997718097244164</v>
      </c>
      <c r="D43" s="115">
        <v>3304</v>
      </c>
      <c r="E43" s="114">
        <v>3416</v>
      </c>
      <c r="F43" s="114">
        <v>3427</v>
      </c>
      <c r="G43" s="114">
        <v>3354</v>
      </c>
      <c r="H43" s="140">
        <v>3296</v>
      </c>
      <c r="I43" s="115" t="s">
        <v>520</v>
      </c>
      <c r="J43" s="116" t="s">
        <v>520</v>
      </c>
    </row>
    <row r="44" spans="1:10" s="110" customFormat="1" ht="13.5" customHeight="1" x14ac:dyDescent="0.2">
      <c r="A44" s="120"/>
      <c r="B44" s="121" t="s">
        <v>112</v>
      </c>
      <c r="C44" s="113">
        <v>3.3701948393891521</v>
      </c>
      <c r="D44" s="115">
        <v>384</v>
      </c>
      <c r="E44" s="114">
        <v>397</v>
      </c>
      <c r="F44" s="114">
        <v>407</v>
      </c>
      <c r="G44" s="114">
        <v>338</v>
      </c>
      <c r="H44" s="140">
        <v>325</v>
      </c>
      <c r="I44" s="115" t="s">
        <v>520</v>
      </c>
      <c r="J44" s="116" t="s">
        <v>520</v>
      </c>
    </row>
    <row r="45" spans="1:10" s="110" customFormat="1" ht="13.5" customHeight="1" x14ac:dyDescent="0.2">
      <c r="A45" s="118" t="s">
        <v>113</v>
      </c>
      <c r="B45" s="122" t="s">
        <v>116</v>
      </c>
      <c r="C45" s="113">
        <v>93.549236440231695</v>
      </c>
      <c r="D45" s="115">
        <v>10659</v>
      </c>
      <c r="E45" s="114">
        <v>11335</v>
      </c>
      <c r="F45" s="114">
        <v>11034</v>
      </c>
      <c r="G45" s="114">
        <v>11442</v>
      </c>
      <c r="H45" s="140">
        <v>11206</v>
      </c>
      <c r="I45" s="115" t="s">
        <v>520</v>
      </c>
      <c r="J45" s="116" t="s">
        <v>520</v>
      </c>
    </row>
    <row r="46" spans="1:10" s="110" customFormat="1" ht="13.5" customHeight="1" x14ac:dyDescent="0.2">
      <c r="A46" s="118"/>
      <c r="B46" s="119" t="s">
        <v>117</v>
      </c>
      <c r="C46" s="113">
        <v>6.3015622257328419</v>
      </c>
      <c r="D46" s="115">
        <v>718</v>
      </c>
      <c r="E46" s="114">
        <v>762</v>
      </c>
      <c r="F46" s="114">
        <v>721</v>
      </c>
      <c r="G46" s="114">
        <v>793</v>
      </c>
      <c r="H46" s="140">
        <v>735</v>
      </c>
      <c r="I46" s="115" t="s">
        <v>520</v>
      </c>
      <c r="J46" s="116" t="s">
        <v>520</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5025</v>
      </c>
      <c r="E48" s="114">
        <v>5316</v>
      </c>
      <c r="F48" s="114">
        <v>5328</v>
      </c>
      <c r="G48" s="114">
        <v>5147</v>
      </c>
      <c r="H48" s="140">
        <v>5013</v>
      </c>
      <c r="I48" s="115" t="s">
        <v>520</v>
      </c>
      <c r="J48" s="116" t="s">
        <v>520</v>
      </c>
    </row>
    <row r="49" spans="1:12" s="110" customFormat="1" ht="13.5" customHeight="1" x14ac:dyDescent="0.2">
      <c r="A49" s="118" t="s">
        <v>105</v>
      </c>
      <c r="B49" s="119" t="s">
        <v>106</v>
      </c>
      <c r="C49" s="113">
        <v>43.243781094527364</v>
      </c>
      <c r="D49" s="115">
        <v>2173</v>
      </c>
      <c r="E49" s="114">
        <v>2264</v>
      </c>
      <c r="F49" s="114">
        <v>2298</v>
      </c>
      <c r="G49" s="114">
        <v>2185</v>
      </c>
      <c r="H49" s="140">
        <v>2131</v>
      </c>
      <c r="I49" s="115" t="s">
        <v>520</v>
      </c>
      <c r="J49" s="116" t="s">
        <v>520</v>
      </c>
    </row>
    <row r="50" spans="1:12" s="110" customFormat="1" ht="13.5" customHeight="1" x14ac:dyDescent="0.2">
      <c r="A50" s="120"/>
      <c r="B50" s="119" t="s">
        <v>107</v>
      </c>
      <c r="C50" s="113">
        <v>56.756218905472636</v>
      </c>
      <c r="D50" s="115">
        <v>2852</v>
      </c>
      <c r="E50" s="114">
        <v>3052</v>
      </c>
      <c r="F50" s="114">
        <v>3030</v>
      </c>
      <c r="G50" s="114">
        <v>2962</v>
      </c>
      <c r="H50" s="140">
        <v>2882</v>
      </c>
      <c r="I50" s="115" t="s">
        <v>520</v>
      </c>
      <c r="J50" s="116" t="s">
        <v>520</v>
      </c>
    </row>
    <row r="51" spans="1:12" s="110" customFormat="1" ht="13.5" customHeight="1" x14ac:dyDescent="0.2">
      <c r="A51" s="118" t="s">
        <v>105</v>
      </c>
      <c r="B51" s="121" t="s">
        <v>108</v>
      </c>
      <c r="C51" s="113">
        <v>10.328358208955224</v>
      </c>
      <c r="D51" s="115">
        <v>519</v>
      </c>
      <c r="E51" s="114">
        <v>581</v>
      </c>
      <c r="F51" s="114">
        <v>584</v>
      </c>
      <c r="G51" s="114">
        <v>516</v>
      </c>
      <c r="H51" s="140">
        <v>486</v>
      </c>
      <c r="I51" s="115" t="s">
        <v>520</v>
      </c>
      <c r="J51" s="116" t="s">
        <v>520</v>
      </c>
    </row>
    <row r="52" spans="1:12" s="110" customFormat="1" ht="13.5" customHeight="1" x14ac:dyDescent="0.2">
      <c r="A52" s="118"/>
      <c r="B52" s="121" t="s">
        <v>109</v>
      </c>
      <c r="C52" s="113">
        <v>70.805970149253724</v>
      </c>
      <c r="D52" s="115">
        <v>3558</v>
      </c>
      <c r="E52" s="114">
        <v>3780</v>
      </c>
      <c r="F52" s="114">
        <v>3807</v>
      </c>
      <c r="G52" s="114">
        <v>3723</v>
      </c>
      <c r="H52" s="140">
        <v>3634</v>
      </c>
      <c r="I52" s="115" t="s">
        <v>520</v>
      </c>
      <c r="J52" s="116" t="s">
        <v>520</v>
      </c>
    </row>
    <row r="53" spans="1:12" s="110" customFormat="1" ht="13.5" customHeight="1" x14ac:dyDescent="0.2">
      <c r="A53" s="118"/>
      <c r="B53" s="121" t="s">
        <v>110</v>
      </c>
      <c r="C53" s="113">
        <v>17.671641791044777</v>
      </c>
      <c r="D53" s="115">
        <v>888</v>
      </c>
      <c r="E53" s="114">
        <v>889</v>
      </c>
      <c r="F53" s="114">
        <v>870</v>
      </c>
      <c r="G53" s="114">
        <v>843</v>
      </c>
      <c r="H53" s="140">
        <v>830</v>
      </c>
      <c r="I53" s="115" t="s">
        <v>520</v>
      </c>
      <c r="J53" s="116" t="s">
        <v>520</v>
      </c>
    </row>
    <row r="54" spans="1:12" s="110" customFormat="1" ht="13.5" customHeight="1" x14ac:dyDescent="0.2">
      <c r="A54" s="120"/>
      <c r="B54" s="121" t="s">
        <v>111</v>
      </c>
      <c r="C54" s="113">
        <v>1.1940298507462686</v>
      </c>
      <c r="D54" s="115">
        <v>60</v>
      </c>
      <c r="E54" s="114">
        <v>66</v>
      </c>
      <c r="F54" s="114">
        <v>67</v>
      </c>
      <c r="G54" s="114">
        <v>65</v>
      </c>
      <c r="H54" s="140">
        <v>63</v>
      </c>
      <c r="I54" s="115" t="s">
        <v>520</v>
      </c>
      <c r="J54" s="116" t="s">
        <v>520</v>
      </c>
    </row>
    <row r="55" spans="1:12" s="110" customFormat="1" ht="13.5" customHeight="1" x14ac:dyDescent="0.2">
      <c r="A55" s="120"/>
      <c r="B55" s="121" t="s">
        <v>112</v>
      </c>
      <c r="C55" s="113">
        <v>0.17910447761194029</v>
      </c>
      <c r="D55" s="115">
        <v>9</v>
      </c>
      <c r="E55" s="114">
        <v>10</v>
      </c>
      <c r="F55" s="114">
        <v>13</v>
      </c>
      <c r="G55" s="114">
        <v>16</v>
      </c>
      <c r="H55" s="140">
        <v>14</v>
      </c>
      <c r="I55" s="115" t="s">
        <v>520</v>
      </c>
      <c r="J55" s="116" t="s">
        <v>520</v>
      </c>
    </row>
    <row r="56" spans="1:12" s="110" customFormat="1" ht="13.5" customHeight="1" x14ac:dyDescent="0.2">
      <c r="A56" s="118" t="s">
        <v>113</v>
      </c>
      <c r="B56" s="122" t="s">
        <v>116</v>
      </c>
      <c r="C56" s="113">
        <v>94.149253731343279</v>
      </c>
      <c r="D56" s="115">
        <v>4731</v>
      </c>
      <c r="E56" s="114">
        <v>5003</v>
      </c>
      <c r="F56" s="114">
        <v>5008</v>
      </c>
      <c r="G56" s="114">
        <v>4869</v>
      </c>
      <c r="H56" s="140">
        <v>4769</v>
      </c>
      <c r="I56" s="115" t="s">
        <v>520</v>
      </c>
      <c r="J56" s="116" t="s">
        <v>520</v>
      </c>
    </row>
    <row r="57" spans="1:12" s="110" customFormat="1" ht="13.5" customHeight="1" x14ac:dyDescent="0.2">
      <c r="A57" s="142"/>
      <c r="B57" s="124" t="s">
        <v>117</v>
      </c>
      <c r="C57" s="125">
        <v>5.8507462686567164</v>
      </c>
      <c r="D57" s="143">
        <v>294</v>
      </c>
      <c r="E57" s="144">
        <v>313</v>
      </c>
      <c r="F57" s="144">
        <v>320</v>
      </c>
      <c r="G57" s="144">
        <v>278</v>
      </c>
      <c r="H57" s="145">
        <v>244</v>
      </c>
      <c r="I57" s="143" t="s">
        <v>520</v>
      </c>
      <c r="J57" s="146" t="s">
        <v>520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1" t="s">
        <v>514</v>
      </c>
      <c r="B59" s="153"/>
      <c r="C59" s="153"/>
      <c r="D59" s="154"/>
      <c r="E59" s="153"/>
      <c r="F59" s="153"/>
      <c r="G59" s="153"/>
      <c r="H59" s="153"/>
      <c r="I59" s="153"/>
      <c r="J59" s="153"/>
      <c r="K59" s="151"/>
      <c r="L59" s="151"/>
    </row>
    <row r="60" spans="1:12" s="101" customFormat="1" ht="22.5" customHeight="1" x14ac:dyDescent="0.15">
      <c r="A60" s="565" t="s">
        <v>123</v>
      </c>
      <c r="B60" s="566"/>
      <c r="C60" s="566"/>
      <c r="D60" s="566"/>
      <c r="E60" s="566"/>
      <c r="F60" s="566"/>
      <c r="G60" s="566"/>
      <c r="H60" s="566"/>
      <c r="I60" s="566"/>
      <c r="J60" s="566"/>
      <c r="K60" s="151"/>
      <c r="L60" s="151"/>
    </row>
    <row r="61" spans="1:12" ht="18" customHeight="1" x14ac:dyDescent="0.2">
      <c r="A61" s="565"/>
      <c r="B61" s="566"/>
      <c r="C61" s="566"/>
      <c r="D61" s="566"/>
      <c r="E61" s="566"/>
      <c r="F61" s="566"/>
      <c r="G61" s="566"/>
      <c r="H61" s="566"/>
      <c r="I61" s="566"/>
      <c r="J61" s="566"/>
      <c r="K61" s="151"/>
      <c r="L61" s="151"/>
    </row>
    <row r="63" spans="1:12" ht="15.95" customHeight="1" x14ac:dyDescent="0.2">
      <c r="B63" s="565"/>
      <c r="C63" s="566"/>
      <c r="D63" s="566"/>
      <c r="E63" s="566"/>
      <c r="F63" s="566"/>
      <c r="G63" s="566"/>
      <c r="H63" s="566"/>
      <c r="I63" s="566"/>
      <c r="J63" s="566"/>
      <c r="K63" s="566"/>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8" t="s">
        <v>124</v>
      </c>
      <c r="B3" s="568"/>
      <c r="C3" s="568"/>
      <c r="D3" s="568"/>
      <c r="E3" s="568"/>
      <c r="F3" s="568"/>
      <c r="G3" s="568"/>
      <c r="H3" s="568"/>
      <c r="I3" s="568"/>
      <c r="J3" s="160"/>
      <c r="K3" s="161"/>
    </row>
    <row r="4" spans="1:11" s="94" customFormat="1" ht="15" x14ac:dyDescent="0.2">
      <c r="A4" s="568" t="s">
        <v>125</v>
      </c>
      <c r="B4" s="568"/>
      <c r="C4" s="568"/>
      <c r="D4" s="568"/>
      <c r="E4" s="568"/>
      <c r="F4" s="568"/>
      <c r="G4" s="568"/>
      <c r="H4" s="568"/>
      <c r="I4" s="568"/>
      <c r="J4" s="160"/>
      <c r="K4" s="161"/>
    </row>
    <row r="5" spans="1:11" s="166" customFormat="1" ht="12" customHeight="1" x14ac:dyDescent="0.2">
      <c r="A5" s="570" t="s">
        <v>126</v>
      </c>
      <c r="B5" s="570"/>
      <c r="C5" s="570"/>
      <c r="D5" s="570"/>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598" t="s">
        <v>66</v>
      </c>
      <c r="E7" s="598"/>
      <c r="F7" s="598"/>
      <c r="G7" s="598" t="s">
        <v>128</v>
      </c>
      <c r="H7" s="598"/>
      <c r="I7" s="598"/>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4" t="s">
        <v>13</v>
      </c>
      <c r="B15" s="569"/>
      <c r="C15" s="569"/>
      <c r="D15" s="569"/>
      <c r="E15" s="569"/>
      <c r="F15" s="569"/>
      <c r="G15" s="569"/>
      <c r="H15" s="569"/>
      <c r="I15" s="595"/>
      <c r="J15" s="188"/>
      <c r="K15" s="161"/>
    </row>
    <row r="16" spans="1:11" s="192" customFormat="1" ht="24.95" customHeight="1" x14ac:dyDescent="0.2">
      <c r="A16" s="596" t="s">
        <v>104</v>
      </c>
      <c r="B16" s="597"/>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2" t="s">
        <v>139</v>
      </c>
      <c r="C20" s="592"/>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2" t="s">
        <v>143</v>
      </c>
      <c r="C22" s="592"/>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2" t="s">
        <v>155</v>
      </c>
      <c r="C28" s="592"/>
      <c r="D28" s="196"/>
      <c r="E28" s="196"/>
      <c r="F28" s="196"/>
      <c r="G28" s="196"/>
      <c r="H28" s="196"/>
      <c r="I28" s="197"/>
    </row>
    <row r="29" spans="1:9" s="198" customFormat="1" ht="24.95" customHeight="1" x14ac:dyDescent="0.2">
      <c r="A29" s="193" t="s">
        <v>156</v>
      </c>
      <c r="B29" s="592" t="s">
        <v>157</v>
      </c>
      <c r="C29" s="592"/>
      <c r="D29" s="196"/>
      <c r="E29" s="196"/>
      <c r="F29" s="196"/>
      <c r="G29" s="196"/>
      <c r="H29" s="196"/>
      <c r="I29" s="197"/>
    </row>
    <row r="30" spans="1:9" s="198" customFormat="1" ht="24.95" customHeight="1" x14ac:dyDescent="0.2">
      <c r="A30" s="201" t="s">
        <v>158</v>
      </c>
      <c r="B30" s="591" t="s">
        <v>159</v>
      </c>
      <c r="C30" s="591"/>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2" t="s">
        <v>162</v>
      </c>
      <c r="C32" s="592"/>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2" t="s">
        <v>168</v>
      </c>
      <c r="C36" s="592"/>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3" t="s">
        <v>175</v>
      </c>
      <c r="B44" s="593"/>
      <c r="C44" s="593"/>
      <c r="D44" s="593"/>
      <c r="E44" s="593"/>
      <c r="F44" s="593"/>
      <c r="G44" s="593"/>
      <c r="H44" s="593"/>
      <c r="I44" s="593"/>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7" t="s">
        <v>176</v>
      </c>
      <c r="B3" s="568"/>
      <c r="C3" s="568"/>
      <c r="D3" s="568"/>
      <c r="E3" s="568"/>
      <c r="F3" s="568"/>
      <c r="G3" s="568"/>
      <c r="H3" s="568"/>
      <c r="I3" s="568"/>
      <c r="J3" s="568"/>
    </row>
    <row r="4" spans="1:15" s="94" customFormat="1" ht="12" customHeight="1" x14ac:dyDescent="0.2">
      <c r="A4" s="570" t="s">
        <v>126</v>
      </c>
      <c r="B4" s="570"/>
      <c r="C4" s="570"/>
      <c r="D4" s="570"/>
      <c r="E4" s="570"/>
      <c r="F4" s="570"/>
      <c r="G4" s="570"/>
      <c r="H4" s="570"/>
      <c r="I4" s="570"/>
      <c r="J4" s="570"/>
    </row>
    <row r="5" spans="1:15" s="94" customFormat="1" ht="11.25" customHeight="1" x14ac:dyDescent="0.2">
      <c r="A5" s="570" t="s">
        <v>57</v>
      </c>
      <c r="B5" s="570"/>
      <c r="C5" s="570"/>
      <c r="D5" s="570"/>
      <c r="E5" s="95"/>
      <c r="F5" s="95"/>
      <c r="G5" s="95"/>
      <c r="H5" s="95"/>
      <c r="I5" s="95"/>
      <c r="J5" s="95"/>
    </row>
    <row r="6" spans="1:15" s="94" customFormat="1" ht="35.1" customHeight="1" x14ac:dyDescent="0.2">
      <c r="A6" s="571" t="s">
        <v>519</v>
      </c>
      <c r="B6" s="572"/>
      <c r="C6" s="572"/>
      <c r="D6" s="572"/>
      <c r="E6" s="572"/>
      <c r="F6" s="572"/>
      <c r="G6" s="572"/>
      <c r="H6" s="572"/>
      <c r="I6" s="572"/>
      <c r="J6" s="572"/>
    </row>
    <row r="7" spans="1:15" s="91" customFormat="1" ht="12" customHeight="1" x14ac:dyDescent="0.2">
      <c r="A7" s="573" t="s">
        <v>177</v>
      </c>
      <c r="B7" s="574"/>
      <c r="C7" s="579" t="s">
        <v>178</v>
      </c>
      <c r="D7" s="582" t="s">
        <v>179</v>
      </c>
      <c r="E7" s="583"/>
      <c r="F7" s="583"/>
      <c r="G7" s="583"/>
      <c r="H7" s="584"/>
      <c r="I7" s="585" t="s">
        <v>180</v>
      </c>
      <c r="J7" s="586"/>
      <c r="K7" s="96"/>
      <c r="L7" s="96"/>
      <c r="M7" s="96"/>
      <c r="N7" s="96"/>
      <c r="O7" s="96"/>
    </row>
    <row r="8" spans="1:15" ht="21.75" customHeight="1" x14ac:dyDescent="0.2">
      <c r="A8" s="575"/>
      <c r="B8" s="576"/>
      <c r="C8" s="580"/>
      <c r="D8" s="589" t="s">
        <v>97</v>
      </c>
      <c r="E8" s="589" t="s">
        <v>98</v>
      </c>
      <c r="F8" s="589" t="s">
        <v>99</v>
      </c>
      <c r="G8" s="589" t="s">
        <v>100</v>
      </c>
      <c r="H8" s="589" t="s">
        <v>101</v>
      </c>
      <c r="I8" s="587"/>
      <c r="J8" s="588"/>
    </row>
    <row r="9" spans="1:15" ht="12" customHeight="1" x14ac:dyDescent="0.2">
      <c r="A9" s="575"/>
      <c r="B9" s="576"/>
      <c r="C9" s="580"/>
      <c r="D9" s="590"/>
      <c r="E9" s="590"/>
      <c r="F9" s="590"/>
      <c r="G9" s="590"/>
      <c r="H9" s="590"/>
      <c r="I9" s="98" t="s">
        <v>102</v>
      </c>
      <c r="J9" s="99" t="s">
        <v>103</v>
      </c>
    </row>
    <row r="10" spans="1:15" ht="12" customHeight="1" x14ac:dyDescent="0.2">
      <c r="A10" s="577"/>
      <c r="B10" s="578"/>
      <c r="C10" s="581"/>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120294</v>
      </c>
      <c r="E12" s="236">
        <v>120691</v>
      </c>
      <c r="F12" s="114">
        <v>121763</v>
      </c>
      <c r="G12" s="114">
        <v>120089</v>
      </c>
      <c r="H12" s="140">
        <v>120080</v>
      </c>
      <c r="I12" s="115" t="s">
        <v>520</v>
      </c>
      <c r="J12" s="116" t="s">
        <v>520</v>
      </c>
    </row>
    <row r="13" spans="1:15" s="110" customFormat="1" ht="12" customHeight="1" x14ac:dyDescent="0.2">
      <c r="A13" s="118" t="s">
        <v>105</v>
      </c>
      <c r="B13" s="119" t="s">
        <v>106</v>
      </c>
      <c r="C13" s="113">
        <v>50.83877832643357</v>
      </c>
      <c r="D13" s="115">
        <v>61156</v>
      </c>
      <c r="E13" s="114">
        <v>61261</v>
      </c>
      <c r="F13" s="114">
        <v>62152</v>
      </c>
      <c r="G13" s="114">
        <v>61249</v>
      </c>
      <c r="H13" s="140">
        <v>61132</v>
      </c>
      <c r="I13" s="115" t="s">
        <v>520</v>
      </c>
      <c r="J13" s="116" t="s">
        <v>520</v>
      </c>
    </row>
    <row r="14" spans="1:15" s="110" customFormat="1" ht="12" customHeight="1" x14ac:dyDescent="0.2">
      <c r="A14" s="118"/>
      <c r="B14" s="119" t="s">
        <v>107</v>
      </c>
      <c r="C14" s="113">
        <v>49.16122167356643</v>
      </c>
      <c r="D14" s="115">
        <v>59138</v>
      </c>
      <c r="E14" s="114">
        <v>59430</v>
      </c>
      <c r="F14" s="114">
        <v>59611</v>
      </c>
      <c r="G14" s="114">
        <v>58840</v>
      </c>
      <c r="H14" s="140">
        <v>58948</v>
      </c>
      <c r="I14" s="115" t="s">
        <v>520</v>
      </c>
      <c r="J14" s="116" t="s">
        <v>520</v>
      </c>
    </row>
    <row r="15" spans="1:15" s="110" customFormat="1" ht="12" customHeight="1" x14ac:dyDescent="0.2">
      <c r="A15" s="118" t="s">
        <v>105</v>
      </c>
      <c r="B15" s="121" t="s">
        <v>108</v>
      </c>
      <c r="C15" s="113">
        <v>7.9879295725472588</v>
      </c>
      <c r="D15" s="115">
        <v>9609</v>
      </c>
      <c r="E15" s="114">
        <v>9750</v>
      </c>
      <c r="F15" s="114">
        <v>9859</v>
      </c>
      <c r="G15" s="114">
        <v>8783</v>
      </c>
      <c r="H15" s="140">
        <v>8873</v>
      </c>
      <c r="I15" s="115" t="s">
        <v>520</v>
      </c>
      <c r="J15" s="116" t="s">
        <v>520</v>
      </c>
    </row>
    <row r="16" spans="1:15" s="110" customFormat="1" ht="12" customHeight="1" x14ac:dyDescent="0.2">
      <c r="A16" s="118"/>
      <c r="B16" s="121" t="s">
        <v>109</v>
      </c>
      <c r="C16" s="113">
        <v>68.946913395514329</v>
      </c>
      <c r="D16" s="115">
        <v>82939</v>
      </c>
      <c r="E16" s="114">
        <v>83126</v>
      </c>
      <c r="F16" s="114">
        <v>84056</v>
      </c>
      <c r="G16" s="114">
        <v>83910</v>
      </c>
      <c r="H16" s="140">
        <v>84197</v>
      </c>
      <c r="I16" s="115" t="s">
        <v>520</v>
      </c>
      <c r="J16" s="116" t="s">
        <v>520</v>
      </c>
    </row>
    <row r="17" spans="1:10" s="110" customFormat="1" ht="12" customHeight="1" x14ac:dyDescent="0.2">
      <c r="A17" s="118"/>
      <c r="B17" s="121" t="s">
        <v>110</v>
      </c>
      <c r="C17" s="113">
        <v>22.140755149882786</v>
      </c>
      <c r="D17" s="115">
        <v>26634</v>
      </c>
      <c r="E17" s="114">
        <v>26676</v>
      </c>
      <c r="F17" s="114">
        <v>26740</v>
      </c>
      <c r="G17" s="114">
        <v>26313</v>
      </c>
      <c r="H17" s="140">
        <v>25990</v>
      </c>
      <c r="I17" s="115" t="s">
        <v>520</v>
      </c>
      <c r="J17" s="116" t="s">
        <v>520</v>
      </c>
    </row>
    <row r="18" spans="1:10" s="110" customFormat="1" ht="12" customHeight="1" x14ac:dyDescent="0.2">
      <c r="A18" s="120"/>
      <c r="B18" s="121" t="s">
        <v>111</v>
      </c>
      <c r="C18" s="113">
        <v>0.92440188205563034</v>
      </c>
      <c r="D18" s="115">
        <v>1112</v>
      </c>
      <c r="E18" s="114">
        <v>1139</v>
      </c>
      <c r="F18" s="114">
        <v>1108</v>
      </c>
      <c r="G18" s="114">
        <v>1083</v>
      </c>
      <c r="H18" s="140">
        <v>1020</v>
      </c>
      <c r="I18" s="115" t="s">
        <v>520</v>
      </c>
      <c r="J18" s="116" t="s">
        <v>520</v>
      </c>
    </row>
    <row r="19" spans="1:10" s="110" customFormat="1" ht="12" customHeight="1" x14ac:dyDescent="0.2">
      <c r="A19" s="120"/>
      <c r="B19" s="121" t="s">
        <v>112</v>
      </c>
      <c r="C19" s="113">
        <v>0.28430345653149786</v>
      </c>
      <c r="D19" s="115">
        <v>342</v>
      </c>
      <c r="E19" s="114">
        <v>347</v>
      </c>
      <c r="F19" s="114">
        <v>343</v>
      </c>
      <c r="G19" s="114">
        <v>303</v>
      </c>
      <c r="H19" s="140">
        <v>281</v>
      </c>
      <c r="I19" s="115" t="s">
        <v>520</v>
      </c>
      <c r="J19" s="116" t="s">
        <v>520</v>
      </c>
    </row>
    <row r="20" spans="1:10" s="110" customFormat="1" ht="12" customHeight="1" x14ac:dyDescent="0.2">
      <c r="A20" s="118" t="s">
        <v>113</v>
      </c>
      <c r="B20" s="119" t="s">
        <v>181</v>
      </c>
      <c r="C20" s="113">
        <v>70.774934743212469</v>
      </c>
      <c r="D20" s="115">
        <v>85138</v>
      </c>
      <c r="E20" s="114">
        <v>85659</v>
      </c>
      <c r="F20" s="114">
        <v>86909</v>
      </c>
      <c r="G20" s="114">
        <v>85620</v>
      </c>
      <c r="H20" s="140">
        <v>86075</v>
      </c>
      <c r="I20" s="115" t="s">
        <v>520</v>
      </c>
      <c r="J20" s="116" t="s">
        <v>520</v>
      </c>
    </row>
    <row r="21" spans="1:10" s="110" customFormat="1" ht="12" customHeight="1" x14ac:dyDescent="0.2">
      <c r="A21" s="118"/>
      <c r="B21" s="119" t="s">
        <v>182</v>
      </c>
      <c r="C21" s="113">
        <v>29.225065256787538</v>
      </c>
      <c r="D21" s="115">
        <v>35156</v>
      </c>
      <c r="E21" s="114">
        <v>35032</v>
      </c>
      <c r="F21" s="114">
        <v>34854</v>
      </c>
      <c r="G21" s="114">
        <v>34469</v>
      </c>
      <c r="H21" s="140">
        <v>34005</v>
      </c>
      <c r="I21" s="115" t="s">
        <v>520</v>
      </c>
      <c r="J21" s="116" t="s">
        <v>520</v>
      </c>
    </row>
    <row r="22" spans="1:10" s="110" customFormat="1" ht="12" customHeight="1" x14ac:dyDescent="0.2">
      <c r="A22" s="118" t="s">
        <v>113</v>
      </c>
      <c r="B22" s="119" t="s">
        <v>116</v>
      </c>
      <c r="C22" s="113">
        <v>94.815202753254525</v>
      </c>
      <c r="D22" s="115">
        <v>114057</v>
      </c>
      <c r="E22" s="114">
        <v>114562</v>
      </c>
      <c r="F22" s="114">
        <v>115402</v>
      </c>
      <c r="G22" s="114">
        <v>114018</v>
      </c>
      <c r="H22" s="140">
        <v>114296</v>
      </c>
      <c r="I22" s="115" t="s">
        <v>520</v>
      </c>
      <c r="J22" s="116" t="s">
        <v>520</v>
      </c>
    </row>
    <row r="23" spans="1:10" s="110" customFormat="1" ht="12" customHeight="1" x14ac:dyDescent="0.2">
      <c r="A23" s="118"/>
      <c r="B23" s="119" t="s">
        <v>117</v>
      </c>
      <c r="C23" s="113">
        <v>5.1748216868671753</v>
      </c>
      <c r="D23" s="115">
        <v>6225</v>
      </c>
      <c r="E23" s="114">
        <v>6118</v>
      </c>
      <c r="F23" s="114">
        <v>6349</v>
      </c>
      <c r="G23" s="114">
        <v>6059</v>
      </c>
      <c r="H23" s="140">
        <v>5773</v>
      </c>
      <c r="I23" s="115" t="s">
        <v>520</v>
      </c>
      <c r="J23" s="116" t="s">
        <v>520</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118178</v>
      </c>
      <c r="E64" s="236">
        <v>118689</v>
      </c>
      <c r="F64" s="236">
        <v>119951</v>
      </c>
      <c r="G64" s="236">
        <v>117390</v>
      </c>
      <c r="H64" s="140">
        <v>119136</v>
      </c>
      <c r="I64" s="115" t="s">
        <v>520</v>
      </c>
      <c r="J64" s="116" t="s">
        <v>520</v>
      </c>
    </row>
    <row r="65" spans="1:12" s="110" customFormat="1" ht="12" customHeight="1" x14ac:dyDescent="0.2">
      <c r="A65" s="118" t="s">
        <v>105</v>
      </c>
      <c r="B65" s="119" t="s">
        <v>106</v>
      </c>
      <c r="C65" s="113">
        <v>52.191609267376329</v>
      </c>
      <c r="D65" s="235">
        <v>61679</v>
      </c>
      <c r="E65" s="236">
        <v>61932</v>
      </c>
      <c r="F65" s="236">
        <v>62840</v>
      </c>
      <c r="G65" s="236">
        <v>61304</v>
      </c>
      <c r="H65" s="140">
        <v>62164</v>
      </c>
      <c r="I65" s="115" t="s">
        <v>520</v>
      </c>
      <c r="J65" s="116" t="s">
        <v>520</v>
      </c>
    </row>
    <row r="66" spans="1:12" s="110" customFormat="1" ht="12" customHeight="1" x14ac:dyDescent="0.2">
      <c r="A66" s="118"/>
      <c r="B66" s="119" t="s">
        <v>107</v>
      </c>
      <c r="C66" s="113">
        <v>47.808390732623671</v>
      </c>
      <c r="D66" s="235">
        <v>56499</v>
      </c>
      <c r="E66" s="236">
        <v>56757</v>
      </c>
      <c r="F66" s="236">
        <v>57111</v>
      </c>
      <c r="G66" s="236">
        <v>56086</v>
      </c>
      <c r="H66" s="140">
        <v>56972</v>
      </c>
      <c r="I66" s="115" t="s">
        <v>520</v>
      </c>
      <c r="J66" s="116" t="s">
        <v>520</v>
      </c>
    </row>
    <row r="67" spans="1:12" s="110" customFormat="1" ht="12" customHeight="1" x14ac:dyDescent="0.2">
      <c r="A67" s="118" t="s">
        <v>105</v>
      </c>
      <c r="B67" s="121" t="s">
        <v>108</v>
      </c>
      <c r="C67" s="113">
        <v>7.4218551676284923</v>
      </c>
      <c r="D67" s="235">
        <v>8771</v>
      </c>
      <c r="E67" s="236">
        <v>8919</v>
      </c>
      <c r="F67" s="236">
        <v>9127</v>
      </c>
      <c r="G67" s="236">
        <v>8057</v>
      </c>
      <c r="H67" s="140">
        <v>8273</v>
      </c>
      <c r="I67" s="115" t="s">
        <v>520</v>
      </c>
      <c r="J67" s="116" t="s">
        <v>520</v>
      </c>
    </row>
    <row r="68" spans="1:12" s="110" customFormat="1" ht="12" customHeight="1" x14ac:dyDescent="0.2">
      <c r="A68" s="118"/>
      <c r="B68" s="121" t="s">
        <v>109</v>
      </c>
      <c r="C68" s="113">
        <v>68.566061365059483</v>
      </c>
      <c r="D68" s="235">
        <v>81030</v>
      </c>
      <c r="E68" s="236">
        <v>81316</v>
      </c>
      <c r="F68" s="236">
        <v>82351</v>
      </c>
      <c r="G68" s="236">
        <v>81626</v>
      </c>
      <c r="H68" s="140">
        <v>83023</v>
      </c>
      <c r="I68" s="115" t="s">
        <v>520</v>
      </c>
      <c r="J68" s="116" t="s">
        <v>520</v>
      </c>
    </row>
    <row r="69" spans="1:12" s="110" customFormat="1" ht="12" customHeight="1" x14ac:dyDescent="0.2">
      <c r="A69" s="118"/>
      <c r="B69" s="121" t="s">
        <v>110</v>
      </c>
      <c r="C69" s="113">
        <v>23.054206366667231</v>
      </c>
      <c r="D69" s="235">
        <v>27245</v>
      </c>
      <c r="E69" s="236">
        <v>27314</v>
      </c>
      <c r="F69" s="236">
        <v>27344</v>
      </c>
      <c r="G69" s="236">
        <v>26619</v>
      </c>
      <c r="H69" s="140">
        <v>26801</v>
      </c>
      <c r="I69" s="115" t="s">
        <v>520</v>
      </c>
      <c r="J69" s="116" t="s">
        <v>520</v>
      </c>
    </row>
    <row r="70" spans="1:12" s="110" customFormat="1" ht="12" customHeight="1" x14ac:dyDescent="0.2">
      <c r="A70" s="120"/>
      <c r="B70" s="121" t="s">
        <v>111</v>
      </c>
      <c r="C70" s="113">
        <v>0.95787710064479004</v>
      </c>
      <c r="D70" s="235">
        <v>1132</v>
      </c>
      <c r="E70" s="236">
        <v>1140</v>
      </c>
      <c r="F70" s="236">
        <v>1129</v>
      </c>
      <c r="G70" s="236">
        <v>1088</v>
      </c>
      <c r="H70" s="140">
        <v>1039</v>
      </c>
      <c r="I70" s="115" t="s">
        <v>520</v>
      </c>
      <c r="J70" s="116" t="s">
        <v>520</v>
      </c>
    </row>
    <row r="71" spans="1:12" s="110" customFormat="1" ht="12" customHeight="1" x14ac:dyDescent="0.2">
      <c r="A71" s="120"/>
      <c r="B71" s="121" t="s">
        <v>112</v>
      </c>
      <c r="C71" s="113">
        <v>0.30124050161620608</v>
      </c>
      <c r="D71" s="235">
        <v>356</v>
      </c>
      <c r="E71" s="236">
        <v>351</v>
      </c>
      <c r="F71" s="236">
        <v>366</v>
      </c>
      <c r="G71" s="236">
        <v>328</v>
      </c>
      <c r="H71" s="140">
        <v>302</v>
      </c>
      <c r="I71" s="115" t="s">
        <v>520</v>
      </c>
      <c r="J71" s="116" t="s">
        <v>520</v>
      </c>
    </row>
    <row r="72" spans="1:12" s="110" customFormat="1" ht="12" customHeight="1" x14ac:dyDescent="0.2">
      <c r="A72" s="118" t="s">
        <v>113</v>
      </c>
      <c r="B72" s="119" t="s">
        <v>181</v>
      </c>
      <c r="C72" s="113">
        <v>70.835519301392807</v>
      </c>
      <c r="D72" s="235">
        <v>83712</v>
      </c>
      <c r="E72" s="236">
        <v>84242</v>
      </c>
      <c r="F72" s="236">
        <v>85667</v>
      </c>
      <c r="G72" s="236">
        <v>83683</v>
      </c>
      <c r="H72" s="140">
        <v>85597</v>
      </c>
      <c r="I72" s="115" t="s">
        <v>520</v>
      </c>
      <c r="J72" s="116" t="s">
        <v>520</v>
      </c>
    </row>
    <row r="73" spans="1:12" s="110" customFormat="1" ht="12" customHeight="1" x14ac:dyDescent="0.2">
      <c r="A73" s="118"/>
      <c r="B73" s="119" t="s">
        <v>182</v>
      </c>
      <c r="C73" s="113">
        <v>29.164480698607186</v>
      </c>
      <c r="D73" s="115">
        <v>34466</v>
      </c>
      <c r="E73" s="114">
        <v>34447</v>
      </c>
      <c r="F73" s="114">
        <v>34284</v>
      </c>
      <c r="G73" s="114">
        <v>33707</v>
      </c>
      <c r="H73" s="140">
        <v>33539</v>
      </c>
      <c r="I73" s="115" t="s">
        <v>520</v>
      </c>
      <c r="J73" s="116" t="s">
        <v>520</v>
      </c>
    </row>
    <row r="74" spans="1:12" s="110" customFormat="1" ht="12" customHeight="1" x14ac:dyDescent="0.2">
      <c r="A74" s="118" t="s">
        <v>113</v>
      </c>
      <c r="B74" s="119" t="s">
        <v>116</v>
      </c>
      <c r="C74" s="113">
        <v>95.010915737277671</v>
      </c>
      <c r="D74" s="115">
        <v>112282</v>
      </c>
      <c r="E74" s="114">
        <v>112897</v>
      </c>
      <c r="F74" s="114">
        <v>113969</v>
      </c>
      <c r="G74" s="114">
        <v>111792</v>
      </c>
      <c r="H74" s="140">
        <v>113766</v>
      </c>
      <c r="I74" s="115" t="s">
        <v>520</v>
      </c>
      <c r="J74" s="116" t="s">
        <v>520</v>
      </c>
    </row>
    <row r="75" spans="1:12" s="110" customFormat="1" ht="12" customHeight="1" x14ac:dyDescent="0.2">
      <c r="A75" s="142"/>
      <c r="B75" s="124" t="s">
        <v>117</v>
      </c>
      <c r="C75" s="125">
        <v>4.9746991825889761</v>
      </c>
      <c r="D75" s="143">
        <v>5879</v>
      </c>
      <c r="E75" s="144">
        <v>5774</v>
      </c>
      <c r="F75" s="144">
        <v>5966</v>
      </c>
      <c r="G75" s="144">
        <v>5581</v>
      </c>
      <c r="H75" s="145">
        <v>5356</v>
      </c>
      <c r="I75" s="143" t="s">
        <v>520</v>
      </c>
      <c r="J75" s="146" t="s">
        <v>520</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1" t="s">
        <v>514</v>
      </c>
      <c r="B77" s="153"/>
      <c r="C77" s="153"/>
      <c r="D77" s="154"/>
      <c r="E77" s="153"/>
      <c r="F77" s="153"/>
      <c r="G77" s="153"/>
      <c r="H77" s="153"/>
      <c r="I77" s="153"/>
      <c r="J77" s="153"/>
    </row>
    <row r="78" spans="1:12" s="101" customFormat="1" ht="18" customHeight="1" x14ac:dyDescent="0.15">
      <c r="A78" s="565" t="s">
        <v>123</v>
      </c>
      <c r="B78" s="566"/>
      <c r="C78" s="566"/>
      <c r="D78" s="566"/>
      <c r="E78" s="566"/>
      <c r="F78" s="566"/>
      <c r="G78" s="566"/>
      <c r="H78" s="566"/>
      <c r="I78" s="566"/>
      <c r="J78" s="566"/>
    </row>
    <row r="79" spans="1:12" ht="18" customHeight="1" x14ac:dyDescent="0.2">
      <c r="A79" s="565"/>
      <c r="B79" s="566"/>
      <c r="C79" s="566"/>
      <c r="D79" s="566"/>
      <c r="E79" s="566"/>
      <c r="F79" s="566"/>
      <c r="G79" s="566"/>
      <c r="H79" s="566"/>
      <c r="I79" s="566"/>
      <c r="J79" s="566"/>
    </row>
    <row r="80" spans="1:12" ht="22.5" customHeight="1" x14ac:dyDescent="0.2">
      <c r="A80" s="601"/>
      <c r="B80" s="602"/>
      <c r="C80" s="602"/>
      <c r="D80" s="602"/>
      <c r="E80" s="602"/>
      <c r="F80" s="602"/>
      <c r="G80" s="602"/>
      <c r="H80" s="602"/>
      <c r="I80" s="602"/>
      <c r="J80" s="602"/>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6">
    <mergeCell ref="A78:J78"/>
    <mergeCell ref="A79:J79"/>
    <mergeCell ref="A80:J80"/>
    <mergeCell ref="A3:J3"/>
    <mergeCell ref="A4:J4"/>
    <mergeCell ref="A5:D5"/>
    <mergeCell ref="A7:B10"/>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1"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8" t="s">
        <v>184</v>
      </c>
      <c r="B3" s="568"/>
      <c r="C3" s="568"/>
      <c r="D3" s="568"/>
      <c r="E3" s="568"/>
      <c r="F3" s="568"/>
      <c r="G3" s="568"/>
      <c r="H3" s="568"/>
      <c r="I3" s="568"/>
      <c r="J3" s="568"/>
      <c r="K3" s="568"/>
      <c r="L3" s="568"/>
    </row>
    <row r="4" spans="1:17" s="94" customFormat="1" ht="12" customHeight="1" x14ac:dyDescent="0.2">
      <c r="A4" s="569" t="s">
        <v>92</v>
      </c>
      <c r="B4" s="569"/>
      <c r="C4" s="569"/>
      <c r="D4" s="569"/>
      <c r="E4" s="569"/>
      <c r="F4" s="569"/>
      <c r="G4" s="569"/>
      <c r="H4" s="569"/>
      <c r="I4" s="569"/>
      <c r="J4" s="569"/>
      <c r="K4" s="569"/>
      <c r="L4" s="569"/>
    </row>
    <row r="5" spans="1:17" s="94" customFormat="1" ht="12" customHeight="1" x14ac:dyDescent="0.2">
      <c r="A5" s="570" t="s">
        <v>57</v>
      </c>
      <c r="B5" s="570"/>
      <c r="C5" s="570"/>
      <c r="D5" s="570"/>
      <c r="E5" s="570"/>
      <c r="F5" s="570"/>
      <c r="G5" s="252"/>
      <c r="H5" s="252"/>
      <c r="I5" s="252"/>
      <c r="J5" s="252"/>
      <c r="K5" s="253"/>
      <c r="L5" s="252"/>
    </row>
    <row r="6" spans="1:17" s="94" customFormat="1" ht="24.95" customHeight="1" x14ac:dyDescent="0.2">
      <c r="A6" s="611" t="s">
        <v>519</v>
      </c>
      <c r="B6" s="611"/>
      <c r="C6" s="611"/>
      <c r="D6" s="611"/>
      <c r="E6" s="611"/>
      <c r="F6" s="611"/>
      <c r="G6" s="611"/>
      <c r="H6" s="611"/>
      <c r="I6" s="611"/>
      <c r="J6" s="611"/>
      <c r="K6" s="611"/>
      <c r="L6" s="611"/>
    </row>
    <row r="7" spans="1:17" s="91" customFormat="1" ht="12" customHeight="1" x14ac:dyDescent="0.2">
      <c r="A7" s="573" t="s">
        <v>93</v>
      </c>
      <c r="B7" s="574"/>
      <c r="C7" s="574"/>
      <c r="D7" s="574"/>
      <c r="E7" s="579" t="s">
        <v>94</v>
      </c>
      <c r="F7" s="582" t="s">
        <v>179</v>
      </c>
      <c r="G7" s="583"/>
      <c r="H7" s="583"/>
      <c r="I7" s="583"/>
      <c r="J7" s="584"/>
      <c r="K7" s="585" t="s">
        <v>180</v>
      </c>
      <c r="L7" s="586"/>
      <c r="M7" s="96"/>
      <c r="N7" s="96"/>
      <c r="O7" s="96"/>
      <c r="P7" s="96"/>
      <c r="Q7" s="96"/>
    </row>
    <row r="8" spans="1:17" ht="21.75" customHeight="1" x14ac:dyDescent="0.2">
      <c r="A8" s="575"/>
      <c r="B8" s="576"/>
      <c r="C8" s="576"/>
      <c r="D8" s="576"/>
      <c r="E8" s="580"/>
      <c r="F8" s="589" t="s">
        <v>97</v>
      </c>
      <c r="G8" s="589" t="s">
        <v>98</v>
      </c>
      <c r="H8" s="589" t="s">
        <v>99</v>
      </c>
      <c r="I8" s="589" t="s">
        <v>100</v>
      </c>
      <c r="J8" s="589" t="s">
        <v>101</v>
      </c>
      <c r="K8" s="587"/>
      <c r="L8" s="588"/>
    </row>
    <row r="9" spans="1:17" ht="12" customHeight="1" x14ac:dyDescent="0.2">
      <c r="A9" s="575"/>
      <c r="B9" s="576"/>
      <c r="C9" s="576"/>
      <c r="D9" s="576"/>
      <c r="E9" s="580"/>
      <c r="F9" s="590"/>
      <c r="G9" s="590"/>
      <c r="H9" s="590"/>
      <c r="I9" s="590"/>
      <c r="J9" s="590"/>
      <c r="K9" s="98" t="s">
        <v>102</v>
      </c>
      <c r="L9" s="99" t="s">
        <v>103</v>
      </c>
    </row>
    <row r="10" spans="1:17" ht="12" customHeight="1" x14ac:dyDescent="0.2">
      <c r="A10" s="577"/>
      <c r="B10" s="578"/>
      <c r="C10" s="578"/>
      <c r="D10" s="578"/>
      <c r="E10" s="581"/>
      <c r="F10" s="100">
        <v>1</v>
      </c>
      <c r="G10" s="100">
        <v>2</v>
      </c>
      <c r="H10" s="100">
        <v>3</v>
      </c>
      <c r="I10" s="100">
        <v>4</v>
      </c>
      <c r="J10" s="100">
        <v>5</v>
      </c>
      <c r="K10" s="100">
        <v>6</v>
      </c>
      <c r="L10" s="100">
        <v>7</v>
      </c>
      <c r="M10" s="101"/>
    </row>
    <row r="11" spans="1:17" s="110" customFormat="1" ht="18" customHeight="1" x14ac:dyDescent="0.2">
      <c r="A11" s="254" t="s">
        <v>104</v>
      </c>
      <c r="B11" s="255"/>
      <c r="C11" s="255"/>
      <c r="D11" s="256"/>
      <c r="E11" s="113">
        <v>100</v>
      </c>
      <c r="F11" s="115">
        <v>120294</v>
      </c>
      <c r="G11" s="114">
        <v>120691</v>
      </c>
      <c r="H11" s="114">
        <v>121763</v>
      </c>
      <c r="I11" s="114">
        <v>120089</v>
      </c>
      <c r="J11" s="140">
        <v>120080</v>
      </c>
      <c r="K11" s="114" t="s">
        <v>520</v>
      </c>
      <c r="L11" s="116" t="s">
        <v>520</v>
      </c>
    </row>
    <row r="12" spans="1:17" s="110" customFormat="1" ht="24.95" customHeight="1" x14ac:dyDescent="0.2">
      <c r="A12" s="603" t="s">
        <v>185</v>
      </c>
      <c r="B12" s="604"/>
      <c r="C12" s="604"/>
      <c r="D12" s="605"/>
      <c r="E12" s="113">
        <v>50.83877832643357</v>
      </c>
      <c r="F12" s="115">
        <v>61156</v>
      </c>
      <c r="G12" s="114">
        <v>61261</v>
      </c>
      <c r="H12" s="114">
        <v>62152</v>
      </c>
      <c r="I12" s="114">
        <v>61249</v>
      </c>
      <c r="J12" s="140">
        <v>61132</v>
      </c>
      <c r="K12" s="114" t="s">
        <v>520</v>
      </c>
      <c r="L12" s="116" t="s">
        <v>520</v>
      </c>
    </row>
    <row r="13" spans="1:17" s="110" customFormat="1" ht="15" customHeight="1" x14ac:dyDescent="0.2">
      <c r="A13" s="120"/>
      <c r="B13" s="612" t="s">
        <v>107</v>
      </c>
      <c r="C13" s="612"/>
      <c r="E13" s="113">
        <v>49.16122167356643</v>
      </c>
      <c r="F13" s="115">
        <v>59138</v>
      </c>
      <c r="G13" s="114">
        <v>59430</v>
      </c>
      <c r="H13" s="114">
        <v>59611</v>
      </c>
      <c r="I13" s="114">
        <v>58840</v>
      </c>
      <c r="J13" s="140">
        <v>58948</v>
      </c>
      <c r="K13" s="114" t="s">
        <v>520</v>
      </c>
      <c r="L13" s="116" t="s">
        <v>520</v>
      </c>
    </row>
    <row r="14" spans="1:17" s="110" customFormat="1" ht="24.95" customHeight="1" x14ac:dyDescent="0.2">
      <c r="A14" s="603" t="s">
        <v>186</v>
      </c>
      <c r="B14" s="604"/>
      <c r="C14" s="604"/>
      <c r="D14" s="605"/>
      <c r="E14" s="113">
        <v>7.9879295725472588</v>
      </c>
      <c r="F14" s="115">
        <v>9609</v>
      </c>
      <c r="G14" s="114">
        <v>9750</v>
      </c>
      <c r="H14" s="114">
        <v>9859</v>
      </c>
      <c r="I14" s="114">
        <v>8783</v>
      </c>
      <c r="J14" s="140">
        <v>8873</v>
      </c>
      <c r="K14" s="114" t="s">
        <v>520</v>
      </c>
      <c r="L14" s="116" t="s">
        <v>520</v>
      </c>
    </row>
    <row r="15" spans="1:17" s="110" customFormat="1" ht="15" customHeight="1" x14ac:dyDescent="0.2">
      <c r="A15" s="120"/>
      <c r="B15" s="119"/>
      <c r="C15" s="257" t="s">
        <v>106</v>
      </c>
      <c r="E15" s="113">
        <v>57.498178790717034</v>
      </c>
      <c r="F15" s="115">
        <v>5525</v>
      </c>
      <c r="G15" s="114">
        <v>5639</v>
      </c>
      <c r="H15" s="114">
        <v>5753</v>
      </c>
      <c r="I15" s="114">
        <v>5115</v>
      </c>
      <c r="J15" s="140">
        <v>5167</v>
      </c>
      <c r="K15" s="114" t="s">
        <v>520</v>
      </c>
      <c r="L15" s="116" t="s">
        <v>520</v>
      </c>
    </row>
    <row r="16" spans="1:17" s="110" customFormat="1" ht="15" customHeight="1" x14ac:dyDescent="0.2">
      <c r="A16" s="120"/>
      <c r="B16" s="119"/>
      <c r="C16" s="257" t="s">
        <v>107</v>
      </c>
      <c r="E16" s="113">
        <v>42.501821209282966</v>
      </c>
      <c r="F16" s="115">
        <v>4084</v>
      </c>
      <c r="G16" s="114">
        <v>4111</v>
      </c>
      <c r="H16" s="114">
        <v>4106</v>
      </c>
      <c r="I16" s="114">
        <v>3668</v>
      </c>
      <c r="J16" s="140">
        <v>3706</v>
      </c>
      <c r="K16" s="114" t="s">
        <v>520</v>
      </c>
      <c r="L16" s="116" t="s">
        <v>520</v>
      </c>
    </row>
    <row r="17" spans="1:12" s="110" customFormat="1" ht="15" customHeight="1" x14ac:dyDescent="0.2">
      <c r="A17" s="120"/>
      <c r="B17" s="121" t="s">
        <v>109</v>
      </c>
      <c r="C17" s="257"/>
      <c r="E17" s="113">
        <v>68.946913395514329</v>
      </c>
      <c r="F17" s="115">
        <v>82939</v>
      </c>
      <c r="G17" s="114">
        <v>83126</v>
      </c>
      <c r="H17" s="114">
        <v>84056</v>
      </c>
      <c r="I17" s="114">
        <v>83910</v>
      </c>
      <c r="J17" s="140">
        <v>84197</v>
      </c>
      <c r="K17" s="114" t="s">
        <v>520</v>
      </c>
      <c r="L17" s="116" t="s">
        <v>520</v>
      </c>
    </row>
    <row r="18" spans="1:12" s="110" customFormat="1" ht="15" customHeight="1" x14ac:dyDescent="0.2">
      <c r="A18" s="120"/>
      <c r="B18" s="119"/>
      <c r="C18" s="257" t="s">
        <v>106</v>
      </c>
      <c r="E18" s="113">
        <v>50.891619141778897</v>
      </c>
      <c r="F18" s="115">
        <v>42209</v>
      </c>
      <c r="G18" s="114">
        <v>42186</v>
      </c>
      <c r="H18" s="114">
        <v>42861</v>
      </c>
      <c r="I18" s="114">
        <v>42805</v>
      </c>
      <c r="J18" s="140">
        <v>42847</v>
      </c>
      <c r="K18" s="114" t="s">
        <v>520</v>
      </c>
      <c r="L18" s="116" t="s">
        <v>520</v>
      </c>
    </row>
    <row r="19" spans="1:12" s="110" customFormat="1" ht="15" customHeight="1" x14ac:dyDescent="0.2">
      <c r="A19" s="120"/>
      <c r="B19" s="119"/>
      <c r="C19" s="257" t="s">
        <v>107</v>
      </c>
      <c r="E19" s="113">
        <v>49.108380858221103</v>
      </c>
      <c r="F19" s="115">
        <v>40730</v>
      </c>
      <c r="G19" s="114">
        <v>40940</v>
      </c>
      <c r="H19" s="114">
        <v>41195</v>
      </c>
      <c r="I19" s="114">
        <v>41105</v>
      </c>
      <c r="J19" s="140">
        <v>41350</v>
      </c>
      <c r="K19" s="114" t="s">
        <v>520</v>
      </c>
      <c r="L19" s="116" t="s">
        <v>520</v>
      </c>
    </row>
    <row r="20" spans="1:12" s="110" customFormat="1" ht="15" customHeight="1" x14ac:dyDescent="0.2">
      <c r="A20" s="120"/>
      <c r="B20" s="121" t="s">
        <v>110</v>
      </c>
      <c r="C20" s="257"/>
      <c r="E20" s="113">
        <v>22.140755149882786</v>
      </c>
      <c r="F20" s="115">
        <v>26634</v>
      </c>
      <c r="G20" s="114">
        <v>26676</v>
      </c>
      <c r="H20" s="114">
        <v>26740</v>
      </c>
      <c r="I20" s="114">
        <v>26313</v>
      </c>
      <c r="J20" s="140">
        <v>25990</v>
      </c>
      <c r="K20" s="114" t="s">
        <v>520</v>
      </c>
      <c r="L20" s="116" t="s">
        <v>520</v>
      </c>
    </row>
    <row r="21" spans="1:12" s="110" customFormat="1" ht="15" customHeight="1" x14ac:dyDescent="0.2">
      <c r="A21" s="120"/>
      <c r="B21" s="119"/>
      <c r="C21" s="257" t="s">
        <v>106</v>
      </c>
      <c r="E21" s="113">
        <v>47.612074791619733</v>
      </c>
      <c r="F21" s="115">
        <v>12681</v>
      </c>
      <c r="G21" s="114">
        <v>12692</v>
      </c>
      <c r="H21" s="114">
        <v>12805</v>
      </c>
      <c r="I21" s="114">
        <v>12622</v>
      </c>
      <c r="J21" s="140">
        <v>12436</v>
      </c>
      <c r="K21" s="114" t="s">
        <v>520</v>
      </c>
      <c r="L21" s="116" t="s">
        <v>520</v>
      </c>
    </row>
    <row r="22" spans="1:12" s="110" customFormat="1" ht="15" customHeight="1" x14ac:dyDescent="0.2">
      <c r="A22" s="120"/>
      <c r="B22" s="119"/>
      <c r="C22" s="257" t="s">
        <v>107</v>
      </c>
      <c r="E22" s="113">
        <v>52.387925208380267</v>
      </c>
      <c r="F22" s="115">
        <v>13953</v>
      </c>
      <c r="G22" s="114">
        <v>13984</v>
      </c>
      <c r="H22" s="114">
        <v>13935</v>
      </c>
      <c r="I22" s="114">
        <v>13691</v>
      </c>
      <c r="J22" s="140">
        <v>13554</v>
      </c>
      <c r="K22" s="114" t="s">
        <v>520</v>
      </c>
      <c r="L22" s="116" t="s">
        <v>520</v>
      </c>
    </row>
    <row r="23" spans="1:12" s="110" customFormat="1" ht="15" customHeight="1" x14ac:dyDescent="0.2">
      <c r="A23" s="120"/>
      <c r="B23" s="121" t="s">
        <v>111</v>
      </c>
      <c r="C23" s="257"/>
      <c r="E23" s="113">
        <v>0.92440188205563034</v>
      </c>
      <c r="F23" s="115">
        <v>1112</v>
      </c>
      <c r="G23" s="114">
        <v>1139</v>
      </c>
      <c r="H23" s="114">
        <v>1108</v>
      </c>
      <c r="I23" s="114">
        <v>1083</v>
      </c>
      <c r="J23" s="140">
        <v>1020</v>
      </c>
      <c r="K23" s="114" t="s">
        <v>520</v>
      </c>
      <c r="L23" s="116" t="s">
        <v>520</v>
      </c>
    </row>
    <row r="24" spans="1:12" s="110" customFormat="1" ht="15" customHeight="1" x14ac:dyDescent="0.2">
      <c r="A24" s="120"/>
      <c r="B24" s="119"/>
      <c r="C24" s="257" t="s">
        <v>106</v>
      </c>
      <c r="E24" s="113">
        <v>66.636690647482013</v>
      </c>
      <c r="F24" s="115">
        <v>741</v>
      </c>
      <c r="G24" s="114">
        <v>744</v>
      </c>
      <c r="H24" s="114">
        <v>733</v>
      </c>
      <c r="I24" s="114">
        <v>707</v>
      </c>
      <c r="J24" s="140">
        <v>682</v>
      </c>
      <c r="K24" s="114" t="s">
        <v>520</v>
      </c>
      <c r="L24" s="116" t="s">
        <v>520</v>
      </c>
    </row>
    <row r="25" spans="1:12" s="110" customFormat="1" ht="15" customHeight="1" x14ac:dyDescent="0.2">
      <c r="A25" s="120"/>
      <c r="B25" s="119"/>
      <c r="C25" s="257" t="s">
        <v>107</v>
      </c>
      <c r="E25" s="113">
        <v>33.363309352517987</v>
      </c>
      <c r="F25" s="115">
        <v>371</v>
      </c>
      <c r="G25" s="114">
        <v>395</v>
      </c>
      <c r="H25" s="114">
        <v>375</v>
      </c>
      <c r="I25" s="114">
        <v>376</v>
      </c>
      <c r="J25" s="140">
        <v>338</v>
      </c>
      <c r="K25" s="114" t="s">
        <v>520</v>
      </c>
      <c r="L25" s="116" t="s">
        <v>520</v>
      </c>
    </row>
    <row r="26" spans="1:12" s="110" customFormat="1" ht="15" customHeight="1" x14ac:dyDescent="0.2">
      <c r="A26" s="120"/>
      <c r="C26" s="121" t="s">
        <v>187</v>
      </c>
      <c r="D26" s="110" t="s">
        <v>188</v>
      </c>
      <c r="E26" s="113">
        <v>0.28430345653149786</v>
      </c>
      <c r="F26" s="115">
        <v>342</v>
      </c>
      <c r="G26" s="114">
        <v>347</v>
      </c>
      <c r="H26" s="114">
        <v>343</v>
      </c>
      <c r="I26" s="114">
        <v>303</v>
      </c>
      <c r="J26" s="140">
        <v>281</v>
      </c>
      <c r="K26" s="114" t="s">
        <v>520</v>
      </c>
      <c r="L26" s="116" t="s">
        <v>520</v>
      </c>
    </row>
    <row r="27" spans="1:12" s="110" customFormat="1" ht="15" customHeight="1" x14ac:dyDescent="0.2">
      <c r="A27" s="120"/>
      <c r="B27" s="119"/>
      <c r="D27" s="258" t="s">
        <v>106</v>
      </c>
      <c r="E27" s="113">
        <v>61.111111111111114</v>
      </c>
      <c r="F27" s="115">
        <v>209</v>
      </c>
      <c r="G27" s="114">
        <v>195</v>
      </c>
      <c r="H27" s="114">
        <v>195</v>
      </c>
      <c r="I27" s="114">
        <v>162</v>
      </c>
      <c r="J27" s="140">
        <v>168</v>
      </c>
      <c r="K27" s="114" t="s">
        <v>520</v>
      </c>
      <c r="L27" s="116" t="s">
        <v>520</v>
      </c>
    </row>
    <row r="28" spans="1:12" s="110" customFormat="1" ht="15" customHeight="1" x14ac:dyDescent="0.2">
      <c r="A28" s="120"/>
      <c r="B28" s="119"/>
      <c r="D28" s="258" t="s">
        <v>107</v>
      </c>
      <c r="E28" s="113">
        <v>38.888888888888886</v>
      </c>
      <c r="F28" s="115">
        <v>133</v>
      </c>
      <c r="G28" s="114">
        <v>152</v>
      </c>
      <c r="H28" s="114">
        <v>148</v>
      </c>
      <c r="I28" s="114">
        <v>141</v>
      </c>
      <c r="J28" s="140">
        <v>113</v>
      </c>
      <c r="K28" s="114" t="s">
        <v>520</v>
      </c>
      <c r="L28" s="116" t="s">
        <v>520</v>
      </c>
    </row>
    <row r="29" spans="1:12" s="110" customFormat="1" ht="24.95" customHeight="1" x14ac:dyDescent="0.2">
      <c r="A29" s="603" t="s">
        <v>189</v>
      </c>
      <c r="B29" s="604"/>
      <c r="C29" s="604"/>
      <c r="D29" s="605"/>
      <c r="E29" s="113">
        <v>94.815202753254525</v>
      </c>
      <c r="F29" s="115">
        <v>114057</v>
      </c>
      <c r="G29" s="114">
        <v>114562</v>
      </c>
      <c r="H29" s="114">
        <v>115402</v>
      </c>
      <c r="I29" s="114">
        <v>114018</v>
      </c>
      <c r="J29" s="140">
        <v>114296</v>
      </c>
      <c r="K29" s="114" t="s">
        <v>520</v>
      </c>
      <c r="L29" s="116" t="s">
        <v>520</v>
      </c>
    </row>
    <row r="30" spans="1:12" s="110" customFormat="1" ht="15" customHeight="1" x14ac:dyDescent="0.2">
      <c r="A30" s="120"/>
      <c r="B30" s="119"/>
      <c r="C30" s="257" t="s">
        <v>106</v>
      </c>
      <c r="E30" s="113">
        <v>50.15913096083537</v>
      </c>
      <c r="F30" s="115">
        <v>57210</v>
      </c>
      <c r="G30" s="114">
        <v>57399</v>
      </c>
      <c r="H30" s="114">
        <v>58079</v>
      </c>
      <c r="I30" s="114">
        <v>57380</v>
      </c>
      <c r="J30" s="140">
        <v>57475</v>
      </c>
      <c r="K30" s="114" t="s">
        <v>520</v>
      </c>
      <c r="L30" s="116" t="s">
        <v>520</v>
      </c>
    </row>
    <row r="31" spans="1:12" s="110" customFormat="1" ht="15" customHeight="1" x14ac:dyDescent="0.2">
      <c r="A31" s="120"/>
      <c r="B31" s="119"/>
      <c r="C31" s="257" t="s">
        <v>107</v>
      </c>
      <c r="E31" s="113">
        <v>49.84086903916463</v>
      </c>
      <c r="F31" s="115">
        <v>56847</v>
      </c>
      <c r="G31" s="114">
        <v>57163</v>
      </c>
      <c r="H31" s="114">
        <v>57323</v>
      </c>
      <c r="I31" s="114">
        <v>56638</v>
      </c>
      <c r="J31" s="140">
        <v>56821</v>
      </c>
      <c r="K31" s="114" t="s">
        <v>520</v>
      </c>
      <c r="L31" s="116" t="s">
        <v>520</v>
      </c>
    </row>
    <row r="32" spans="1:12" s="110" customFormat="1" ht="15" customHeight="1" x14ac:dyDescent="0.2">
      <c r="A32" s="120"/>
      <c r="B32" s="119" t="s">
        <v>117</v>
      </c>
      <c r="C32" s="257"/>
      <c r="E32" s="113">
        <v>5.1748216868671753</v>
      </c>
      <c r="F32" s="115">
        <v>6225</v>
      </c>
      <c r="G32" s="114">
        <v>6118</v>
      </c>
      <c r="H32" s="114">
        <v>6349</v>
      </c>
      <c r="I32" s="114">
        <v>6059</v>
      </c>
      <c r="J32" s="140">
        <v>5773</v>
      </c>
      <c r="K32" s="114" t="s">
        <v>520</v>
      </c>
      <c r="L32" s="116" t="s">
        <v>520</v>
      </c>
    </row>
    <row r="33" spans="1:12" s="110" customFormat="1" ht="15" customHeight="1" x14ac:dyDescent="0.2">
      <c r="A33" s="120"/>
      <c r="B33" s="119"/>
      <c r="C33" s="257" t="s">
        <v>106</v>
      </c>
      <c r="E33" s="113">
        <v>63.261044176706825</v>
      </c>
      <c r="F33" s="115">
        <v>3938</v>
      </c>
      <c r="G33" s="114">
        <v>3854</v>
      </c>
      <c r="H33" s="114">
        <v>4066</v>
      </c>
      <c r="I33" s="114">
        <v>3862</v>
      </c>
      <c r="J33" s="140">
        <v>3653</v>
      </c>
      <c r="K33" s="114" t="s">
        <v>520</v>
      </c>
      <c r="L33" s="116" t="s">
        <v>520</v>
      </c>
    </row>
    <row r="34" spans="1:12" s="110" customFormat="1" ht="15" customHeight="1" x14ac:dyDescent="0.2">
      <c r="A34" s="120"/>
      <c r="B34" s="119"/>
      <c r="C34" s="257" t="s">
        <v>107</v>
      </c>
      <c r="E34" s="113">
        <v>36.738955823293175</v>
      </c>
      <c r="F34" s="115">
        <v>2287</v>
      </c>
      <c r="G34" s="114">
        <v>2264</v>
      </c>
      <c r="H34" s="114">
        <v>2283</v>
      </c>
      <c r="I34" s="114">
        <v>2197</v>
      </c>
      <c r="J34" s="140">
        <v>2120</v>
      </c>
      <c r="K34" s="114" t="s">
        <v>520</v>
      </c>
      <c r="L34" s="116" t="s">
        <v>520</v>
      </c>
    </row>
    <row r="35" spans="1:12" s="110" customFormat="1" ht="24.95" customHeight="1" x14ac:dyDescent="0.2">
      <c r="A35" s="603" t="s">
        <v>190</v>
      </c>
      <c r="B35" s="604"/>
      <c r="C35" s="604"/>
      <c r="D35" s="605"/>
      <c r="E35" s="113">
        <v>70.774934743212469</v>
      </c>
      <c r="F35" s="115">
        <v>85138</v>
      </c>
      <c r="G35" s="114">
        <v>85659</v>
      </c>
      <c r="H35" s="114">
        <v>86909</v>
      </c>
      <c r="I35" s="114">
        <v>85620</v>
      </c>
      <c r="J35" s="140">
        <v>86075</v>
      </c>
      <c r="K35" s="114" t="s">
        <v>520</v>
      </c>
      <c r="L35" s="116" t="s">
        <v>520</v>
      </c>
    </row>
    <row r="36" spans="1:12" s="110" customFormat="1" ht="15" customHeight="1" x14ac:dyDescent="0.2">
      <c r="A36" s="120"/>
      <c r="B36" s="119"/>
      <c r="C36" s="257" t="s">
        <v>106</v>
      </c>
      <c r="E36" s="113">
        <v>62.256571683619534</v>
      </c>
      <c r="F36" s="115">
        <v>53004</v>
      </c>
      <c r="G36" s="114">
        <v>53261</v>
      </c>
      <c r="H36" s="114">
        <v>54198</v>
      </c>
      <c r="I36" s="114">
        <v>53299</v>
      </c>
      <c r="J36" s="140">
        <v>53468</v>
      </c>
      <c r="K36" s="114" t="s">
        <v>520</v>
      </c>
      <c r="L36" s="116" t="s">
        <v>520</v>
      </c>
    </row>
    <row r="37" spans="1:12" s="110" customFormat="1" ht="15" customHeight="1" x14ac:dyDescent="0.2">
      <c r="A37" s="120"/>
      <c r="B37" s="119"/>
      <c r="C37" s="257" t="s">
        <v>107</v>
      </c>
      <c r="E37" s="113">
        <v>37.743428316380466</v>
      </c>
      <c r="F37" s="115">
        <v>32134</v>
      </c>
      <c r="G37" s="114">
        <v>32398</v>
      </c>
      <c r="H37" s="114">
        <v>32711</v>
      </c>
      <c r="I37" s="114">
        <v>32321</v>
      </c>
      <c r="J37" s="140">
        <v>32607</v>
      </c>
      <c r="K37" s="114" t="s">
        <v>520</v>
      </c>
      <c r="L37" s="116" t="s">
        <v>520</v>
      </c>
    </row>
    <row r="38" spans="1:12" s="110" customFormat="1" ht="15" customHeight="1" x14ac:dyDescent="0.2">
      <c r="A38" s="120"/>
      <c r="B38" s="119" t="s">
        <v>182</v>
      </c>
      <c r="C38" s="257"/>
      <c r="E38" s="113">
        <v>29.225065256787538</v>
      </c>
      <c r="F38" s="115">
        <v>35156</v>
      </c>
      <c r="G38" s="114">
        <v>35032</v>
      </c>
      <c r="H38" s="114">
        <v>34854</v>
      </c>
      <c r="I38" s="114">
        <v>34469</v>
      </c>
      <c r="J38" s="140">
        <v>34005</v>
      </c>
      <c r="K38" s="114" t="s">
        <v>520</v>
      </c>
      <c r="L38" s="116" t="s">
        <v>520</v>
      </c>
    </row>
    <row r="39" spans="1:12" s="110" customFormat="1" ht="15" customHeight="1" x14ac:dyDescent="0.2">
      <c r="A39" s="120"/>
      <c r="B39" s="119"/>
      <c r="C39" s="257" t="s">
        <v>106</v>
      </c>
      <c r="E39" s="113">
        <v>23.188076004096029</v>
      </c>
      <c r="F39" s="115">
        <v>8152</v>
      </c>
      <c r="G39" s="114">
        <v>8000</v>
      </c>
      <c r="H39" s="114">
        <v>7954</v>
      </c>
      <c r="I39" s="114">
        <v>7950</v>
      </c>
      <c r="J39" s="140">
        <v>7664</v>
      </c>
      <c r="K39" s="114" t="s">
        <v>520</v>
      </c>
      <c r="L39" s="116" t="s">
        <v>520</v>
      </c>
    </row>
    <row r="40" spans="1:12" s="110" customFormat="1" ht="15" customHeight="1" x14ac:dyDescent="0.2">
      <c r="A40" s="120"/>
      <c r="B40" s="119"/>
      <c r="C40" s="257" t="s">
        <v>107</v>
      </c>
      <c r="E40" s="113">
        <v>76.811923995903967</v>
      </c>
      <c r="F40" s="115">
        <v>27004</v>
      </c>
      <c r="G40" s="114">
        <v>27032</v>
      </c>
      <c r="H40" s="114">
        <v>26900</v>
      </c>
      <c r="I40" s="114">
        <v>26519</v>
      </c>
      <c r="J40" s="140">
        <v>26341</v>
      </c>
      <c r="K40" s="114" t="s">
        <v>520</v>
      </c>
      <c r="L40" s="116" t="s">
        <v>520</v>
      </c>
    </row>
    <row r="41" spans="1:12" s="110" customFormat="1" ht="24.75" customHeight="1" x14ac:dyDescent="0.2">
      <c r="A41" s="603" t="s">
        <v>517</v>
      </c>
      <c r="B41" s="604"/>
      <c r="C41" s="604"/>
      <c r="D41" s="605"/>
      <c r="E41" s="113">
        <v>3.4083162917518748</v>
      </c>
      <c r="F41" s="115">
        <v>4100</v>
      </c>
      <c r="G41" s="114">
        <v>4513</v>
      </c>
      <c r="H41" s="114">
        <v>4590</v>
      </c>
      <c r="I41" s="114">
        <v>3737</v>
      </c>
      <c r="J41" s="140">
        <v>4016</v>
      </c>
      <c r="K41" s="114" t="s">
        <v>520</v>
      </c>
      <c r="L41" s="116" t="s">
        <v>520</v>
      </c>
    </row>
    <row r="42" spans="1:12" s="110" customFormat="1" ht="15" customHeight="1" x14ac:dyDescent="0.2">
      <c r="A42" s="120"/>
      <c r="B42" s="119"/>
      <c r="C42" s="257" t="s">
        <v>106</v>
      </c>
      <c r="E42" s="113">
        <v>59.219512195121951</v>
      </c>
      <c r="F42" s="115">
        <v>2428</v>
      </c>
      <c r="G42" s="114">
        <v>2749</v>
      </c>
      <c r="H42" s="114">
        <v>2790</v>
      </c>
      <c r="I42" s="114">
        <v>2236</v>
      </c>
      <c r="J42" s="140">
        <v>2378</v>
      </c>
      <c r="K42" s="114" t="s">
        <v>520</v>
      </c>
      <c r="L42" s="116" t="s">
        <v>520</v>
      </c>
    </row>
    <row r="43" spans="1:12" s="110" customFormat="1" ht="15" customHeight="1" x14ac:dyDescent="0.2">
      <c r="A43" s="123"/>
      <c r="B43" s="124"/>
      <c r="C43" s="259" t="s">
        <v>107</v>
      </c>
      <c r="D43" s="260"/>
      <c r="E43" s="125">
        <v>40.780487804878049</v>
      </c>
      <c r="F43" s="143">
        <v>1672</v>
      </c>
      <c r="G43" s="144">
        <v>1764</v>
      </c>
      <c r="H43" s="144">
        <v>1800</v>
      </c>
      <c r="I43" s="144">
        <v>1501</v>
      </c>
      <c r="J43" s="145">
        <v>1638</v>
      </c>
      <c r="K43" s="144" t="s">
        <v>520</v>
      </c>
      <c r="L43" s="146" t="s">
        <v>520</v>
      </c>
    </row>
    <row r="44" spans="1:12" s="110" customFormat="1" ht="45.75" customHeight="1" x14ac:dyDescent="0.2">
      <c r="A44" s="603" t="s">
        <v>191</v>
      </c>
      <c r="B44" s="604"/>
      <c r="C44" s="604"/>
      <c r="D44" s="605"/>
      <c r="E44" s="113">
        <v>1.166309209104361</v>
      </c>
      <c r="F44" s="115">
        <v>1403</v>
      </c>
      <c r="G44" s="114">
        <v>1429</v>
      </c>
      <c r="H44" s="114">
        <v>1435</v>
      </c>
      <c r="I44" s="114">
        <v>1405</v>
      </c>
      <c r="J44" s="140">
        <v>1420</v>
      </c>
      <c r="K44" s="114" t="s">
        <v>520</v>
      </c>
      <c r="L44" s="116" t="s">
        <v>520</v>
      </c>
    </row>
    <row r="45" spans="1:12" s="110" customFormat="1" ht="15" customHeight="1" x14ac:dyDescent="0.2">
      <c r="A45" s="120"/>
      <c r="B45" s="119"/>
      <c r="C45" s="257" t="s">
        <v>106</v>
      </c>
      <c r="E45" s="113">
        <v>60.299358517462579</v>
      </c>
      <c r="F45" s="115">
        <v>846</v>
      </c>
      <c r="G45" s="114">
        <v>865</v>
      </c>
      <c r="H45" s="114">
        <v>868</v>
      </c>
      <c r="I45" s="114">
        <v>859</v>
      </c>
      <c r="J45" s="140">
        <v>863</v>
      </c>
      <c r="K45" s="114" t="s">
        <v>520</v>
      </c>
      <c r="L45" s="116" t="s">
        <v>520</v>
      </c>
    </row>
    <row r="46" spans="1:12" s="110" customFormat="1" ht="15" customHeight="1" x14ac:dyDescent="0.2">
      <c r="A46" s="123"/>
      <c r="B46" s="124"/>
      <c r="C46" s="259" t="s">
        <v>107</v>
      </c>
      <c r="D46" s="260"/>
      <c r="E46" s="125">
        <v>39.700641482537421</v>
      </c>
      <c r="F46" s="143">
        <v>557</v>
      </c>
      <c r="G46" s="144">
        <v>564</v>
      </c>
      <c r="H46" s="144">
        <v>567</v>
      </c>
      <c r="I46" s="144">
        <v>546</v>
      </c>
      <c r="J46" s="145">
        <v>557</v>
      </c>
      <c r="K46" s="144" t="s">
        <v>520</v>
      </c>
      <c r="L46" s="146" t="s">
        <v>520</v>
      </c>
    </row>
    <row r="47" spans="1:12" s="110" customFormat="1" ht="39" customHeight="1" x14ac:dyDescent="0.2">
      <c r="A47" s="603" t="s">
        <v>518</v>
      </c>
      <c r="B47" s="606"/>
      <c r="C47" s="606"/>
      <c r="D47" s="607"/>
      <c r="E47" s="113">
        <v>0.36493923221440805</v>
      </c>
      <c r="F47" s="115">
        <v>439</v>
      </c>
      <c r="G47" s="114">
        <v>445</v>
      </c>
      <c r="H47" s="114">
        <v>387</v>
      </c>
      <c r="I47" s="114">
        <v>417</v>
      </c>
      <c r="J47" s="140">
        <v>448</v>
      </c>
      <c r="K47" s="114" t="s">
        <v>520</v>
      </c>
      <c r="L47" s="116" t="s">
        <v>520</v>
      </c>
    </row>
    <row r="48" spans="1:12" s="110" customFormat="1" ht="15" customHeight="1" x14ac:dyDescent="0.2">
      <c r="A48" s="120"/>
      <c r="B48" s="119"/>
      <c r="C48" s="257" t="s">
        <v>106</v>
      </c>
      <c r="E48" s="113">
        <v>40.31890660592255</v>
      </c>
      <c r="F48" s="115">
        <v>177</v>
      </c>
      <c r="G48" s="114">
        <v>182</v>
      </c>
      <c r="H48" s="114">
        <v>163</v>
      </c>
      <c r="I48" s="114">
        <v>178</v>
      </c>
      <c r="J48" s="140">
        <v>184</v>
      </c>
      <c r="K48" s="114" t="s">
        <v>520</v>
      </c>
      <c r="L48" s="116" t="s">
        <v>520</v>
      </c>
    </row>
    <row r="49" spans="1:12" s="110" customFormat="1" ht="15" customHeight="1" x14ac:dyDescent="0.2">
      <c r="A49" s="123"/>
      <c r="B49" s="124"/>
      <c r="C49" s="259" t="s">
        <v>107</v>
      </c>
      <c r="D49" s="260"/>
      <c r="E49" s="125">
        <v>59.68109339407745</v>
      </c>
      <c r="F49" s="143">
        <v>262</v>
      </c>
      <c r="G49" s="144">
        <v>263</v>
      </c>
      <c r="H49" s="144">
        <v>224</v>
      </c>
      <c r="I49" s="144">
        <v>239</v>
      </c>
      <c r="J49" s="145">
        <v>264</v>
      </c>
      <c r="K49" s="144" t="s">
        <v>520</v>
      </c>
      <c r="L49" s="146" t="s">
        <v>520</v>
      </c>
    </row>
    <row r="50" spans="1:12" s="110" customFormat="1" ht="24.95" customHeight="1" x14ac:dyDescent="0.2">
      <c r="A50" s="608" t="s">
        <v>192</v>
      </c>
      <c r="B50" s="609"/>
      <c r="C50" s="609"/>
      <c r="D50" s="610"/>
      <c r="E50" s="261">
        <v>6.917219478943256</v>
      </c>
      <c r="F50" s="262">
        <v>8321</v>
      </c>
      <c r="G50" s="263">
        <v>8591</v>
      </c>
      <c r="H50" s="263">
        <v>8723</v>
      </c>
      <c r="I50" s="263">
        <v>7835</v>
      </c>
      <c r="J50" s="264">
        <v>7989</v>
      </c>
      <c r="K50" s="262" t="s">
        <v>520</v>
      </c>
      <c r="L50" s="265" t="s">
        <v>520</v>
      </c>
    </row>
    <row r="51" spans="1:12" s="110" customFormat="1" ht="15" customHeight="1" x14ac:dyDescent="0.2">
      <c r="A51" s="120"/>
      <c r="B51" s="119"/>
      <c r="C51" s="257" t="s">
        <v>106</v>
      </c>
      <c r="E51" s="113">
        <v>60.725874293955052</v>
      </c>
      <c r="F51" s="115">
        <v>5053</v>
      </c>
      <c r="G51" s="114">
        <v>5192</v>
      </c>
      <c r="H51" s="114">
        <v>5339</v>
      </c>
      <c r="I51" s="114">
        <v>4792</v>
      </c>
      <c r="J51" s="140">
        <v>4864</v>
      </c>
      <c r="K51" s="114" t="s">
        <v>520</v>
      </c>
      <c r="L51" s="116" t="s">
        <v>520</v>
      </c>
    </row>
    <row r="52" spans="1:12" s="110" customFormat="1" ht="15" customHeight="1" x14ac:dyDescent="0.2">
      <c r="A52" s="120"/>
      <c r="B52" s="119"/>
      <c r="C52" s="257" t="s">
        <v>107</v>
      </c>
      <c r="E52" s="113">
        <v>39.274125706044948</v>
      </c>
      <c r="F52" s="115">
        <v>3268</v>
      </c>
      <c r="G52" s="114">
        <v>3399</v>
      </c>
      <c r="H52" s="114">
        <v>3384</v>
      </c>
      <c r="I52" s="114">
        <v>3043</v>
      </c>
      <c r="J52" s="140">
        <v>3125</v>
      </c>
      <c r="K52" s="114" t="s">
        <v>520</v>
      </c>
      <c r="L52" s="116" t="s">
        <v>520</v>
      </c>
    </row>
    <row r="53" spans="1:12" s="110" customFormat="1" ht="15" customHeight="1" x14ac:dyDescent="0.2">
      <c r="A53" s="120"/>
      <c r="B53" s="119"/>
      <c r="C53" s="257" t="s">
        <v>187</v>
      </c>
      <c r="D53" s="110" t="s">
        <v>193</v>
      </c>
      <c r="E53" s="113">
        <v>36.63021271481793</v>
      </c>
      <c r="F53" s="115">
        <v>3048</v>
      </c>
      <c r="G53" s="114">
        <v>3440</v>
      </c>
      <c r="H53" s="114">
        <v>3528</v>
      </c>
      <c r="I53" s="114">
        <v>2653</v>
      </c>
      <c r="J53" s="140">
        <v>2911</v>
      </c>
      <c r="K53" s="114" t="s">
        <v>520</v>
      </c>
      <c r="L53" s="116" t="s">
        <v>520</v>
      </c>
    </row>
    <row r="54" spans="1:12" s="110" customFormat="1" ht="15" customHeight="1" x14ac:dyDescent="0.2">
      <c r="A54" s="120"/>
      <c r="B54" s="119"/>
      <c r="D54" s="266" t="s">
        <v>194</v>
      </c>
      <c r="E54" s="113">
        <v>61.253280839895012</v>
      </c>
      <c r="F54" s="115">
        <v>1867</v>
      </c>
      <c r="G54" s="114">
        <v>2094</v>
      </c>
      <c r="H54" s="114">
        <v>2188</v>
      </c>
      <c r="I54" s="114">
        <v>1672</v>
      </c>
      <c r="J54" s="140">
        <v>1810</v>
      </c>
      <c r="K54" s="114" t="s">
        <v>520</v>
      </c>
      <c r="L54" s="116" t="s">
        <v>520</v>
      </c>
    </row>
    <row r="55" spans="1:12" s="110" customFormat="1" ht="15" customHeight="1" x14ac:dyDescent="0.2">
      <c r="A55" s="120"/>
      <c r="B55" s="119"/>
      <c r="D55" s="266" t="s">
        <v>195</v>
      </c>
      <c r="E55" s="113">
        <v>38.746719160104988</v>
      </c>
      <c r="F55" s="115">
        <v>1181</v>
      </c>
      <c r="G55" s="114">
        <v>1346</v>
      </c>
      <c r="H55" s="114">
        <v>1340</v>
      </c>
      <c r="I55" s="114">
        <v>981</v>
      </c>
      <c r="J55" s="140">
        <v>1101</v>
      </c>
      <c r="K55" s="114" t="s">
        <v>520</v>
      </c>
      <c r="L55" s="116" t="s">
        <v>520</v>
      </c>
    </row>
    <row r="56" spans="1:12" s="110" customFormat="1" ht="15" customHeight="1" x14ac:dyDescent="0.2">
      <c r="A56" s="120"/>
      <c r="B56" s="119" t="s">
        <v>196</v>
      </c>
      <c r="C56" s="257"/>
      <c r="E56" s="113">
        <v>66.157913112873459</v>
      </c>
      <c r="F56" s="115">
        <v>79584</v>
      </c>
      <c r="G56" s="114">
        <v>79756</v>
      </c>
      <c r="H56" s="114">
        <v>80718</v>
      </c>
      <c r="I56" s="114">
        <v>80362</v>
      </c>
      <c r="J56" s="140">
        <v>80317</v>
      </c>
      <c r="K56" s="114" t="s">
        <v>520</v>
      </c>
      <c r="L56" s="116" t="s">
        <v>520</v>
      </c>
    </row>
    <row r="57" spans="1:12" s="110" customFormat="1" ht="15" customHeight="1" x14ac:dyDescent="0.2">
      <c r="A57" s="120"/>
      <c r="B57" s="119"/>
      <c r="C57" s="257" t="s">
        <v>106</v>
      </c>
      <c r="E57" s="113">
        <v>49.514977885002011</v>
      </c>
      <c r="F57" s="115">
        <v>39406</v>
      </c>
      <c r="G57" s="114">
        <v>39413</v>
      </c>
      <c r="H57" s="114">
        <v>40100</v>
      </c>
      <c r="I57" s="114">
        <v>39952</v>
      </c>
      <c r="J57" s="140">
        <v>39830</v>
      </c>
      <c r="K57" s="114" t="s">
        <v>520</v>
      </c>
      <c r="L57" s="116" t="s">
        <v>520</v>
      </c>
    </row>
    <row r="58" spans="1:12" s="110" customFormat="1" ht="15" customHeight="1" x14ac:dyDescent="0.2">
      <c r="A58" s="120"/>
      <c r="B58" s="119"/>
      <c r="C58" s="257" t="s">
        <v>107</v>
      </c>
      <c r="E58" s="113">
        <v>50.485022114997989</v>
      </c>
      <c r="F58" s="115">
        <v>40178</v>
      </c>
      <c r="G58" s="114">
        <v>40343</v>
      </c>
      <c r="H58" s="114">
        <v>40618</v>
      </c>
      <c r="I58" s="114">
        <v>40410</v>
      </c>
      <c r="J58" s="140">
        <v>40487</v>
      </c>
      <c r="K58" s="114" t="s">
        <v>520</v>
      </c>
      <c r="L58" s="116" t="s">
        <v>520</v>
      </c>
    </row>
    <row r="59" spans="1:12" s="110" customFormat="1" ht="15" customHeight="1" x14ac:dyDescent="0.2">
      <c r="A59" s="120"/>
      <c r="B59" s="119"/>
      <c r="C59" s="257" t="s">
        <v>105</v>
      </c>
      <c r="D59" s="110" t="s">
        <v>197</v>
      </c>
      <c r="E59" s="113">
        <v>90.544581825492557</v>
      </c>
      <c r="F59" s="115">
        <v>72059</v>
      </c>
      <c r="G59" s="114">
        <v>72213</v>
      </c>
      <c r="H59" s="114">
        <v>73144</v>
      </c>
      <c r="I59" s="114">
        <v>72865</v>
      </c>
      <c r="J59" s="140">
        <v>72853</v>
      </c>
      <c r="K59" s="114" t="s">
        <v>520</v>
      </c>
      <c r="L59" s="116" t="s">
        <v>520</v>
      </c>
    </row>
    <row r="60" spans="1:12" s="110" customFormat="1" ht="15" customHeight="1" x14ac:dyDescent="0.2">
      <c r="A60" s="120"/>
      <c r="B60" s="119"/>
      <c r="C60" s="257"/>
      <c r="D60" s="266" t="s">
        <v>198</v>
      </c>
      <c r="E60" s="113">
        <v>49.401185139954762</v>
      </c>
      <c r="F60" s="115">
        <v>35598</v>
      </c>
      <c r="G60" s="114">
        <v>35603</v>
      </c>
      <c r="H60" s="114">
        <v>36264</v>
      </c>
      <c r="I60" s="114">
        <v>36190</v>
      </c>
      <c r="J60" s="140">
        <v>36096</v>
      </c>
      <c r="K60" s="114" t="s">
        <v>520</v>
      </c>
      <c r="L60" s="116" t="s">
        <v>520</v>
      </c>
    </row>
    <row r="61" spans="1:12" s="110" customFormat="1" ht="15" customHeight="1" x14ac:dyDescent="0.2">
      <c r="A61" s="120"/>
      <c r="B61" s="119"/>
      <c r="C61" s="257"/>
      <c r="D61" s="266" t="s">
        <v>199</v>
      </c>
      <c r="E61" s="113">
        <v>50.598814860045238</v>
      </c>
      <c r="F61" s="115">
        <v>36461</v>
      </c>
      <c r="G61" s="114">
        <v>36610</v>
      </c>
      <c r="H61" s="114">
        <v>36880</v>
      </c>
      <c r="I61" s="114">
        <v>36675</v>
      </c>
      <c r="J61" s="140">
        <v>36757</v>
      </c>
      <c r="K61" s="114" t="s">
        <v>520</v>
      </c>
      <c r="L61" s="116" t="s">
        <v>520</v>
      </c>
    </row>
    <row r="62" spans="1:12" s="110" customFormat="1" ht="15" customHeight="1" x14ac:dyDescent="0.2">
      <c r="A62" s="120"/>
      <c r="B62" s="119"/>
      <c r="C62" s="257"/>
      <c r="D62" s="257" t="s">
        <v>200</v>
      </c>
      <c r="E62" s="113">
        <v>9.4554181745074395</v>
      </c>
      <c r="F62" s="115">
        <v>7525</v>
      </c>
      <c r="G62" s="114">
        <v>7543</v>
      </c>
      <c r="H62" s="114">
        <v>7574</v>
      </c>
      <c r="I62" s="114">
        <v>7497</v>
      </c>
      <c r="J62" s="140">
        <v>7464</v>
      </c>
      <c r="K62" s="114" t="s">
        <v>520</v>
      </c>
      <c r="L62" s="116" t="s">
        <v>520</v>
      </c>
    </row>
    <row r="63" spans="1:12" s="110" customFormat="1" ht="15" customHeight="1" x14ac:dyDescent="0.2">
      <c r="A63" s="120"/>
      <c r="B63" s="119"/>
      <c r="C63" s="257"/>
      <c r="D63" s="266" t="s">
        <v>198</v>
      </c>
      <c r="E63" s="113">
        <v>50.604651162790695</v>
      </c>
      <c r="F63" s="115">
        <v>3808</v>
      </c>
      <c r="G63" s="114">
        <v>3810</v>
      </c>
      <c r="H63" s="114">
        <v>3836</v>
      </c>
      <c r="I63" s="114">
        <v>3762</v>
      </c>
      <c r="J63" s="140">
        <v>3734</v>
      </c>
      <c r="K63" s="114" t="s">
        <v>520</v>
      </c>
      <c r="L63" s="116" t="s">
        <v>520</v>
      </c>
    </row>
    <row r="64" spans="1:12" s="110" customFormat="1" ht="15" customHeight="1" x14ac:dyDescent="0.2">
      <c r="A64" s="120"/>
      <c r="B64" s="119"/>
      <c r="C64" s="257"/>
      <c r="D64" s="266" t="s">
        <v>199</v>
      </c>
      <c r="E64" s="113">
        <v>49.395348837209305</v>
      </c>
      <c r="F64" s="115">
        <v>3717</v>
      </c>
      <c r="G64" s="114">
        <v>3733</v>
      </c>
      <c r="H64" s="114">
        <v>3738</v>
      </c>
      <c r="I64" s="114">
        <v>3735</v>
      </c>
      <c r="J64" s="140">
        <v>3730</v>
      </c>
      <c r="K64" s="114" t="s">
        <v>520</v>
      </c>
      <c r="L64" s="116" t="s">
        <v>520</v>
      </c>
    </row>
    <row r="65" spans="1:12" s="110" customFormat="1" ht="15" customHeight="1" x14ac:dyDescent="0.2">
      <c r="A65" s="120"/>
      <c r="B65" s="119" t="s">
        <v>201</v>
      </c>
      <c r="C65" s="257"/>
      <c r="E65" s="113">
        <v>22.187307762648178</v>
      </c>
      <c r="F65" s="115">
        <v>26690</v>
      </c>
      <c r="G65" s="114">
        <v>26547</v>
      </c>
      <c r="H65" s="114">
        <v>26373</v>
      </c>
      <c r="I65" s="114">
        <v>25998</v>
      </c>
      <c r="J65" s="140">
        <v>25807</v>
      </c>
      <c r="K65" s="114" t="s">
        <v>520</v>
      </c>
      <c r="L65" s="116" t="s">
        <v>520</v>
      </c>
    </row>
    <row r="66" spans="1:12" s="110" customFormat="1" ht="15" customHeight="1" x14ac:dyDescent="0.2">
      <c r="A66" s="120"/>
      <c r="B66" s="119"/>
      <c r="C66" s="257" t="s">
        <v>106</v>
      </c>
      <c r="E66" s="113">
        <v>50.610715623829151</v>
      </c>
      <c r="F66" s="115">
        <v>13508</v>
      </c>
      <c r="G66" s="114">
        <v>13409</v>
      </c>
      <c r="H66" s="114">
        <v>13343</v>
      </c>
      <c r="I66" s="114">
        <v>13182</v>
      </c>
      <c r="J66" s="140">
        <v>13099</v>
      </c>
      <c r="K66" s="114" t="s">
        <v>520</v>
      </c>
      <c r="L66" s="116" t="s">
        <v>520</v>
      </c>
    </row>
    <row r="67" spans="1:12" s="110" customFormat="1" ht="15" customHeight="1" x14ac:dyDescent="0.2">
      <c r="A67" s="120"/>
      <c r="B67" s="119"/>
      <c r="C67" s="257" t="s">
        <v>107</v>
      </c>
      <c r="E67" s="113">
        <v>49.389284376170849</v>
      </c>
      <c r="F67" s="115">
        <v>13182</v>
      </c>
      <c r="G67" s="114">
        <v>13138</v>
      </c>
      <c r="H67" s="114">
        <v>13030</v>
      </c>
      <c r="I67" s="114">
        <v>12816</v>
      </c>
      <c r="J67" s="140">
        <v>12708</v>
      </c>
      <c r="K67" s="114" t="s">
        <v>520</v>
      </c>
      <c r="L67" s="116" t="s">
        <v>520</v>
      </c>
    </row>
    <row r="68" spans="1:12" s="110" customFormat="1" ht="15" customHeight="1" x14ac:dyDescent="0.2">
      <c r="A68" s="120"/>
      <c r="B68" s="119"/>
      <c r="C68" s="257" t="s">
        <v>105</v>
      </c>
      <c r="D68" s="110" t="s">
        <v>202</v>
      </c>
      <c r="E68" s="113">
        <v>13.2259273136006</v>
      </c>
      <c r="F68" s="115">
        <v>3530</v>
      </c>
      <c r="G68" s="114">
        <v>3486</v>
      </c>
      <c r="H68" s="114">
        <v>3357</v>
      </c>
      <c r="I68" s="114">
        <v>3272</v>
      </c>
      <c r="J68" s="140">
        <v>3121</v>
      </c>
      <c r="K68" s="114" t="s">
        <v>520</v>
      </c>
      <c r="L68" s="116" t="s">
        <v>520</v>
      </c>
    </row>
    <row r="69" spans="1:12" s="110" customFormat="1" ht="15" customHeight="1" x14ac:dyDescent="0.2">
      <c r="A69" s="120"/>
      <c r="B69" s="119"/>
      <c r="C69" s="257"/>
      <c r="D69" s="266" t="s">
        <v>198</v>
      </c>
      <c r="E69" s="113">
        <v>49.320113314447589</v>
      </c>
      <c r="F69" s="115">
        <v>1741</v>
      </c>
      <c r="G69" s="114">
        <v>1703</v>
      </c>
      <c r="H69" s="114">
        <v>1658</v>
      </c>
      <c r="I69" s="114">
        <v>1638</v>
      </c>
      <c r="J69" s="140">
        <v>1560</v>
      </c>
      <c r="K69" s="114" t="s">
        <v>520</v>
      </c>
      <c r="L69" s="116" t="s">
        <v>520</v>
      </c>
    </row>
    <row r="70" spans="1:12" s="110" customFormat="1" ht="15" customHeight="1" x14ac:dyDescent="0.2">
      <c r="A70" s="120"/>
      <c r="B70" s="119"/>
      <c r="C70" s="257"/>
      <c r="D70" s="266" t="s">
        <v>199</v>
      </c>
      <c r="E70" s="113">
        <v>50.679886685552411</v>
      </c>
      <c r="F70" s="115">
        <v>1789</v>
      </c>
      <c r="G70" s="114">
        <v>1783</v>
      </c>
      <c r="H70" s="114">
        <v>1699</v>
      </c>
      <c r="I70" s="114">
        <v>1634</v>
      </c>
      <c r="J70" s="140">
        <v>1561</v>
      </c>
      <c r="K70" s="114" t="s">
        <v>520</v>
      </c>
      <c r="L70" s="116" t="s">
        <v>520</v>
      </c>
    </row>
    <row r="71" spans="1:12" s="110" customFormat="1" ht="15" customHeight="1" x14ac:dyDescent="0.2">
      <c r="A71" s="120"/>
      <c r="B71" s="119"/>
      <c r="C71" s="257"/>
      <c r="D71" s="110" t="s">
        <v>203</v>
      </c>
      <c r="E71" s="113">
        <v>73.701760959160737</v>
      </c>
      <c r="F71" s="115">
        <v>19671</v>
      </c>
      <c r="G71" s="114">
        <v>19602</v>
      </c>
      <c r="H71" s="114">
        <v>19536</v>
      </c>
      <c r="I71" s="114">
        <v>19339</v>
      </c>
      <c r="J71" s="140">
        <v>19334</v>
      </c>
      <c r="K71" s="114" t="s">
        <v>520</v>
      </c>
      <c r="L71" s="116" t="s">
        <v>520</v>
      </c>
    </row>
    <row r="72" spans="1:12" s="110" customFormat="1" ht="15" customHeight="1" x14ac:dyDescent="0.2">
      <c r="A72" s="120"/>
      <c r="B72" s="119"/>
      <c r="C72" s="257"/>
      <c r="D72" s="266" t="s">
        <v>198</v>
      </c>
      <c r="E72" s="113">
        <v>49.621269889685323</v>
      </c>
      <c r="F72" s="115">
        <v>9761</v>
      </c>
      <c r="G72" s="114">
        <v>9705</v>
      </c>
      <c r="H72" s="114">
        <v>9676</v>
      </c>
      <c r="I72" s="114">
        <v>9589</v>
      </c>
      <c r="J72" s="140">
        <v>9592</v>
      </c>
      <c r="K72" s="114" t="s">
        <v>520</v>
      </c>
      <c r="L72" s="116" t="s">
        <v>520</v>
      </c>
    </row>
    <row r="73" spans="1:12" s="110" customFormat="1" ht="15" customHeight="1" x14ac:dyDescent="0.2">
      <c r="A73" s="120"/>
      <c r="B73" s="119"/>
      <c r="C73" s="257"/>
      <c r="D73" s="266" t="s">
        <v>199</v>
      </c>
      <c r="E73" s="113">
        <v>50.378730110314677</v>
      </c>
      <c r="F73" s="115">
        <v>9910</v>
      </c>
      <c r="G73" s="114">
        <v>9897</v>
      </c>
      <c r="H73" s="114">
        <v>9860</v>
      </c>
      <c r="I73" s="114">
        <v>9750</v>
      </c>
      <c r="J73" s="140">
        <v>9742</v>
      </c>
      <c r="K73" s="114" t="s">
        <v>520</v>
      </c>
      <c r="L73" s="116" t="s">
        <v>520</v>
      </c>
    </row>
    <row r="74" spans="1:12" s="110" customFormat="1" ht="15" customHeight="1" x14ac:dyDescent="0.2">
      <c r="A74" s="120"/>
      <c r="B74" s="119"/>
      <c r="C74" s="257"/>
      <c r="D74" s="110" t="s">
        <v>204</v>
      </c>
      <c r="E74" s="113">
        <v>13.072311727238667</v>
      </c>
      <c r="F74" s="115">
        <v>3489</v>
      </c>
      <c r="G74" s="114">
        <v>3459</v>
      </c>
      <c r="H74" s="114">
        <v>3480</v>
      </c>
      <c r="I74" s="114">
        <v>3387</v>
      </c>
      <c r="J74" s="140">
        <v>3352</v>
      </c>
      <c r="K74" s="114" t="s">
        <v>520</v>
      </c>
      <c r="L74" s="116" t="s">
        <v>520</v>
      </c>
    </row>
    <row r="75" spans="1:12" s="110" customFormat="1" ht="15" customHeight="1" x14ac:dyDescent="0.2">
      <c r="A75" s="120"/>
      <c r="B75" s="119"/>
      <c r="C75" s="257"/>
      <c r="D75" s="266" t="s">
        <v>198</v>
      </c>
      <c r="E75" s="113">
        <v>57.494984236170822</v>
      </c>
      <c r="F75" s="115">
        <v>2006</v>
      </c>
      <c r="G75" s="114">
        <v>2001</v>
      </c>
      <c r="H75" s="114">
        <v>2009</v>
      </c>
      <c r="I75" s="114">
        <v>1955</v>
      </c>
      <c r="J75" s="140">
        <v>1947</v>
      </c>
      <c r="K75" s="114" t="s">
        <v>520</v>
      </c>
      <c r="L75" s="116" t="s">
        <v>520</v>
      </c>
    </row>
    <row r="76" spans="1:12" s="110" customFormat="1" ht="15" customHeight="1" x14ac:dyDescent="0.2">
      <c r="A76" s="120"/>
      <c r="B76" s="119"/>
      <c r="C76" s="257"/>
      <c r="D76" s="266" t="s">
        <v>199</v>
      </c>
      <c r="E76" s="113">
        <v>42.505015763829178</v>
      </c>
      <c r="F76" s="115">
        <v>1483</v>
      </c>
      <c r="G76" s="114">
        <v>1458</v>
      </c>
      <c r="H76" s="114">
        <v>1471</v>
      </c>
      <c r="I76" s="114">
        <v>1432</v>
      </c>
      <c r="J76" s="140">
        <v>1405</v>
      </c>
      <c r="K76" s="114" t="s">
        <v>520</v>
      </c>
      <c r="L76" s="116" t="s">
        <v>520</v>
      </c>
    </row>
    <row r="77" spans="1:12" s="110" customFormat="1" ht="15" customHeight="1" x14ac:dyDescent="0.2">
      <c r="A77" s="532"/>
      <c r="B77" s="119" t="s">
        <v>205</v>
      </c>
      <c r="C77" s="267"/>
      <c r="D77" s="182"/>
      <c r="E77" s="113">
        <v>4.7375596455351054</v>
      </c>
      <c r="F77" s="115">
        <v>5699</v>
      </c>
      <c r="G77" s="114">
        <v>5797</v>
      </c>
      <c r="H77" s="114">
        <v>5949</v>
      </c>
      <c r="I77" s="114">
        <v>5894</v>
      </c>
      <c r="J77" s="140">
        <v>5967</v>
      </c>
      <c r="K77" s="114" t="s">
        <v>520</v>
      </c>
      <c r="L77" s="116" t="s">
        <v>520</v>
      </c>
    </row>
    <row r="78" spans="1:12" s="110" customFormat="1" ht="15" customHeight="1" x14ac:dyDescent="0.2">
      <c r="A78" s="120"/>
      <c r="B78" s="119"/>
      <c r="C78" s="267" t="s">
        <v>106</v>
      </c>
      <c r="D78" s="182"/>
      <c r="E78" s="113">
        <v>55.95718547113529</v>
      </c>
      <c r="F78" s="115">
        <v>3189</v>
      </c>
      <c r="G78" s="114">
        <v>3247</v>
      </c>
      <c r="H78" s="114">
        <v>3370</v>
      </c>
      <c r="I78" s="114">
        <v>3323</v>
      </c>
      <c r="J78" s="140">
        <v>3339</v>
      </c>
      <c r="K78" s="114" t="s">
        <v>520</v>
      </c>
      <c r="L78" s="116" t="s">
        <v>520</v>
      </c>
    </row>
    <row r="79" spans="1:12" s="110" customFormat="1" ht="15" customHeight="1" x14ac:dyDescent="0.2">
      <c r="A79" s="123"/>
      <c r="B79" s="124"/>
      <c r="C79" s="259" t="s">
        <v>107</v>
      </c>
      <c r="D79" s="260"/>
      <c r="E79" s="125">
        <v>44.04281452886471</v>
      </c>
      <c r="F79" s="143">
        <v>2510</v>
      </c>
      <c r="G79" s="144">
        <v>2550</v>
      </c>
      <c r="H79" s="144">
        <v>2579</v>
      </c>
      <c r="I79" s="144">
        <v>2571</v>
      </c>
      <c r="J79" s="145">
        <v>2628</v>
      </c>
      <c r="K79" s="144" t="s">
        <v>520</v>
      </c>
      <c r="L79" s="146" t="s">
        <v>520</v>
      </c>
    </row>
    <row r="80" spans="1:12" s="268" customFormat="1" ht="11.25" customHeight="1" x14ac:dyDescent="0.2">
      <c r="B80" s="269"/>
      <c r="C80" s="269"/>
      <c r="D80" s="270"/>
      <c r="E80" s="270"/>
      <c r="F80" s="271"/>
      <c r="G80" s="271"/>
      <c r="H80" s="271"/>
      <c r="I80" s="271"/>
      <c r="J80" s="271"/>
      <c r="K80" s="271"/>
      <c r="L80" s="150" t="s">
        <v>45</v>
      </c>
    </row>
    <row r="81" spans="1:12" s="192" customFormat="1" ht="10.5" customHeight="1" x14ac:dyDescent="0.2">
      <c r="A81" s="152" t="s">
        <v>206</v>
      </c>
      <c r="E81" s="272"/>
      <c r="F81" s="273"/>
      <c r="G81" s="273"/>
      <c r="H81" s="273"/>
      <c r="I81" s="273"/>
      <c r="J81" s="273"/>
      <c r="K81" s="274"/>
      <c r="L81" s="275"/>
    </row>
    <row r="82" spans="1:12" s="192" customFormat="1" ht="11.25" x14ac:dyDescent="0.15">
      <c r="A82" s="276" t="s">
        <v>207</v>
      </c>
      <c r="B82" s="277"/>
      <c r="C82" s="277"/>
      <c r="D82" s="277"/>
      <c r="E82" s="277"/>
      <c r="F82" s="277"/>
      <c r="G82" s="277"/>
      <c r="H82" s="277"/>
      <c r="I82" s="277"/>
      <c r="J82" s="277"/>
      <c r="K82" s="277"/>
      <c r="L82" s="277"/>
    </row>
    <row r="83" spans="1:12" s="192" customFormat="1" ht="11.25" customHeight="1" x14ac:dyDescent="0.2">
      <c r="A83" s="152" t="s">
        <v>208</v>
      </c>
      <c r="E83" s="272"/>
      <c r="F83" s="273"/>
      <c r="G83" s="273"/>
      <c r="H83" s="273"/>
      <c r="I83" s="273"/>
      <c r="J83" s="273"/>
      <c r="K83" s="274"/>
      <c r="L83" s="275"/>
    </row>
    <row r="84" spans="1:12" s="192" customFormat="1" ht="11.25" x14ac:dyDescent="0.2">
      <c r="A84" s="278" t="s">
        <v>209</v>
      </c>
      <c r="E84" s="272"/>
      <c r="F84" s="273"/>
      <c r="G84" s="273"/>
      <c r="H84" s="273"/>
      <c r="I84" s="273"/>
      <c r="J84" s="273"/>
      <c r="K84" s="274"/>
      <c r="L84" s="275"/>
    </row>
    <row r="85" spans="1:12" s="192" customFormat="1" ht="19.5" customHeight="1" x14ac:dyDescent="0.2">
      <c r="A85" s="565" t="s">
        <v>210</v>
      </c>
      <c r="B85" s="565"/>
      <c r="C85" s="565"/>
      <c r="D85" s="565"/>
      <c r="E85" s="565"/>
      <c r="F85" s="565"/>
      <c r="G85" s="565"/>
      <c r="H85" s="565"/>
      <c r="I85" s="565"/>
      <c r="J85" s="565"/>
      <c r="K85" s="565"/>
      <c r="L85" s="565"/>
    </row>
    <row r="86" spans="1:12" s="279" customFormat="1" ht="9" x14ac:dyDescent="0.2">
      <c r="A86" s="565" t="s">
        <v>211</v>
      </c>
      <c r="B86" s="565"/>
      <c r="C86" s="565"/>
      <c r="D86" s="565"/>
      <c r="E86" s="565"/>
      <c r="F86" s="565"/>
      <c r="G86" s="565"/>
      <c r="H86" s="565"/>
      <c r="I86" s="565"/>
      <c r="J86" s="565"/>
      <c r="K86" s="565"/>
      <c r="L86" s="565"/>
    </row>
    <row r="863" spans="6:6" ht="15.95" customHeight="1" x14ac:dyDescent="0.2">
      <c r="F863" s="280"/>
    </row>
  </sheetData>
  <mergeCells count="24">
    <mergeCell ref="A12:D12"/>
    <mergeCell ref="B13:C13"/>
    <mergeCell ref="A3:L3"/>
    <mergeCell ref="A4:L4"/>
    <mergeCell ref="A5:F5"/>
    <mergeCell ref="A7:D10"/>
    <mergeCell ref="E7:E10"/>
    <mergeCell ref="F7:J7"/>
    <mergeCell ref="K7:L8"/>
    <mergeCell ref="F8:F9"/>
    <mergeCell ref="G8:G9"/>
    <mergeCell ref="H8:H9"/>
    <mergeCell ref="A6:L6"/>
    <mergeCell ref="I8:I9"/>
    <mergeCell ref="J8:J9"/>
    <mergeCell ref="A14:D14"/>
    <mergeCell ref="A86:L86"/>
    <mergeCell ref="A35:D35"/>
    <mergeCell ref="A41:D41"/>
    <mergeCell ref="A44:D44"/>
    <mergeCell ref="A47:D47"/>
    <mergeCell ref="A50:D50"/>
    <mergeCell ref="A85:L85"/>
    <mergeCell ref="A29:D29"/>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8" t="s">
        <v>212</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252"/>
      <c r="F5" s="252"/>
      <c r="G5" s="252"/>
      <c r="H5" s="252"/>
      <c r="I5" s="252"/>
      <c r="J5" s="252"/>
    </row>
    <row r="6" spans="1:15" s="94" customFormat="1" ht="24.95" customHeight="1" x14ac:dyDescent="0.2">
      <c r="A6" s="571" t="s">
        <v>519</v>
      </c>
      <c r="B6" s="572"/>
      <c r="C6" s="572"/>
      <c r="D6" s="572"/>
      <c r="E6" s="572"/>
      <c r="F6" s="572"/>
      <c r="G6" s="572"/>
      <c r="H6" s="572"/>
      <c r="I6" s="572"/>
      <c r="J6" s="572"/>
    </row>
    <row r="7" spans="1:15" s="91" customFormat="1" ht="12" customHeight="1" x14ac:dyDescent="0.2">
      <c r="A7" s="585" t="s">
        <v>213</v>
      </c>
      <c r="B7" s="586"/>
      <c r="C7" s="579" t="s">
        <v>94</v>
      </c>
      <c r="D7" s="582" t="s">
        <v>179</v>
      </c>
      <c r="E7" s="583"/>
      <c r="F7" s="583"/>
      <c r="G7" s="583"/>
      <c r="H7" s="584"/>
      <c r="I7" s="585" t="s">
        <v>180</v>
      </c>
      <c r="J7" s="586"/>
      <c r="K7" s="96"/>
      <c r="L7" s="96"/>
      <c r="M7" s="96"/>
      <c r="N7" s="96"/>
      <c r="O7" s="96"/>
    </row>
    <row r="8" spans="1:15" ht="21.75" customHeight="1" x14ac:dyDescent="0.2">
      <c r="A8" s="614"/>
      <c r="B8" s="615"/>
      <c r="C8" s="580"/>
      <c r="D8" s="589" t="s">
        <v>97</v>
      </c>
      <c r="E8" s="589" t="s">
        <v>98</v>
      </c>
      <c r="F8" s="589" t="s">
        <v>99</v>
      </c>
      <c r="G8" s="589" t="s">
        <v>100</v>
      </c>
      <c r="H8" s="589" t="s">
        <v>101</v>
      </c>
      <c r="I8" s="587"/>
      <c r="J8" s="588"/>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285" customFormat="1" ht="24.95" customHeight="1" x14ac:dyDescent="0.2">
      <c r="A11" s="616" t="s">
        <v>104</v>
      </c>
      <c r="B11" s="617"/>
      <c r="C11" s="284">
        <v>100</v>
      </c>
      <c r="D11" s="115">
        <v>120294</v>
      </c>
      <c r="E11" s="114">
        <v>120691</v>
      </c>
      <c r="F11" s="114">
        <v>121763</v>
      </c>
      <c r="G11" s="114">
        <v>120089</v>
      </c>
      <c r="H11" s="140">
        <v>120080</v>
      </c>
      <c r="I11" s="115" t="s">
        <v>520</v>
      </c>
      <c r="J11" s="116" t="s">
        <v>520</v>
      </c>
    </row>
    <row r="12" spans="1:15" s="110" customFormat="1" ht="24.95" customHeight="1" x14ac:dyDescent="0.2">
      <c r="A12" s="193" t="s">
        <v>132</v>
      </c>
      <c r="B12" s="194" t="s">
        <v>133</v>
      </c>
      <c r="C12" s="113">
        <v>1.4713950820489801</v>
      </c>
      <c r="D12" s="115">
        <v>1770</v>
      </c>
      <c r="E12" s="114">
        <v>1743</v>
      </c>
      <c r="F12" s="114">
        <v>1904</v>
      </c>
      <c r="G12" s="114">
        <v>1896</v>
      </c>
      <c r="H12" s="140">
        <v>1824</v>
      </c>
      <c r="I12" s="115" t="s">
        <v>520</v>
      </c>
      <c r="J12" s="116" t="s">
        <v>520</v>
      </c>
    </row>
    <row r="13" spans="1:15" s="110" customFormat="1" ht="24.95" customHeight="1" x14ac:dyDescent="0.2">
      <c r="A13" s="193" t="s">
        <v>134</v>
      </c>
      <c r="B13" s="199" t="s">
        <v>214</v>
      </c>
      <c r="C13" s="113">
        <v>1.5112973215621728</v>
      </c>
      <c r="D13" s="115">
        <v>1818</v>
      </c>
      <c r="E13" s="114">
        <v>1826</v>
      </c>
      <c r="F13" s="114">
        <v>1831</v>
      </c>
      <c r="G13" s="114">
        <v>1804</v>
      </c>
      <c r="H13" s="140">
        <v>1782</v>
      </c>
      <c r="I13" s="115" t="s">
        <v>520</v>
      </c>
      <c r="J13" s="116" t="s">
        <v>520</v>
      </c>
    </row>
    <row r="14" spans="1:15" s="286" customFormat="1" ht="24" customHeight="1" x14ac:dyDescent="0.2">
      <c r="A14" s="193" t="s">
        <v>215</v>
      </c>
      <c r="B14" s="199" t="s">
        <v>137</v>
      </c>
      <c r="C14" s="113">
        <v>22.792491728598268</v>
      </c>
      <c r="D14" s="115">
        <v>27418</v>
      </c>
      <c r="E14" s="114">
        <v>27610</v>
      </c>
      <c r="F14" s="114">
        <v>27853</v>
      </c>
      <c r="G14" s="114">
        <v>27525</v>
      </c>
      <c r="H14" s="140">
        <v>27878</v>
      </c>
      <c r="I14" s="115" t="s">
        <v>520</v>
      </c>
      <c r="J14" s="116" t="s">
        <v>520</v>
      </c>
      <c r="K14" s="110"/>
      <c r="L14" s="110"/>
      <c r="M14" s="110"/>
      <c r="N14" s="110"/>
      <c r="O14" s="110"/>
    </row>
    <row r="15" spans="1:15" s="110" customFormat="1" ht="24.75" customHeight="1" x14ac:dyDescent="0.2">
      <c r="A15" s="193" t="s">
        <v>216</v>
      </c>
      <c r="B15" s="199" t="s">
        <v>217</v>
      </c>
      <c r="C15" s="113">
        <v>3.4083162917518748</v>
      </c>
      <c r="D15" s="115">
        <v>4100</v>
      </c>
      <c r="E15" s="114">
        <v>4117</v>
      </c>
      <c r="F15" s="114">
        <v>4140</v>
      </c>
      <c r="G15" s="114">
        <v>4100</v>
      </c>
      <c r="H15" s="140">
        <v>4121</v>
      </c>
      <c r="I15" s="115" t="s">
        <v>520</v>
      </c>
      <c r="J15" s="116" t="s">
        <v>520</v>
      </c>
    </row>
    <row r="16" spans="1:15" s="286" customFormat="1" ht="24.95" customHeight="1" x14ac:dyDescent="0.2">
      <c r="A16" s="193" t="s">
        <v>218</v>
      </c>
      <c r="B16" s="199" t="s">
        <v>141</v>
      </c>
      <c r="C16" s="113">
        <v>15.706519028380468</v>
      </c>
      <c r="D16" s="115">
        <v>18894</v>
      </c>
      <c r="E16" s="114">
        <v>18975</v>
      </c>
      <c r="F16" s="114">
        <v>19099</v>
      </c>
      <c r="G16" s="114">
        <v>18853</v>
      </c>
      <c r="H16" s="140">
        <v>18874</v>
      </c>
      <c r="I16" s="115" t="s">
        <v>520</v>
      </c>
      <c r="J16" s="116" t="s">
        <v>520</v>
      </c>
      <c r="K16" s="110"/>
      <c r="L16" s="110"/>
      <c r="M16" s="110"/>
      <c r="N16" s="110"/>
      <c r="O16" s="110"/>
    </row>
    <row r="17" spans="1:15" s="110" customFormat="1" ht="24.95" customHeight="1" x14ac:dyDescent="0.2">
      <c r="A17" s="193" t="s">
        <v>219</v>
      </c>
      <c r="B17" s="199" t="s">
        <v>220</v>
      </c>
      <c r="C17" s="113">
        <v>3.6776564084659253</v>
      </c>
      <c r="D17" s="115">
        <v>4424</v>
      </c>
      <c r="E17" s="114">
        <v>4518</v>
      </c>
      <c r="F17" s="114">
        <v>4614</v>
      </c>
      <c r="G17" s="114">
        <v>4572</v>
      </c>
      <c r="H17" s="140">
        <v>4883</v>
      </c>
      <c r="I17" s="115" t="s">
        <v>520</v>
      </c>
      <c r="J17" s="116" t="s">
        <v>520</v>
      </c>
    </row>
    <row r="18" spans="1:15" s="286" customFormat="1" ht="24.95" customHeight="1" x14ac:dyDescent="0.2">
      <c r="A18" s="201" t="s">
        <v>144</v>
      </c>
      <c r="B18" s="202" t="s">
        <v>145</v>
      </c>
      <c r="C18" s="113">
        <v>6.0717907792574861</v>
      </c>
      <c r="D18" s="115">
        <v>7304</v>
      </c>
      <c r="E18" s="114">
        <v>7393</v>
      </c>
      <c r="F18" s="114">
        <v>7630</v>
      </c>
      <c r="G18" s="114">
        <v>7450</v>
      </c>
      <c r="H18" s="140">
        <v>7480</v>
      </c>
      <c r="I18" s="115" t="s">
        <v>520</v>
      </c>
      <c r="J18" s="116" t="s">
        <v>520</v>
      </c>
      <c r="K18" s="110"/>
      <c r="L18" s="110"/>
      <c r="M18" s="110"/>
      <c r="N18" s="110"/>
      <c r="O18" s="110"/>
    </row>
    <row r="19" spans="1:15" s="110" customFormat="1" ht="24.95" customHeight="1" x14ac:dyDescent="0.2">
      <c r="A19" s="193" t="s">
        <v>146</v>
      </c>
      <c r="B19" s="199" t="s">
        <v>147</v>
      </c>
      <c r="C19" s="113">
        <v>10.838445807770961</v>
      </c>
      <c r="D19" s="115">
        <v>13038</v>
      </c>
      <c r="E19" s="114">
        <v>13195</v>
      </c>
      <c r="F19" s="114">
        <v>13216</v>
      </c>
      <c r="G19" s="114">
        <v>12973</v>
      </c>
      <c r="H19" s="140">
        <v>13038</v>
      </c>
      <c r="I19" s="115" t="s">
        <v>520</v>
      </c>
      <c r="J19" s="116" t="s">
        <v>520</v>
      </c>
    </row>
    <row r="20" spans="1:15" s="286" customFormat="1" ht="24.95" customHeight="1" x14ac:dyDescent="0.2">
      <c r="A20" s="193" t="s">
        <v>148</v>
      </c>
      <c r="B20" s="199" t="s">
        <v>149</v>
      </c>
      <c r="C20" s="113">
        <v>4.1847473689460823</v>
      </c>
      <c r="D20" s="115">
        <v>5034</v>
      </c>
      <c r="E20" s="114">
        <v>5008</v>
      </c>
      <c r="F20" s="114">
        <v>5057</v>
      </c>
      <c r="G20" s="114">
        <v>4981</v>
      </c>
      <c r="H20" s="140">
        <v>4971</v>
      </c>
      <c r="I20" s="115" t="s">
        <v>520</v>
      </c>
      <c r="J20" s="116" t="s">
        <v>520</v>
      </c>
      <c r="K20" s="110"/>
      <c r="L20" s="110"/>
      <c r="M20" s="110"/>
      <c r="N20" s="110"/>
      <c r="O20" s="110"/>
    </row>
    <row r="21" spans="1:15" s="110" customFormat="1" ht="24.95" customHeight="1" x14ac:dyDescent="0.2">
      <c r="A21" s="201" t="s">
        <v>150</v>
      </c>
      <c r="B21" s="202" t="s">
        <v>151</v>
      </c>
      <c r="C21" s="113">
        <v>2.3484130546826942</v>
      </c>
      <c r="D21" s="115">
        <v>2825</v>
      </c>
      <c r="E21" s="114">
        <v>2913</v>
      </c>
      <c r="F21" s="114">
        <v>2977</v>
      </c>
      <c r="G21" s="114">
        <v>2968</v>
      </c>
      <c r="H21" s="140">
        <v>2845</v>
      </c>
      <c r="I21" s="115" t="s">
        <v>520</v>
      </c>
      <c r="J21" s="116" t="s">
        <v>520</v>
      </c>
    </row>
    <row r="22" spans="1:15" s="110" customFormat="1" ht="24.95" customHeight="1" x14ac:dyDescent="0.2">
      <c r="A22" s="201" t="s">
        <v>152</v>
      </c>
      <c r="B22" s="199" t="s">
        <v>153</v>
      </c>
      <c r="C22" s="113">
        <v>2.3874839975393618</v>
      </c>
      <c r="D22" s="115">
        <v>2872</v>
      </c>
      <c r="E22" s="114">
        <v>2753</v>
      </c>
      <c r="F22" s="114">
        <v>2719</v>
      </c>
      <c r="G22" s="114">
        <v>2685</v>
      </c>
      <c r="H22" s="140">
        <v>2669</v>
      </c>
      <c r="I22" s="115" t="s">
        <v>520</v>
      </c>
      <c r="J22" s="116" t="s">
        <v>520</v>
      </c>
    </row>
    <row r="23" spans="1:15" s="110" customFormat="1" ht="24.95" customHeight="1" x14ac:dyDescent="0.2">
      <c r="A23" s="193" t="s">
        <v>154</v>
      </c>
      <c r="B23" s="199" t="s">
        <v>155</v>
      </c>
      <c r="C23" s="113">
        <v>1.2186808984654263</v>
      </c>
      <c r="D23" s="115">
        <v>1466</v>
      </c>
      <c r="E23" s="114">
        <v>1466</v>
      </c>
      <c r="F23" s="114">
        <v>1473</v>
      </c>
      <c r="G23" s="114">
        <v>1469</v>
      </c>
      <c r="H23" s="140">
        <v>1513</v>
      </c>
      <c r="I23" s="115" t="s">
        <v>520</v>
      </c>
      <c r="J23" s="116" t="s">
        <v>520</v>
      </c>
    </row>
    <row r="24" spans="1:15" s="110" customFormat="1" ht="24.95" customHeight="1" x14ac:dyDescent="0.2">
      <c r="A24" s="193" t="s">
        <v>156</v>
      </c>
      <c r="B24" s="199" t="s">
        <v>221</v>
      </c>
      <c r="C24" s="113">
        <v>6.8964370625301346</v>
      </c>
      <c r="D24" s="115">
        <v>8296</v>
      </c>
      <c r="E24" s="114">
        <v>8303</v>
      </c>
      <c r="F24" s="114">
        <v>8311</v>
      </c>
      <c r="G24" s="114">
        <v>8186</v>
      </c>
      <c r="H24" s="140">
        <v>8133</v>
      </c>
      <c r="I24" s="115" t="s">
        <v>520</v>
      </c>
      <c r="J24" s="116" t="s">
        <v>520</v>
      </c>
    </row>
    <row r="25" spans="1:15" s="110" customFormat="1" ht="24.95" customHeight="1" x14ac:dyDescent="0.2">
      <c r="A25" s="193" t="s">
        <v>222</v>
      </c>
      <c r="B25" s="204" t="s">
        <v>159</v>
      </c>
      <c r="C25" s="113">
        <v>3.7973631270055033</v>
      </c>
      <c r="D25" s="115">
        <v>4568</v>
      </c>
      <c r="E25" s="114">
        <v>4467</v>
      </c>
      <c r="F25" s="114">
        <v>4559</v>
      </c>
      <c r="G25" s="114">
        <v>4776</v>
      </c>
      <c r="H25" s="140">
        <v>4700</v>
      </c>
      <c r="I25" s="115" t="s">
        <v>520</v>
      </c>
      <c r="J25" s="116" t="s">
        <v>520</v>
      </c>
    </row>
    <row r="26" spans="1:15" s="110" customFormat="1" ht="24.95" customHeight="1" x14ac:dyDescent="0.2">
      <c r="A26" s="201">
        <v>782.78300000000002</v>
      </c>
      <c r="B26" s="203" t="s">
        <v>160</v>
      </c>
      <c r="C26" s="113">
        <v>1.9951119756596338</v>
      </c>
      <c r="D26" s="115">
        <v>2400</v>
      </c>
      <c r="E26" s="114">
        <v>2517</v>
      </c>
      <c r="F26" s="114">
        <v>2877</v>
      </c>
      <c r="G26" s="114">
        <v>2781</v>
      </c>
      <c r="H26" s="140">
        <v>2735</v>
      </c>
      <c r="I26" s="115" t="s">
        <v>520</v>
      </c>
      <c r="J26" s="116" t="s">
        <v>520</v>
      </c>
    </row>
    <row r="27" spans="1:15" s="110" customFormat="1" ht="24.95" customHeight="1" x14ac:dyDescent="0.2">
      <c r="A27" s="193" t="s">
        <v>161</v>
      </c>
      <c r="B27" s="199" t="s">
        <v>223</v>
      </c>
      <c r="C27" s="113">
        <v>5.4599564400551985</v>
      </c>
      <c r="D27" s="115">
        <v>6568</v>
      </c>
      <c r="E27" s="114">
        <v>6567</v>
      </c>
      <c r="F27" s="114">
        <v>6557</v>
      </c>
      <c r="G27" s="114">
        <v>6237</v>
      </c>
      <c r="H27" s="140">
        <v>6190</v>
      </c>
      <c r="I27" s="115" t="s">
        <v>520</v>
      </c>
      <c r="J27" s="116" t="s">
        <v>520</v>
      </c>
    </row>
    <row r="28" spans="1:15" s="110" customFormat="1" ht="24.95" customHeight="1" x14ac:dyDescent="0.2">
      <c r="A28" s="193" t="s">
        <v>163</v>
      </c>
      <c r="B28" s="199" t="s">
        <v>164</v>
      </c>
      <c r="C28" s="113">
        <v>6.0543335494704644</v>
      </c>
      <c r="D28" s="115">
        <v>7283</v>
      </c>
      <c r="E28" s="114">
        <v>7226</v>
      </c>
      <c r="F28" s="114">
        <v>7148</v>
      </c>
      <c r="G28" s="114">
        <v>7128</v>
      </c>
      <c r="H28" s="140">
        <v>7110</v>
      </c>
      <c r="I28" s="115" t="s">
        <v>520</v>
      </c>
      <c r="J28" s="116" t="s">
        <v>520</v>
      </c>
    </row>
    <row r="29" spans="1:15" s="110" customFormat="1" ht="24.95" customHeight="1" x14ac:dyDescent="0.2">
      <c r="A29" s="193">
        <v>86</v>
      </c>
      <c r="B29" s="199" t="s">
        <v>165</v>
      </c>
      <c r="C29" s="113">
        <v>11.168470580411325</v>
      </c>
      <c r="D29" s="115">
        <v>13435</v>
      </c>
      <c r="E29" s="114">
        <v>13428</v>
      </c>
      <c r="F29" s="114">
        <v>13362</v>
      </c>
      <c r="G29" s="114">
        <v>13177</v>
      </c>
      <c r="H29" s="140">
        <v>13248</v>
      </c>
      <c r="I29" s="115" t="s">
        <v>520</v>
      </c>
      <c r="J29" s="116" t="s">
        <v>520</v>
      </c>
    </row>
    <row r="30" spans="1:15" s="110" customFormat="1" ht="24.95" customHeight="1" x14ac:dyDescent="0.2">
      <c r="A30" s="193">
        <v>87.88</v>
      </c>
      <c r="B30" s="204" t="s">
        <v>166</v>
      </c>
      <c r="C30" s="113">
        <v>8.4243603172228045</v>
      </c>
      <c r="D30" s="115">
        <v>10134</v>
      </c>
      <c r="E30" s="114">
        <v>10188</v>
      </c>
      <c r="F30" s="114">
        <v>10187</v>
      </c>
      <c r="G30" s="114">
        <v>10011</v>
      </c>
      <c r="H30" s="140">
        <v>10036</v>
      </c>
      <c r="I30" s="115" t="s">
        <v>520</v>
      </c>
      <c r="J30" s="116" t="s">
        <v>520</v>
      </c>
    </row>
    <row r="31" spans="1:15" s="110" customFormat="1" ht="24.95" customHeight="1" x14ac:dyDescent="0.2">
      <c r="A31" s="193" t="s">
        <v>167</v>
      </c>
      <c r="B31" s="199" t="s">
        <v>168</v>
      </c>
      <c r="C31" s="113">
        <v>3.379220908773505</v>
      </c>
      <c r="D31" s="115">
        <v>4065</v>
      </c>
      <c r="E31" s="114">
        <v>4088</v>
      </c>
      <c r="F31" s="114">
        <v>4102</v>
      </c>
      <c r="G31" s="114">
        <v>4042</v>
      </c>
      <c r="H31" s="140">
        <v>3928</v>
      </c>
      <c r="I31" s="115" t="s">
        <v>520</v>
      </c>
      <c r="J31" s="116" t="s">
        <v>520</v>
      </c>
    </row>
    <row r="32" spans="1:15" s="110" customFormat="1" ht="24.95" customHeight="1" x14ac:dyDescent="0.2">
      <c r="A32" s="193"/>
      <c r="B32" s="287" t="s">
        <v>224</v>
      </c>
      <c r="C32" s="113">
        <v>0</v>
      </c>
      <c r="D32" s="115">
        <v>0</v>
      </c>
      <c r="E32" s="114">
        <v>0</v>
      </c>
      <c r="F32" s="114">
        <v>0</v>
      </c>
      <c r="G32" s="114">
        <v>0</v>
      </c>
      <c r="H32" s="140">
        <v>0</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92" customFormat="1" ht="24.95" customHeight="1" x14ac:dyDescent="0.2">
      <c r="A34" s="289" t="s">
        <v>132</v>
      </c>
      <c r="B34" s="290" t="s">
        <v>133</v>
      </c>
      <c r="C34" s="113">
        <v>1.4713950820489801</v>
      </c>
      <c r="D34" s="115">
        <v>1770</v>
      </c>
      <c r="E34" s="114">
        <v>1743</v>
      </c>
      <c r="F34" s="114">
        <v>1904</v>
      </c>
      <c r="G34" s="114">
        <v>1896</v>
      </c>
      <c r="H34" s="140">
        <v>1824</v>
      </c>
      <c r="I34" s="115" t="s">
        <v>520</v>
      </c>
      <c r="J34" s="116" t="s">
        <v>520</v>
      </c>
    </row>
    <row r="35" spans="1:10" s="110" customFormat="1" ht="24.95" customHeight="1" x14ac:dyDescent="0.2">
      <c r="A35" s="291" t="s">
        <v>171</v>
      </c>
      <c r="B35" s="292" t="s">
        <v>172</v>
      </c>
      <c r="C35" s="113">
        <v>30.375579829417926</v>
      </c>
      <c r="D35" s="115">
        <v>36540</v>
      </c>
      <c r="E35" s="114">
        <v>36829</v>
      </c>
      <c r="F35" s="114">
        <v>37314</v>
      </c>
      <c r="G35" s="114">
        <v>36779</v>
      </c>
      <c r="H35" s="140">
        <v>37140</v>
      </c>
      <c r="I35" s="115" t="s">
        <v>520</v>
      </c>
      <c r="J35" s="116" t="s">
        <v>520</v>
      </c>
    </row>
    <row r="36" spans="1:10" s="110" customFormat="1" ht="24.95" customHeight="1" x14ac:dyDescent="0.2">
      <c r="A36" s="293" t="s">
        <v>173</v>
      </c>
      <c r="B36" s="294" t="s">
        <v>174</v>
      </c>
      <c r="C36" s="125">
        <v>68.153025088533099</v>
      </c>
      <c r="D36" s="143">
        <v>81984</v>
      </c>
      <c r="E36" s="144">
        <v>82119</v>
      </c>
      <c r="F36" s="144">
        <v>82545</v>
      </c>
      <c r="G36" s="144">
        <v>81414</v>
      </c>
      <c r="H36" s="145">
        <v>81116</v>
      </c>
      <c r="I36" s="143" t="s">
        <v>520</v>
      </c>
      <c r="J36" s="146" t="s">
        <v>520</v>
      </c>
    </row>
    <row r="37" spans="1:10" s="151" customFormat="1" ht="11.25" customHeight="1" x14ac:dyDescent="0.15">
      <c r="A37" s="214"/>
      <c r="B37" s="147"/>
      <c r="C37" s="147"/>
      <c r="D37" s="148"/>
      <c r="E37" s="148"/>
      <c r="F37" s="148"/>
      <c r="G37" s="149"/>
      <c r="H37" s="148"/>
      <c r="I37" s="148"/>
      <c r="J37" s="150" t="s">
        <v>45</v>
      </c>
    </row>
    <row r="38" spans="1:10" s="286" customFormat="1" ht="12.75" customHeight="1" x14ac:dyDescent="0.15">
      <c r="A38" s="214" t="s">
        <v>122</v>
      </c>
      <c r="B38" s="295"/>
      <c r="C38" s="295"/>
      <c r="D38" s="295"/>
      <c r="E38" s="295"/>
      <c r="F38" s="295"/>
      <c r="G38" s="295"/>
      <c r="H38" s="295"/>
      <c r="I38" s="295"/>
      <c r="J38" s="295"/>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7">
    <mergeCell ref="A39:J39"/>
    <mergeCell ref="A40:J40"/>
    <mergeCell ref="A41:J41"/>
    <mergeCell ref="A3:J3"/>
    <mergeCell ref="A4:J4"/>
    <mergeCell ref="A5:D5"/>
    <mergeCell ref="A7:B9"/>
    <mergeCell ref="C7:C10"/>
    <mergeCell ref="D7:H7"/>
    <mergeCell ref="I7:J8"/>
    <mergeCell ref="D8:D9"/>
    <mergeCell ref="E8:E9"/>
    <mergeCell ref="F8:F9"/>
    <mergeCell ref="A6:J6"/>
    <mergeCell ref="G8:G9"/>
    <mergeCell ref="H8:H9"/>
    <mergeCell ref="A11:B11"/>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2020-09-28T06:56:10Z</dcterms:created>
  <dcterms:modified xsi:type="dcterms:W3CDTF">2020-10-08T08:30:02Z</dcterms:modified>
</cp:coreProperties>
</file>