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G53" i="24"/>
  <c r="F53" i="24"/>
  <c r="E53" i="24"/>
  <c r="L52" i="24"/>
  <c r="H52" i="24" s="1"/>
  <c r="J52" i="24" s="1"/>
  <c r="G52" i="24"/>
  <c r="F52" i="24"/>
  <c r="E52" i="24"/>
  <c r="L51" i="24"/>
  <c r="H51" i="24" s="1"/>
  <c r="J51" i="24" s="1"/>
  <c r="G51" i="24"/>
  <c r="F51" i="24"/>
  <c r="E51" i="24"/>
  <c r="I44" i="24"/>
  <c r="G44" i="24"/>
  <c r="C44" i="24"/>
  <c r="M44" i="24" s="1"/>
  <c r="B44" i="24"/>
  <c r="D44" i="24" s="1"/>
  <c r="K43" i="24"/>
  <c r="H43" i="24"/>
  <c r="F43" i="24"/>
  <c r="C43" i="24"/>
  <c r="M43" i="24" s="1"/>
  <c r="B43" i="24"/>
  <c r="D43" i="24" s="1"/>
  <c r="I42" i="24"/>
  <c r="G42" i="24"/>
  <c r="C42" i="24"/>
  <c r="M42" i="24" s="1"/>
  <c r="B42" i="24"/>
  <c r="D42" i="24" s="1"/>
  <c r="M41" i="24"/>
  <c r="K41" i="24"/>
  <c r="H41" i="24"/>
  <c r="F41" i="24"/>
  <c r="C41" i="24"/>
  <c r="B41" i="24"/>
  <c r="D41" i="24" s="1"/>
  <c r="L40" i="24"/>
  <c r="I40" i="24"/>
  <c r="G40" i="24"/>
  <c r="C40" i="24"/>
  <c r="M40" i="24" s="1"/>
  <c r="B40" i="24"/>
  <c r="D40" i="24" s="1"/>
  <c r="M36" i="24"/>
  <c r="L36" i="24"/>
  <c r="K36" i="24"/>
  <c r="J36" i="24"/>
  <c r="I36" i="24"/>
  <c r="H36" i="24"/>
  <c r="G36" i="24"/>
  <c r="F36" i="24"/>
  <c r="E36" i="24"/>
  <c r="D36" i="24"/>
  <c r="C38" i="24"/>
  <c r="C37" i="24"/>
  <c r="C35" i="24"/>
  <c r="C34" i="24"/>
  <c r="C33" i="24"/>
  <c r="C32" i="24"/>
  <c r="M32" i="24" s="1"/>
  <c r="C31" i="24"/>
  <c r="C30" i="24"/>
  <c r="C29" i="24"/>
  <c r="C28" i="24"/>
  <c r="M28" i="24" s="1"/>
  <c r="C27" i="24"/>
  <c r="C26" i="24"/>
  <c r="C25" i="24"/>
  <c r="C24" i="24"/>
  <c r="M24" i="24" s="1"/>
  <c r="C23" i="24"/>
  <c r="C22" i="24"/>
  <c r="C21" i="24"/>
  <c r="C20" i="24"/>
  <c r="M20" i="24" s="1"/>
  <c r="C19" i="24"/>
  <c r="C18" i="24"/>
  <c r="C17" i="24"/>
  <c r="C16" i="24"/>
  <c r="M16" i="24" s="1"/>
  <c r="C15" i="24"/>
  <c r="C9" i="24"/>
  <c r="C8" i="24"/>
  <c r="C7" i="24"/>
  <c r="B38" i="24"/>
  <c r="B37" i="24"/>
  <c r="B35" i="24"/>
  <c r="B34" i="24"/>
  <c r="B33" i="24"/>
  <c r="B32" i="24"/>
  <c r="B31" i="24"/>
  <c r="B30" i="24"/>
  <c r="B29" i="24"/>
  <c r="B28" i="24"/>
  <c r="B27" i="24"/>
  <c r="B26" i="24"/>
  <c r="B25" i="24"/>
  <c r="K25" i="24" s="1"/>
  <c r="B24" i="24"/>
  <c r="B23" i="24"/>
  <c r="B22" i="24"/>
  <c r="B21" i="24"/>
  <c r="B20" i="24"/>
  <c r="B19" i="24"/>
  <c r="B18" i="24"/>
  <c r="B17" i="24"/>
  <c r="B16" i="24"/>
  <c r="B15" i="24"/>
  <c r="B9" i="24"/>
  <c r="B8" i="24"/>
  <c r="B7" i="24"/>
  <c r="G20" i="24" l="1"/>
  <c r="G28" i="24"/>
  <c r="F27" i="24"/>
  <c r="D27" i="24"/>
  <c r="J27" i="24"/>
  <c r="H27" i="24"/>
  <c r="K27" i="24"/>
  <c r="F7" i="24"/>
  <c r="D7" i="24"/>
  <c r="J7" i="24"/>
  <c r="H7" i="24"/>
  <c r="K7" i="24"/>
  <c r="G15" i="24"/>
  <c r="M15" i="24"/>
  <c r="E15" i="24"/>
  <c r="L15" i="24"/>
  <c r="I15" i="24"/>
  <c r="G31" i="24"/>
  <c r="M31" i="24"/>
  <c r="E31" i="24"/>
  <c r="L31" i="24"/>
  <c r="I31" i="24"/>
  <c r="F9" i="24"/>
  <c r="D9" i="24"/>
  <c r="J9" i="24"/>
  <c r="H9" i="24"/>
  <c r="K9" i="24"/>
  <c r="G23" i="24"/>
  <c r="M23" i="24"/>
  <c r="E23" i="24"/>
  <c r="L23" i="24"/>
  <c r="I23" i="24"/>
  <c r="F19" i="24"/>
  <c r="D19" i="24"/>
  <c r="J19" i="24"/>
  <c r="H19" i="24"/>
  <c r="K19" i="24"/>
  <c r="F35" i="24"/>
  <c r="D35" i="24"/>
  <c r="J35" i="24"/>
  <c r="H35" i="24"/>
  <c r="K35" i="24"/>
  <c r="G7" i="24"/>
  <c r="M7" i="24"/>
  <c r="E7" i="24"/>
  <c r="L7" i="24"/>
  <c r="I7" i="24"/>
  <c r="I8" i="24"/>
  <c r="L8" i="24"/>
  <c r="E8" i="24"/>
  <c r="M8" i="24"/>
  <c r="G17" i="24"/>
  <c r="M17" i="24"/>
  <c r="E17" i="24"/>
  <c r="L17" i="24"/>
  <c r="I17" i="24"/>
  <c r="G27" i="24"/>
  <c r="M27" i="24"/>
  <c r="E27" i="24"/>
  <c r="L27" i="24"/>
  <c r="I27" i="24"/>
  <c r="I30" i="24"/>
  <c r="L30" i="24"/>
  <c r="M30" i="24"/>
  <c r="G30" i="24"/>
  <c r="E30" i="24"/>
  <c r="F23" i="24"/>
  <c r="D23" i="24"/>
  <c r="J23" i="24"/>
  <c r="H23" i="24"/>
  <c r="K23" i="24"/>
  <c r="K26" i="24"/>
  <c r="J26" i="24"/>
  <c r="H26" i="24"/>
  <c r="F26" i="24"/>
  <c r="D26" i="24"/>
  <c r="F29" i="24"/>
  <c r="D29" i="24"/>
  <c r="J29" i="24"/>
  <c r="H29" i="24"/>
  <c r="K29" i="24"/>
  <c r="G21" i="24"/>
  <c r="M21" i="24"/>
  <c r="E21" i="24"/>
  <c r="L21" i="24"/>
  <c r="I21" i="24"/>
  <c r="M38" i="24"/>
  <c r="E38" i="24"/>
  <c r="L38" i="24"/>
  <c r="I38" i="24"/>
  <c r="G38" i="24"/>
  <c r="K16" i="24"/>
  <c r="J16" i="24"/>
  <c r="H16" i="24"/>
  <c r="F16" i="24"/>
  <c r="D16" i="24"/>
  <c r="K32" i="24"/>
  <c r="J32" i="24"/>
  <c r="H32" i="24"/>
  <c r="F32" i="24"/>
  <c r="D32" i="24"/>
  <c r="C14" i="24"/>
  <c r="C6" i="24"/>
  <c r="G33" i="24"/>
  <c r="M33" i="24"/>
  <c r="E33" i="24"/>
  <c r="L33" i="24"/>
  <c r="I33" i="24"/>
  <c r="F17" i="24"/>
  <c r="D17" i="24"/>
  <c r="J17" i="24"/>
  <c r="H17" i="24"/>
  <c r="F33" i="24"/>
  <c r="D33" i="24"/>
  <c r="J33" i="24"/>
  <c r="H33" i="24"/>
  <c r="I18" i="24"/>
  <c r="L18" i="24"/>
  <c r="M18" i="24"/>
  <c r="G18" i="24"/>
  <c r="E18" i="24"/>
  <c r="I34" i="24"/>
  <c r="L34" i="24"/>
  <c r="M34" i="24"/>
  <c r="G34" i="24"/>
  <c r="E34" i="24"/>
  <c r="K20" i="24"/>
  <c r="J20" i="24"/>
  <c r="H20" i="24"/>
  <c r="F20" i="24"/>
  <c r="D20" i="24"/>
  <c r="G8" i="24"/>
  <c r="K33" i="24"/>
  <c r="K53" i="24"/>
  <c r="I53" i="24"/>
  <c r="J53" i="24"/>
  <c r="K69" i="24"/>
  <c r="I69" i="24"/>
  <c r="J69" i="24"/>
  <c r="B14" i="24"/>
  <c r="B6" i="24"/>
  <c r="H37" i="24"/>
  <c r="F37" i="24"/>
  <c r="D37" i="24"/>
  <c r="J37" i="24"/>
  <c r="K37" i="24"/>
  <c r="K24" i="24"/>
  <c r="J24" i="24"/>
  <c r="H24" i="24"/>
  <c r="F24" i="24"/>
  <c r="D24" i="24"/>
  <c r="G19" i="24"/>
  <c r="M19" i="24"/>
  <c r="E19" i="24"/>
  <c r="L19" i="24"/>
  <c r="I19" i="24"/>
  <c r="I22" i="24"/>
  <c r="L22" i="24"/>
  <c r="M22" i="24"/>
  <c r="G22" i="24"/>
  <c r="E22" i="24"/>
  <c r="G25" i="24"/>
  <c r="M25" i="24"/>
  <c r="E25" i="24"/>
  <c r="L25" i="24"/>
  <c r="I25" i="24"/>
  <c r="G35" i="24"/>
  <c r="M35" i="24"/>
  <c r="E35" i="24"/>
  <c r="L35" i="24"/>
  <c r="I35" i="24"/>
  <c r="C39" i="24"/>
  <c r="C45" i="24"/>
  <c r="K30" i="24"/>
  <c r="J30" i="24"/>
  <c r="H30" i="24"/>
  <c r="F30" i="24"/>
  <c r="D30" i="24"/>
  <c r="F15" i="24"/>
  <c r="D15" i="24"/>
  <c r="J15" i="24"/>
  <c r="H15" i="24"/>
  <c r="K15" i="24"/>
  <c r="K18" i="24"/>
  <c r="J18" i="24"/>
  <c r="H18" i="24"/>
  <c r="F18" i="24"/>
  <c r="D18" i="24"/>
  <c r="F21" i="24"/>
  <c r="D21" i="24"/>
  <c r="J21" i="24"/>
  <c r="H21" i="24"/>
  <c r="K21" i="24"/>
  <c r="F31" i="24"/>
  <c r="D31" i="24"/>
  <c r="J31" i="24"/>
  <c r="H31" i="24"/>
  <c r="K31" i="24"/>
  <c r="K34" i="24"/>
  <c r="J34" i="24"/>
  <c r="H34" i="24"/>
  <c r="F34" i="24"/>
  <c r="D34" i="24"/>
  <c r="D38" i="24"/>
  <c r="K38" i="24"/>
  <c r="J38" i="24"/>
  <c r="H38" i="24"/>
  <c r="F38" i="24"/>
  <c r="G29" i="24"/>
  <c r="M29" i="24"/>
  <c r="E29" i="24"/>
  <c r="L29" i="24"/>
  <c r="I29" i="24"/>
  <c r="K17" i="24"/>
  <c r="F25" i="24"/>
  <c r="D25" i="24"/>
  <c r="J25" i="24"/>
  <c r="H25" i="24"/>
  <c r="I26" i="24"/>
  <c r="L26" i="24"/>
  <c r="M26" i="24"/>
  <c r="G26" i="24"/>
  <c r="E26" i="24"/>
  <c r="K8" i="24"/>
  <c r="J8" i="24"/>
  <c r="H8" i="24"/>
  <c r="F8" i="24"/>
  <c r="D8" i="24"/>
  <c r="K22" i="24"/>
  <c r="J22" i="24"/>
  <c r="H22" i="24"/>
  <c r="F22" i="24"/>
  <c r="D22" i="24"/>
  <c r="K28" i="24"/>
  <c r="J28" i="24"/>
  <c r="H28" i="24"/>
  <c r="F28" i="24"/>
  <c r="D28" i="24"/>
  <c r="B45" i="24"/>
  <c r="B39" i="24"/>
  <c r="G9" i="24"/>
  <c r="M9" i="24"/>
  <c r="E9" i="24"/>
  <c r="L9" i="24"/>
  <c r="I9" i="24"/>
  <c r="I37" i="24"/>
  <c r="G37" i="24"/>
  <c r="L37" i="24"/>
  <c r="M37" i="24"/>
  <c r="E37" i="24"/>
  <c r="K61" i="24"/>
  <c r="I61" i="24"/>
  <c r="J61" i="24"/>
  <c r="J77" i="24"/>
  <c r="I41" i="24"/>
  <c r="G41" i="24"/>
  <c r="L41" i="24"/>
  <c r="K58" i="24"/>
  <c r="I58" i="24"/>
  <c r="K66" i="24"/>
  <c r="I66" i="24"/>
  <c r="K74" i="24"/>
  <c r="I74" i="24"/>
  <c r="I20" i="24"/>
  <c r="L20" i="24"/>
  <c r="I28" i="24"/>
  <c r="L28" i="24"/>
  <c r="E41" i="24"/>
  <c r="K55" i="24"/>
  <c r="I55" i="24"/>
  <c r="K63" i="24"/>
  <c r="I63" i="24"/>
  <c r="K71" i="24"/>
  <c r="I71" i="24"/>
  <c r="E16" i="24"/>
  <c r="E24" i="24"/>
  <c r="E32" i="24"/>
  <c r="K52" i="24"/>
  <c r="I52" i="24"/>
  <c r="K60" i="24"/>
  <c r="I60" i="24"/>
  <c r="K68" i="24"/>
  <c r="I68" i="24"/>
  <c r="G16" i="24"/>
  <c r="G24" i="24"/>
  <c r="G32" i="24"/>
  <c r="I43" i="24"/>
  <c r="G43" i="24"/>
  <c r="L43" i="24"/>
  <c r="K57" i="24"/>
  <c r="I57" i="24"/>
  <c r="K65" i="24"/>
  <c r="I65" i="24"/>
  <c r="K73" i="24"/>
  <c r="I73" i="24"/>
  <c r="E43" i="24"/>
  <c r="K54" i="24"/>
  <c r="I54" i="24"/>
  <c r="K62" i="24"/>
  <c r="I62" i="24"/>
  <c r="K70" i="24"/>
  <c r="I70" i="24"/>
  <c r="I16" i="24"/>
  <c r="L16" i="24"/>
  <c r="I24" i="24"/>
  <c r="L24" i="24"/>
  <c r="I32" i="24"/>
  <c r="L32" i="24"/>
  <c r="K51" i="24"/>
  <c r="I51" i="24"/>
  <c r="K59" i="24"/>
  <c r="I59" i="24"/>
  <c r="K67" i="24"/>
  <c r="I67" i="24"/>
  <c r="K75" i="24"/>
  <c r="I75" i="24"/>
  <c r="I77" i="24" s="1"/>
  <c r="E20" i="24"/>
  <c r="E28" i="24"/>
  <c r="K56" i="24"/>
  <c r="I56" i="24"/>
  <c r="K64" i="24"/>
  <c r="I64" i="24"/>
  <c r="K72" i="24"/>
  <c r="I72" i="24"/>
  <c r="F40" i="24"/>
  <c r="J41" i="24"/>
  <c r="F42" i="24"/>
  <c r="J43" i="24"/>
  <c r="F44" i="24"/>
  <c r="H40" i="24"/>
  <c r="H42" i="24"/>
  <c r="H44" i="24"/>
  <c r="J40" i="24"/>
  <c r="J42" i="24"/>
  <c r="J44" i="24"/>
  <c r="K40" i="24"/>
  <c r="K42" i="24"/>
  <c r="K44" i="24"/>
  <c r="L42" i="24"/>
  <c r="L44" i="24"/>
  <c r="E40" i="24"/>
  <c r="E42" i="24"/>
  <c r="E44" i="24"/>
  <c r="H39" i="24" l="1"/>
  <c r="F39" i="24"/>
  <c r="D39" i="24"/>
  <c r="J39" i="24"/>
  <c r="K39" i="24"/>
  <c r="H45" i="24"/>
  <c r="F45" i="24"/>
  <c r="D45" i="24"/>
  <c r="J45" i="24"/>
  <c r="K45" i="24"/>
  <c r="I6" i="24"/>
  <c r="L6" i="24"/>
  <c r="M6" i="24"/>
  <c r="G6" i="24"/>
  <c r="E6" i="24"/>
  <c r="J79" i="24"/>
  <c r="I14" i="24"/>
  <c r="L14" i="24"/>
  <c r="M14" i="24"/>
  <c r="G14" i="24"/>
  <c r="E14" i="24"/>
  <c r="I45" i="24"/>
  <c r="G45" i="24"/>
  <c r="L45" i="24"/>
  <c r="E45" i="24"/>
  <c r="M45" i="24"/>
  <c r="K6" i="24"/>
  <c r="J6" i="24"/>
  <c r="H6" i="24"/>
  <c r="F6" i="24"/>
  <c r="D6" i="24"/>
  <c r="I39" i="24"/>
  <c r="G39" i="24"/>
  <c r="L39" i="24"/>
  <c r="M39" i="24"/>
  <c r="E39" i="24"/>
  <c r="K14" i="24"/>
  <c r="J14" i="24"/>
  <c r="H14" i="24"/>
  <c r="F14" i="24"/>
  <c r="D14" i="24"/>
  <c r="I79" i="24"/>
  <c r="K77" i="24"/>
  <c r="K79" i="24" l="1"/>
  <c r="K78" i="24"/>
  <c r="I78" i="24"/>
  <c r="J78" i="24"/>
  <c r="I83" i="24" l="1"/>
  <c r="I82" i="24"/>
  <c r="I81" i="24"/>
</calcChain>
</file>

<file path=xl/sharedStrings.xml><?xml version="1.0" encoding="utf-8"?>
<sst xmlns="http://schemas.openxmlformats.org/spreadsheetml/2006/main" count="1836" uniqueCount="521">
  <si>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</si>
  <si>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</si>
  <si>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</si>
  <si>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</si>
  <si>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</si>
  <si>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</si>
  <si>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</si>
  <si>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</si>
  <si>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</si>
  <si>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</si>
  <si>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</si>
  <si>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</si>
  <si>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</si>
  <si>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Schweinfurt, Stadt (09662)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</si>
  <si>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</si>
  <si>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</si>
  <si>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</si>
  <si>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</si>
  <si>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</si>
  <si>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</si>
  <si>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</si>
  <si>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</si>
  <si>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</si>
  <si>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</si>
  <si>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</si>
  <si>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</si>
  <si>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</si>
  <si>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</si>
  <si>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</si>
  <si>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</si>
  <si>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</si>
  <si>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</si>
  <si>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</si>
  <si>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</si>
  <si>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</si>
  <si>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</si>
  <si>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</si>
  <si>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</si>
  <si>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</si>
  <si>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</si>
  <si>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</si>
  <si>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</si>
  <si>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</si>
  <si>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</si>
  <si>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</si>
  <si>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</si>
  <si>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</si>
  <si>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</si>
  <si>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</si>
  <si>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</si>
  <si>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</si>
  <si>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</si>
  <si>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</si>
  <si>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</si>
  <si>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</si>
  <si>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</si>
  <si>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</si>
  <si>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</si>
  <si>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</si>
  <si>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</si>
  <si>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</si>
  <si>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</si>
  <si>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</si>
  <si>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</si>
  <si>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</si>
  <si>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</si>
  <si>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</si>
  <si>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</si>
  <si>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</si>
  <si>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</si>
  <si>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</si>
  <si>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</si>
  <si>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</si>
  <si>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</si>
  <si>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</si>
  <si>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</si>
  <si>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</si>
  <si>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</si>
  <si>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</si>
  <si>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</si>
  <si>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</si>
  <si>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</si>
  <si>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</si>
  <si>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</si>
  <si>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</si>
  <si>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</si>
  <si>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</si>
  <si>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</si>
  <si>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</si>
  <si>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</si>
  <si>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</si>
  <si>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</si>
  <si>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Schweinfurt, Stadt (09662);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</si>
  <si>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</si>
  <si>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</si>
  <si>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</si>
  <si>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</si>
  <si>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</si>
  <si>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</si>
  <si>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</si>
  <si>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</si>
  <si>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</si>
  <si>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</si>
  <si>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</si>
  <si>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</si>
  <si>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</si>
  <si>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</si>
  <si>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</si>
  <si>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</si>
  <si>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</si>
  <si>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</si>
  <si>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</si>
  <si>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</si>
  <si>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</si>
  <si>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</si>
  <si>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</si>
  <si>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</si>
  <si>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</si>
  <si>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</si>
  <si>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</si>
  <si>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</si>
  <si>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</si>
  <si>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</si>
  <si>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</si>
  <si>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</si>
  <si>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</si>
  <si>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</si>
  <si>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</si>
  <si>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</si>
  <si>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</si>
  <si>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</si>
  <si>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</si>
  <si>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</si>
  <si>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</si>
  <si>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</si>
  <si>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</si>
  <si>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</si>
  <si>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</si>
  <si>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</si>
  <si>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</si>
  <si>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</si>
  <si>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</si>
  <si>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</si>
  <si>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</si>
  <si>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</si>
  <si>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</si>
  <si>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</si>
  <si>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</si>
  <si>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</si>
  <si>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</si>
  <si>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</si>
  <si>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</si>
  <si>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</si>
  <si>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</si>
  <si>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</si>
  <si>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</si>
  <si>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</si>
  <si>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</si>
  <si>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</si>
  <si>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</si>
  <si>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</si>
  <si>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</si>
  <si>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</si>
  <si>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</si>
  <si>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</si>
  <si>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</si>
  <si>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</si>
  <si>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</si>
  <si>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</si>
  <si>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</si>
  <si>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</si>
  <si>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</si>
  <si>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</si>
  <si>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</si>
  <si>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</si>
  <si>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</si>
  <si>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</si>
  <si>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</si>
  <si>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</si>
  <si>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</si>
  <si>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</si>
  <si>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</si>
  <si>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</si>
  <si>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Schweinfurt, Stadt (09662)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</si>
  <si>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</si>
  <si>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</si>
  <si>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</si>
  <si>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</si>
  <si>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</si>
  <si>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</si>
  <si>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</si>
  <si>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</si>
  <si>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</si>
  <si>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</si>
  <si>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</si>
  <si>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</si>
  <si>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</si>
  <si>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</si>
  <si>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</si>
  <si>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</si>
  <si>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</si>
  <si>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</si>
  <si>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</si>
  <si>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</si>
  <si>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</si>
  <si>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</si>
  <si>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</si>
  <si>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</si>
  <si>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</si>
  <si>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</si>
  <si>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</si>
  <si>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</si>
  <si>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</si>
  <si>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</si>
  <si>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</si>
  <si>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</si>
  <si>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</si>
  <si>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</si>
  <si>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</si>
  <si>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</si>
  <si>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</si>
  <si>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</si>
  <si>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</si>
  <si>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</si>
  <si>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</si>
  <si>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</si>
  <si>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</si>
  <si>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</si>
  <si>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</si>
  <si>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</si>
  <si>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</si>
  <si>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</si>
  <si>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</si>
  <si>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</si>
  <si>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</si>
  <si>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</si>
  <si>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</si>
  <si>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</si>
  <si>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</si>
  <si>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</si>
  <si>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</si>
  <si>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</si>
  <si>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</si>
  <si>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</si>
  <si>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</si>
  <si>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</si>
  <si>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</si>
  <si>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</si>
  <si>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</si>
  <si>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</si>
  <si>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</si>
  <si>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</si>
  <si>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</si>
  <si>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</si>
  <si>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</si>
  <si>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</si>
  <si>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</si>
  <si>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</si>
  <si>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</si>
  <si>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</si>
  <si>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</si>
  <si>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</si>
  <si>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</si>
  <si>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</si>
  <si>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</si>
  <si>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</si>
  <si>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</si>
  <si>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</si>
  <si>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</si>
  <si>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</si>
  <si>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</si>
  <si>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</si>
  <si>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</si>
  <si>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</si>
  <si>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</si>
  <si>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</si>
  <si>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</si>
  <si>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</si>
  <si>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</si>
  <si>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</si>
  <si>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</si>
  <si>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</si>
  <si>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</si>
  <si>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</si>
  <si>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</si>
  <si>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</si>
  <si>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</si>
  <si>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</si>
  <si>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</si>
  <si>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</si>
  <si>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</si>
  <si>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</si>
  <si>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</si>
  <si>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</si>
  <si>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</si>
  <si>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</si>
  <si>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</si>
  <si>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</si>
  <si>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</si>
  <si>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</si>
  <si>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</si>
  <si>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</si>
  <si>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</si>
  <si>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</si>
  <si>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</si>
  <si>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</si>
  <si>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</si>
  <si>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</si>
  <si>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</si>
  <si>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</si>
  <si>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</si>
  <si>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</si>
  <si>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</si>
  <si>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</si>
  <si>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</si>
  <si>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</si>
  <si>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</si>
  <si>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</si>
  <si>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</si>
  <si>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</si>
  <si>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</si>
  <si>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</si>
  <si>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</si>
  <si>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</si>
  <si>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</si>
  <si>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</si>
  <si>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</si>
  <si>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</si>
  <si>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</si>
  <si>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</si>
  <si>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</si>
  <si>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</si>
  <si>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</si>
  <si>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</si>
  <si>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</si>
  <si>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</si>
  <si>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</si>
  <si>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</si>
  <si>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</si>
  <si>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</si>
  <si>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</si>
  <si>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</si>
  <si>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</si>
  <si>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</si>
  <si>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</si>
  <si>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</si>
  <si>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</si>
  <si>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</si>
  <si>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</si>
  <si>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</si>
  <si>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</si>
  <si>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</si>
  <si>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</si>
  <si>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</si>
  <si>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</si>
  <si>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</si>
  <si>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</si>
  <si>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</si>
  <si>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</si>
  <si>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</si>
  <si>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</si>
  <si>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</si>
  <si>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</si>
  <si>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</si>
  <si>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</si>
  <si>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</si>
  <si>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</si>
  <si>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</si>
  <si>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</si>
  <si>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</si>
  <si>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</si>
  <si>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</si>
  <si>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</si>
  <si>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Schweinfurt, Stadt (09662);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</si>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</sst>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{DAD00601-C001-4B24-B4FD-31A3B0ADCEBC}</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D138-429A-BD36-4DBBD83CBF9B}"/>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{ADBE3912-1A51-4105-9BF3-B20B21793D6D}</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138-429A-BD36-4DBBD83CBF9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{98E2B025-B209-45CB-A568-95339A597C09}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138-429A-BD36-4DBBD83CBF9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{49A89AAE-BFD4-4260-A026-F5264C539848}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138-429A-BD36-4DBBD83CBF9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-5.1823061262261709E-2</c:v>
                </c:pt>
                <c:pt idx="1">
                  <c:v>1.0013227114154917</c:v>
                </c:pt>
                <c:pt idx="2">
                  <c:v>1.1186464311118853</c:v>
                </c:pt>
                <c:pt idx="3">
                  <c:v>1.0875687030768</c:v>
                </c:pt>
              </c:numCache>
            </c:numRef>
          </c:val>
          <c:extLst>
            <c:ext xmlns:c16="http://schemas.microsoft.com/office/drawing/2014/chart" uri="{C3380CC4-5D6E-409C-BE32-E72D297353CC}">
              <c16:uniqueId val="{00000004-D138-429A-BD36-4DBBD83CBF9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{EB31FAA9-AB54-4259-B822-AC97EC340097}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138-429A-BD36-4DBBD83CBF9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{335795CE-B0F1-4ED7-A776-0BFECC2CFEB7}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138-429A-BD36-4DBBD83CBF9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{16CE2F98-3ECB-400E-AAC5-789DAC940590}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138-429A-BD36-4DBBD83CBF9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{6693F7D3-29E8-4D27-ADFD-4386AECD4235}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138-429A-BD36-4DBBD83CBF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138-429A-BD36-4DBBD83CBF9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138-429A-BD36-4DBBD83CBF9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{26C74D16-5A2E-4AA9-915E-48AAE9F565DC}</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6071-4C5A-9B7D-F736FBDBD430}"/>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{9DA4C773-4A5C-4732-AE27-23C95ECF4009}</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6071-4C5A-9B7D-F736FBDBD43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{94098686-FFC0-4B95-A565-1BCEBC9E4D0D}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071-4C5A-9B7D-F736FBDBD43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{D5E12632-11B3-44F8-A3AA-63B6621AFE56}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071-4C5A-9B7D-F736FBDBD4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-3.1809145129224654</c:v>
                </c:pt>
                <c:pt idx="1">
                  <c:v>-1.8915068707011207</c:v>
                </c:pt>
                <c:pt idx="2">
                  <c:v>-2.7637010795899166</c:v>
                </c:pt>
                <c:pt idx="3">
                  <c:v>-2.8655893304673015</c:v>
                </c:pt>
              </c:numCache>
            </c:numRef>
          </c:val>
          <c:extLst>
            <c:ext xmlns:c16="http://schemas.microsoft.com/office/drawing/2014/chart" uri="{C3380CC4-5D6E-409C-BE32-E72D297353CC}">
              <c16:uniqueId val="{00000004-6071-4C5A-9B7D-F736FBDBD43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{19D4C719-FF83-4AC5-A15C-BCACAC766870}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071-4C5A-9B7D-F736FBDBD43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{14324EA4-8443-4546-A720-69181ACC861E}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071-4C5A-9B7D-F736FBDBD43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{00B8B787-4A7E-4767-8635-926589991DD1}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071-4C5A-9B7D-F736FBDBD43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{81EF85CC-DE65-43A3-A363-E1ECA781F6C2}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071-4C5A-9B7D-F736FBDBD4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071-4C5A-9B7D-F736FBDBD43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071-4C5A-9B7D-F736FBDBD43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{E83E5B7C-1F20-4B6C-BC4E-ECF395337FBD}</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1F11-4DCF-BD49-537E86774BCD}"/>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{8C22C4B6-C0A2-4CFE-B99A-274B1EA8EC1A}</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1F11-4DCF-BD49-537E86774BCD}"/>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{BF41EA2D-7CBE-4940-8BF5-72E536C98134}</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1F11-4DCF-BD49-537E86774BCD}"/>
                </c:ext>
              </c:extLst>
            </c:dLbl>
            <c:dLbl>
              <c:idx val="3"/>
              <c:tx>
                <c:strRef>
                  <c:f>Daten_Diagramme!$D$17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{E67E9A6D-B084-4FB5-B3AF-03F808514A84}</c15:txfldGUID>
                      <c15:f>Daten_Diagramme!$D$17</c15:f>
                      <c15:dlblFieldTableCache>
                        <c:ptCount val="1"/>
                        <c:pt idx="0">
                          <c:v>-3.1</c:v>
                        </c:pt>
                      </c15:dlblFieldTableCache>
                    </c15:dlblFTEntry>
                  </c15:dlblFieldTable>
                  <c15:showDataLabelsRange val="0"/>
                </c:ext>
                <c:ext xmlns:c16="http://schemas.microsoft.com/office/drawing/2014/chart" uri="{C3380CC4-5D6E-409C-BE32-E72D297353CC}">
                  <c16:uniqueId val="{00000003-1F11-4DCF-BD49-537E86774BCD}"/>
                </c:ext>
              </c:extLst>
            </c:dLbl>
            <c:dLbl>
              <c:idx val="4"/>
              <c:tx>
                <c:strRef>
                  <c:f>Daten_Diagramme!$D$18</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{7E222C42-BDB1-4133-B014-E7DEEB5BA3CE}</c15:txfldGUID>
                      <c15:f>Daten_Diagramme!$D$18</c15:f>
                      <c15:dlblFieldTableCache>
                        <c:ptCount val="1"/>
                        <c:pt idx="0">
                          <c:v>8.0</c:v>
                        </c:pt>
                      </c15:dlblFieldTableCache>
                    </c15:dlblFTEntry>
                  </c15:dlblFieldTable>
                  <c15:showDataLabelsRange val="0"/>
                </c:ext>
                <c:ext xmlns:c16="http://schemas.microsoft.com/office/drawing/2014/chart" uri="{C3380CC4-5D6E-409C-BE32-E72D297353CC}">
                  <c16:uniqueId val="{00000004-1F11-4DCF-BD49-537E86774BCD}"/>
                </c:ext>
              </c:extLst>
            </c:dLbl>
            <c:dLbl>
              <c:idx val="5"/>
              <c:tx>
                <c:strRef>
                  <c:f>Daten_Diagramme!$D$19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{04B686F4-E0F4-40A7-AF47-F68895E8AE61}</c15:txfldGUID>
                      <c15:f>Daten_Diagramme!$D$19</c15:f>
                      <c15:dlblFieldTableCache>
                        <c:ptCount val="1"/>
                        <c:pt idx="0">
                          <c:v>-3.5</c:v>
                        </c:pt>
                      </c15:dlblFieldTableCache>
                    </c15:dlblFTEntry>
                  </c15:dlblFieldTable>
                  <c15:showDataLabelsRange val="0"/>
                </c:ext>
                <c:ext xmlns:c16="http://schemas.microsoft.com/office/drawing/2014/chart" uri="{C3380CC4-5D6E-409C-BE32-E72D297353CC}">
                  <c16:uniqueId val="{00000005-1F11-4DCF-BD49-537E86774BCD}"/>
                </c:ext>
              </c:extLst>
            </c:dLbl>
            <c:dLbl>
              <c:idx val="6"/>
              <c:tx>
                <c:strRef>
                  <c:f>Daten_Diagramme!$D$20</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{D9C3446D-4E0C-4068-87F9-5E81A4959527}</c15:txfldGUID>
                      <c15:f>Daten_Diagramme!$D$20</c15:f>
                      <c15:dlblFieldTableCache>
                        <c:ptCount val="1"/>
                        <c:pt idx="0">
                          <c:v>18.2</c:v>
                        </c:pt>
                      </c15:dlblFieldTableCache>
                    </c15:dlblFTEntry>
                  </c15:dlblFieldTable>
                  <c15:showDataLabelsRange val="0"/>
                </c:ext>
                <c:ext xmlns:c16="http://schemas.microsoft.com/office/drawing/2014/chart" uri="{C3380CC4-5D6E-409C-BE32-E72D297353CC}">
                  <c16:uniqueId val="{00000006-1F11-4DCF-BD49-537E86774BCD}"/>
                </c:ext>
              </c:extLst>
            </c:dLbl>
            <c:dLbl>
              <c:idx val="7"/>
              <c:tx>
                <c:strRef>
                  <c:f>Daten_Diagramme!$D$21</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{084BB034-961D-4B35-AB7C-7C611EF919C3}</c15:txfldGUID>
                      <c15:f>Daten_Diagramme!$D$21</c15:f>
                      <c15:dlblFieldTableCache>
                        <c:ptCount val="1"/>
                        <c:pt idx="0">
                          <c:v>7.4</c:v>
                        </c:pt>
                      </c15:dlblFieldTableCache>
                    </c15:dlblFTEntry>
                  </c15:dlblFieldTable>
                  <c15:showDataLabelsRange val="0"/>
                </c:ext>
                <c:ext xmlns:c16="http://schemas.microsoft.com/office/drawing/2014/chart" uri="{C3380CC4-5D6E-409C-BE32-E72D297353CC}">
                  <c16:uniqueId val="{00000007-1F11-4DCF-BD49-537E86774BCD}"/>
                </c:ext>
              </c:extLst>
            </c:dLbl>
            <c:dLbl>
              <c:idx val="8"/>
              <c:tx>
                <c:strRef>
                  <c:f>Daten_Diagramme!$D$22</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{046412E5-5DC2-4638-AF24-7A588B4455E8}</c15:txfldGUID>
                      <c15:f>Daten_Diagramme!$D$22</c15:f>
                      <c15:dlblFieldTableCache>
                        <c:ptCount val="1"/>
                        <c:pt idx="0">
                          <c:v>7.9</c:v>
                        </c:pt>
                      </c15:dlblFieldTableCache>
                    </c15:dlblFTEntry>
                  </c15:dlblFieldTable>
                  <c15:showDataLabelsRange val="0"/>
                </c:ext>
                <c:ext xmlns:c16="http://schemas.microsoft.com/office/drawing/2014/chart" uri="{C3380CC4-5D6E-409C-BE32-E72D297353CC}">
                  <c16:uniqueId val="{00000008-1F11-4DCF-BD49-537E86774BCD}"/>
                </c:ext>
              </c:extLst>
            </c:dLbl>
            <c:dLbl>
              <c:idx val="9"/>
              <c:tx>
                <c:strRef>
                  <c:f>Daten_Diagramme!$D$23</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{D225EA34-2C68-41C4-82D5-D1E859453DC0}</c15:txfldGUID>
                      <c15:f>Daten_Diagramme!$D$23</c15:f>
                      <c15:dlblFieldTableCache>
                        <c:ptCount val="1"/>
                        <c:pt idx="0">
                          <c:v>-5.6</c:v>
                        </c:pt>
                      </c15:dlblFieldTableCache>
                    </c15:dlblFTEntry>
                  </c15:dlblFieldTable>
                  <c15:showDataLabelsRange val="0"/>
                </c:ext>
                <c:ext xmlns:c16="http://schemas.microsoft.com/office/drawing/2014/chart" uri="{C3380CC4-5D6E-409C-BE32-E72D297353CC}">
                  <c16:uniqueId val="{00000009-1F11-4DCF-BD49-537E86774BCD}"/>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{C42F969A-41DE-447B-AC7D-2C0AF37A79CD}</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1F11-4DCF-BD49-537E86774BCD}"/>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{3E5C8157-29FF-4A4F-9A76-DB29CE113922}</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1F11-4DCF-BD49-537E86774BCD}"/>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{613C2FF1-D79D-4DD4-9CA3-FDDED581A9A2}</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1F11-4DCF-BD49-537E86774BCD}"/>
                </c:ext>
              </c:extLst>
            </c:dLbl>
            <c:dLbl>
              <c:idx val="13"/>
              <c:tx>
                <c:strRef>
                  <c:f>Daten_Diagramme!$D$27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{9C179EBA-211A-4066-BDAC-A0F77F76A99D}</c15:txfldGUID>
                      <c15:f>Daten_Diagramme!$D$27</c15:f>
                      <c15:dlblFieldTableCache>
                        <c:ptCount val="1"/>
                        <c:pt idx="0">
                          <c:v>1.8</c:v>
                        </c:pt>
                      </c15:dlblFieldTableCache>
                    </c15:dlblFTEntry>
                  </c15:dlblFieldTable>
                  <c15:showDataLabelsRange val="0"/>
                </c:ext>
                <c:ext xmlns:c16="http://schemas.microsoft.com/office/drawing/2014/chart" uri="{C3380CC4-5D6E-409C-BE32-E72D297353CC}">
                  <c16:uniqueId val="{0000000D-1F11-4DCF-BD49-537E86774BCD}"/>
                </c:ext>
              </c:extLst>
            </c:dLbl>
            <c:dLbl>
              <c:idx val="14"/>
              <c:tx>
                <c:strRef>
                  <c:f>Daten_Diagramme!$D$28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{12427ECE-694C-4A9E-B8EE-9511CD2AB391}</c15:txfldGUID>
                      <c15:f>Daten_Diagramme!$D$28</c15:f>
                      <c15:dlblFieldTableCache>
                        <c:ptCount val="1"/>
                        <c:pt idx="0">
                          <c:v>-1.3</c:v>
                        </c:pt>
                      </c15:dlblFieldTableCache>
                    </c15:dlblFTEntry>
                  </c15:dlblFieldTable>
                  <c15:showDataLabelsRange val="0"/>
                </c:ext>
                <c:ext xmlns:c16="http://schemas.microsoft.com/office/drawing/2014/chart" uri="{C3380CC4-5D6E-409C-BE32-E72D297353CC}">
                  <c16:uniqueId val="{0000000E-1F11-4DCF-BD49-537E86774BCD}"/>
                </c:ext>
              </c:extLst>
            </c:dLbl>
            <c:dLbl>
              <c:idx val="15"/>
              <c:tx>
                <c:strRef>
                  <c:f>Daten_Diagramme!$D$29</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{E3AB49A0-16EB-45E6-8B75-A9641AB211BA}</c15:txfldGUID>
                      <c15:f>Daten_Diagramme!$D$29</c15:f>
                      <c15:dlblFieldTableCache>
                        <c:ptCount val="1"/>
                        <c:pt idx="0">
                          <c:v>-11.7</c:v>
                        </c:pt>
                      </c15:dlblFieldTableCache>
                    </c15:dlblFTEntry>
                  </c15:dlblFieldTable>
                  <c15:showDataLabelsRange val="0"/>
                </c:ext>
                <c:ext xmlns:c16="http://schemas.microsoft.com/office/drawing/2014/chart" uri="{C3380CC4-5D6E-409C-BE32-E72D297353CC}">
                  <c16:uniqueId val="{0000000F-1F11-4DCF-BD49-537E86774BCD}"/>
                </c:ext>
              </c:extLst>
            </c:dLbl>
            <c:dLbl>
              <c:idx val="16"/>
              <c:tx>
                <c:strRef>
                  <c:f>Daten_Diagramme!$D$30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{06EE5C2A-693F-45DF-999E-63080463940E}</c15:txfldGUID>
                      <c15:f>Daten_Diagramme!$D$30</c15:f>
                      <c15:dlblFieldTableCache>
                        <c:ptCount val="1"/>
                        <c:pt idx="0">
                          <c:v>3.6</c:v>
                        </c:pt>
                      </c15:dlblFieldTableCache>
                    </c15:dlblFTEntry>
                  </c15:dlblFieldTable>
                  <c15:showDataLabelsRange val="0"/>
                </c:ext>
                <c:ext xmlns:c16="http://schemas.microsoft.com/office/drawing/2014/chart" uri="{C3380CC4-5D6E-409C-BE32-E72D297353CC}">
                  <c16:uniqueId val="{00000010-1F11-4DCF-BD49-537E86774BCD}"/>
                </c:ext>
              </c:extLst>
            </c:dLbl>
            <c:dLbl>
              <c:idx val="17"/>
              <c:tx>
                <c:strRef>
                  <c:f>Daten_Diagramme!$D$31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{4A722B2F-443E-46AE-A5E4-AD6B1117ED2D}</c15:txfldGUID>
                      <c15:f>Daten_Diagramme!$D$31</c15:f>
                      <c15:dlblFieldTableCache>
                        <c:ptCount val="1"/>
                        <c:pt idx="0">
                          <c:v>0.5</c:v>
                        </c:pt>
                      </c15:dlblFieldTableCache>
                    </c15:dlblFTEntry>
                  </c15:dlblFieldTable>
                  <c15:showDataLabelsRange val="0"/>
                </c:ext>
                <c:ext xmlns:c16="http://schemas.microsoft.com/office/drawing/2014/chart" uri="{C3380CC4-5D6E-409C-BE32-E72D297353CC}">
                  <c16:uniqueId val="{00000011-1F11-4DCF-BD49-537E86774BCD}"/>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{1B6C11EB-A3F3-4DE7-A992-4579EBEE483C}</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1F11-4DCF-BD49-537E86774BCD}"/>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{EE157F2A-DB6E-4348-9871-B884C886F7AF}</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1F11-4DCF-BD49-537E86774BCD}"/>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{0BDE179E-62FC-49B0-B593-050A58640CA5}</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1F11-4DCF-BD49-537E86774BC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{F774B1A2-DBC1-4343-900A-B2264C0B98D5}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F11-4DCF-BD49-537E86774BC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{00DFDF1B-D7F5-42FB-A28F-1B8139065B27}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F11-4DCF-BD49-537E86774BCD}"/>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{7932584A-5083-46BE-A19B-AFE968241033}</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1F11-4DCF-BD49-537E86774BCD}"/>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{953F381C-D162-4E3E-82B9-4B085F76387F}</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1F11-4DCF-BD49-537E86774BCD}"/>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{0EC615C8-F995-4C05-9C01-E901085534FA}</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1F11-4DCF-BD49-537E86774BC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{47FB13FD-4187-44A2-9588-B878AF405C45}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F11-4DCF-BD49-537E86774BC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{CB7AB99B-F0FC-4520-A360-10AD54A52E61}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F11-4DCF-BD49-537E86774BC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{7D90C8FA-1CBA-475B-9A8B-58B61644E867}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F11-4DCF-BD49-537E86774BC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{18660F8E-24AC-46D2-9E43-DB60BE496948}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F11-4DCF-BD49-537E86774BC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{40D8FCCE-227A-4A29-8B3C-FFA1CD2E0572}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F11-4DCF-BD49-537E86774BCD}"/>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{412B0DDD-7441-4C3B-B5F0-6623CDEAEE87}</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1F11-4DCF-BD49-537E86774B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-5.1823061262261709E-2</c:v>
                </c:pt>
                <c:pt idx="1">
                  <c:v>0</c:v>
                </c:pt>
                <c:pt idx="2">
                  <c:v>0</c:v>
                </c:pt>
                <c:pt idx="3">
                  <c:v>-3.05806710870002</c:v>
                </c:pt>
                <c:pt idx="4">
                  <c:v>7.9913606911447088</c:v>
                </c:pt>
                <c:pt idx="5">
                  <c:v>-3.4772182254196644</c:v>
                </c:pt>
                <c:pt idx="6">
                  <c:v>18.220338983050848</c:v>
                </c:pt>
                <c:pt idx="7">
                  <c:v>7.3945409429280398</c:v>
                </c:pt>
                <c:pt idx="8">
                  <c:v>7.9473276529821844</c:v>
                </c:pt>
                <c:pt idx="9">
                  <c:v>-5.5555555555555554</c:v>
                </c:pt>
                <c:pt idx="10">
                  <c:v>9.1240875912408759E-2</c:v>
                </c:pt>
                <c:pt idx="11">
                  <c:v>2.845528455284553</c:v>
                </c:pt>
                <c:pt idx="12">
                  <c:v>-0.15860428231562251</c:v>
                </c:pt>
                <c:pt idx="13">
                  <c:v>1.78359096313912</c:v>
                </c:pt>
                <c:pt idx="14">
                  <c:v>-1.3087447947650208</c:v>
                </c:pt>
                <c:pt idx="15">
                  <c:v>-11.725293132328309</c:v>
                </c:pt>
                <c:pt idx="16">
                  <c:v>3.628210354667754</c:v>
                </c:pt>
                <c:pt idx="17">
                  <c:v>0.51136363636363635</c:v>
                </c:pt>
                <c:pt idx="18">
                  <c:v>3.8126618027771242</c:v>
                </c:pt>
                <c:pt idx="19">
                  <c:v>2.4286322965487859</c:v>
                </c:pt>
                <c:pt idx="20">
                  <c:v>-1.6634050880626223</c:v>
                </c:pt>
                <c:pt idx="21">
                  <c:v>0</c:v>
                </c:pt>
                <c:pt idx="23">
                  <c:v>0</c:v>
                </c:pt>
                <c:pt idx="24">
                  <c:v>0</c:v>
                </c:pt>
                <c:pt idx="25">
                  <c:v>2.3906793766076562</c:v>
                </c:pt>
              </c:numCache>
            </c:numRef>
          </c:val>
          <c:extLst>
            <c:ext xmlns:c16="http://schemas.microsoft.com/office/drawing/2014/chart" uri="{C3380CC4-5D6E-409C-BE32-E72D297353CC}">
              <c16:uniqueId val="{00000020-1F11-4DCF-BD49-537E86774BC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{F0500611-BEFF-47C6-9DE4-B62411A998F7}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F11-4DCF-BD49-537E86774BC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{E2C89E3F-A88A-4623-8238-B99D18DE714A}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F11-4DCF-BD49-537E86774BC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{0AF87AA7-0499-477B-A7D5-7F4B41ED2606}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F11-4DCF-BD49-537E86774BC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{7E0D7240-EBFA-41E7-AD97-58541F037690}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F11-4DCF-BD49-537E86774BC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{E06D1F54-1A8B-41AC-BDDF-42EA7AFDB146}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F11-4DCF-BD49-537E86774BC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{4B411BA9-F8E6-4CDD-A49F-CE9359A99C2A}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F11-4DCF-BD49-537E86774BC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{53764515-A149-4FAA-A050-DD44BA0346A6}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F11-4DCF-BD49-537E86774BC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{90E4B71F-C63D-424E-A229-8A9E48B821EF}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F11-4DCF-BD49-537E86774BC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{B1BB515B-950F-4FF7-ADC6-D6D26752D26D}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F11-4DCF-BD49-537E86774BC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{B00BC561-21FE-4FE2-A41D-9FB8BEF5C235}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F11-4DCF-BD49-537E86774BC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{4C53BB36-87E1-472A-A353-D0F925E53037}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F11-4DCF-BD49-537E86774BC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{568EBCA1-D0D9-46A7-A399-AA036E1C1344}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F11-4DCF-BD49-537E86774BC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{BB3DF291-19D3-4CF5-A212-66C610CE923F}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F11-4DCF-BD49-537E86774BC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{033F79F8-A41F-497A-B02C-C0140024D933}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F11-4DCF-BD49-537E86774BC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{70478CFF-310B-40BC-9A4E-EE3581E2C99E}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F11-4DCF-BD49-537E86774BC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{AFC132E6-4DAD-4EC0-86AE-BE413F137800}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F11-4DCF-BD49-537E86774BC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{856F73A4-E69D-4FC2-A65E-7CCB902D6ED9}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F11-4DCF-BD49-537E86774BC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{EF01BBFA-07BA-4129-ABCF-DF48B2203F73}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F11-4DCF-BD49-537E86774BC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{C33E8F7B-5BCB-459F-8DAE-A1AF57FFB52D}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F11-4DCF-BD49-537E86774BC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{875583C6-0C52-4304-AF3D-B9630881C3F9}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F11-4DCF-BD49-537E86774BC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{4754EC30-4F0B-4956-925B-D7F37971101C}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F11-4DCF-BD49-537E86774BC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{0DF3DEA8-7C44-4ED6-BF57-EA39F02D2AA8}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F11-4DCF-BD49-537E86774BC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{45B3EBBD-2E62-4507-9246-36DBA8D263C7}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F11-4DCF-BD49-537E86774BC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{F03B40D8-6E83-4C94-9AB1-0ACF88C52618}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F11-4DCF-BD49-537E86774BC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{E17F66B2-69D8-481F-BDA8-C77AC002F6E5}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F11-4DCF-BD49-537E86774BC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{ADBBACAD-CFBC-4534-9E72-4E4AE8D39D30}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F11-4DCF-BD49-537E86774BC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{59AD1C88-A5D3-4568-9979-241BBE5E2F13}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F11-4DCF-BD49-537E86774BC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{760D4376-7FA0-416D-A253-C7094E32FB78}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F11-4DCF-BD49-537E86774BC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{AFB4D030-407F-48BC-992C-262DBB541BDE}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F11-4DCF-BD49-537E86774BC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{FFBCBC82-3CE0-4009-8C26-32606CD5500E}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F11-4DCF-BD49-537E86774BC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{38E790B6-7F21-494E-8620-AB01A68BB580}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F11-4DCF-BD49-537E86774BC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{EC0EF28A-2704-400E-BB86-4093A406D5CA}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F11-4DCF-BD49-537E86774B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1F11-4DCF-BD49-537E86774BC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1F11-4DCF-BD49-537E86774BC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{DB7B74CB-B360-4E3E-90F2-98AC8BC1F7B8}</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498A-4DF4-96DA-0A657B9B5B8B}"/>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{6375DA7B-3E0B-4637-88DF-198A72092D5D}</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498A-4DF4-96DA-0A657B9B5B8B}"/>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{D7BEB7CE-9FA0-49F2-B6E8-CCA59F80B697}</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498A-4DF4-96DA-0A657B9B5B8B}"/>
                </c:ext>
              </c:extLst>
            </c:dLbl>
            <c:dLbl>
              <c:idx val="3"/>
              <c:tx>
                <c:strRef>
                  <c:f>Daten_Diagramme!$E$17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{2D08586B-5713-4EBE-A46B-F37F2D2D173C}</c15:txfldGUID>
                      <c15:f>Daten_Diagramme!$E$17</c15:f>
                      <c15:dlblFieldTableCache>
                        <c:ptCount val="1"/>
                        <c:pt idx="0">
                          <c:v>-0.3</c:v>
                        </c:pt>
                      </c15:dlblFieldTableCache>
                    </c15:dlblFTEntry>
                  </c15:dlblFieldTable>
                  <c15:showDataLabelsRange val="0"/>
                </c:ext>
                <c:ext xmlns:c16="http://schemas.microsoft.com/office/drawing/2014/chart" uri="{C3380CC4-5D6E-409C-BE32-E72D297353CC}">
                  <c16:uniqueId val="{00000003-498A-4DF4-96DA-0A657B9B5B8B}"/>
                </c:ext>
              </c:extLst>
            </c:dLbl>
            <c:dLbl>
              <c:idx val="4"/>
              <c:tx>
                <c:strRef>
                  <c:f>Daten_Diagramme!$E$18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{06DC033D-A90E-4D56-AA2D-E71B0C0CB253}</c15:txfldGUID>
                      <c15:f>Daten_Diagramme!$E$18</c15:f>
                      <c15:dlblFieldTableCache>
                        <c:ptCount val="1"/>
                        <c:pt idx="0">
                          <c:v>6.0</c:v>
                        </c:pt>
                      </c15:dlblFieldTableCache>
                    </c15:dlblFTEntry>
                  </c15:dlblFieldTable>
                  <c15:showDataLabelsRange val="0"/>
                </c:ext>
                <c:ext xmlns:c16="http://schemas.microsoft.com/office/drawing/2014/chart" uri="{C3380CC4-5D6E-409C-BE32-E72D297353CC}">
                  <c16:uniqueId val="{00000004-498A-4DF4-96DA-0A657B9B5B8B}"/>
                </c:ext>
              </c:extLst>
            </c:dLbl>
            <c:dLbl>
              <c:idx val="5"/>
              <c:tx>
                <c:strRef>
                  <c:f>Daten_Diagramme!$E$19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{62EF2C44-2053-402A-9558-7FA889C18366}</c15:txfldGUID>
                      <c15:f>Daten_Diagramme!$E$19</c15:f>
                      <c15:dlblFieldTableCache>
                        <c:ptCount val="1"/>
                        <c:pt idx="0">
                          <c:v>-6.1</c:v>
                        </c:pt>
                      </c15:dlblFieldTableCache>
                    </c15:dlblFTEntry>
                  </c15:dlblFieldTable>
                  <c15:showDataLabelsRange val="0"/>
                </c:ext>
                <c:ext xmlns:c16="http://schemas.microsoft.com/office/drawing/2014/chart" uri="{C3380CC4-5D6E-409C-BE32-E72D297353CC}">
                  <c16:uniqueId val="{00000005-498A-4DF4-96DA-0A657B9B5B8B}"/>
                </c:ext>
              </c:extLst>
            </c:dLbl>
            <c:dLbl>
              <c:idx val="6"/>
              <c:tx>
                <c:strRef>
                  <c:f>Daten_Diagramme!$E$20</c:f>
                  <c:strCache>
                    <c:ptCount val="1"/>
                    <c:pt idx="0">
                      <c:v>21.1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{F0056411-DA37-45CA-8B38-4CCDF7DD629D}</c15:txfldGUID>
                      <c15:f>Daten_Diagramme!$E$20</c15:f>
                      <c15:dlblFieldTableCache>
                        <c:ptCount val="1"/>
                        <c:pt idx="0">
                          <c:v>21.1</c:v>
                        </c:pt>
                      </c15:dlblFieldTableCache>
                    </c15:dlblFTEntry>
                  </c15:dlblFieldTable>
                  <c15:showDataLabelsRange val="0"/>
                </c:ext>
                <c:ext xmlns:c16="http://schemas.microsoft.com/office/drawing/2014/chart" uri="{C3380CC4-5D6E-409C-BE32-E72D297353CC}">
                  <c16:uniqueId val="{00000006-498A-4DF4-96DA-0A657B9B5B8B}"/>
                </c:ext>
              </c:extLst>
            </c:dLbl>
            <c:dLbl>
              <c:idx val="7"/>
              <c:tx>
                <c:strRef>
                  <c:f>Daten_Diagramme!$E$21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{0DA6C650-19D0-4F5A-8B5A-F718B5DFA1A4}</c15:txfldGUID>
                      <c15:f>Daten_Diagramme!$E$21</c15:f>
                      <c15:dlblFieldTableCache>
                        <c:ptCount val="1"/>
                        <c:pt idx="0">
                          <c:v>0.5</c:v>
                        </c:pt>
                      </c15:dlblFieldTableCache>
                    </c15:dlblFTEntry>
                  </c15:dlblFieldTable>
                  <c15:showDataLabelsRange val="0"/>
                </c:ext>
                <c:ext xmlns:c16="http://schemas.microsoft.com/office/drawing/2014/chart" uri="{C3380CC4-5D6E-409C-BE32-E72D297353CC}">
                  <c16:uniqueId val="{00000007-498A-4DF4-96DA-0A657B9B5B8B}"/>
                </c:ext>
              </c:extLst>
            </c:dLbl>
            <c:dLbl>
              <c:idx val="8"/>
              <c:tx>
                <c:strRef>
                  <c:f>Daten_Diagramme!$E$22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{46537FD0-53A4-4FF5-8E61-807CC6E301D3}</c15:txfldGUID>
                      <c15:f>Daten_Diagramme!$E$22</c15:f>
                      <c15:dlblFieldTableCache>
                        <c:ptCount val="1"/>
                        <c:pt idx="0">
                          <c:v>5.4</c:v>
                        </c:pt>
                      </c15:dlblFieldTableCache>
                    </c15:dlblFTEntry>
                  </c15:dlblFieldTable>
                  <c15:showDataLabelsRange val="0"/>
                </c:ext>
                <c:ext xmlns:c16="http://schemas.microsoft.com/office/drawing/2014/chart" uri="{C3380CC4-5D6E-409C-BE32-E72D297353CC}">
                  <c16:uniqueId val="{00000008-498A-4DF4-96DA-0A657B9B5B8B}"/>
                </c:ext>
              </c:extLst>
            </c:dLbl>
            <c:dLbl>
              <c:idx val="9"/>
              <c:tx>
                <c:strRef>
                  <c:f>Daten_Diagramme!$E$23</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{2E4EB157-5917-4707-9E42-708F2D651F6E}</c15:txfldGUID>
                      <c15:f>Daten_Diagramme!$E$23</c15:f>
                      <c15:dlblFieldTableCache>
                        <c:ptCount val="1"/>
                        <c:pt idx="0">
                          <c:v>-12.2</c:v>
                        </c:pt>
                      </c15:dlblFieldTableCache>
                    </c15:dlblFTEntry>
                  </c15:dlblFieldTable>
                  <c15:showDataLabelsRange val="0"/>
                </c:ext>
                <c:ext xmlns:c16="http://schemas.microsoft.com/office/drawing/2014/chart" uri="{C3380CC4-5D6E-409C-BE32-E72D297353CC}">
                  <c16:uniqueId val="{00000009-498A-4DF4-96DA-0A657B9B5B8B}"/>
                </c:ext>
              </c:extLst>
            </c:dLbl>
            <c:dLbl>
              <c:idx val="10"/>
              <c:tx>
                <c:strRef>
                  <c:f>Daten_Diagramme!$E$24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{CD75ADF0-4AE4-4F45-B041-D2EAB3BA1B85}</c15:txfldGUID>
                      <c15:f>Daten_Diagramme!$E$24</c15:f>
                      <c15:dlblFieldTableCache>
                        <c:ptCount val="1"/>
                        <c:pt idx="0">
                          <c:v>-7.0</c:v>
                        </c:pt>
                      </c15:dlblFieldTableCache>
                    </c15:dlblFTEntry>
                  </c15:dlblFieldTable>
                  <c15:showDataLabelsRange val="0"/>
                </c:ext>
                <c:ext xmlns:c16="http://schemas.microsoft.com/office/drawing/2014/chart" uri="{C3380CC4-5D6E-409C-BE32-E72D297353CC}">
                  <c16:uniqueId val="{0000000A-498A-4DF4-96DA-0A657B9B5B8B}"/>
                </c:ext>
              </c:extLst>
            </c:dLbl>
            <c:dLbl>
              <c:idx val="11"/>
              <c:tx>
                <c:strRef>
                  <c:f>Daten_Diagramme!$E$25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{8DB215B4-365B-4D10-B4F3-A5AC79DED535}</c15:txfldGUID>
                      <c15:f>Daten_Diagramme!$E$25</c15:f>
                      <c15:dlblFieldTableCache>
                        <c:ptCount val="1"/>
                        <c:pt idx="0">
                          <c:v>-4.3</c:v>
                        </c:pt>
                      </c15:dlblFieldTableCache>
                    </c15:dlblFTEntry>
                  </c15:dlblFieldTable>
                  <c15:showDataLabelsRange val="0"/>
                </c:ext>
                <c:ext xmlns:c16="http://schemas.microsoft.com/office/drawing/2014/chart" uri="{C3380CC4-5D6E-409C-BE32-E72D297353CC}">
                  <c16:uniqueId val="{0000000B-498A-4DF4-96DA-0A657B9B5B8B}"/>
                </c:ext>
              </c:extLst>
            </c:dLbl>
            <c:dLbl>
              <c:idx val="12"/>
              <c:tx>
                <c:strRef>
                  <c:f>Daten_Diagramme!$E$26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{D6418943-D1F1-46CC-A394-74F73B1CC7CF}</c15:txfldGUID>
                      <c15:f>Daten_Diagramme!$E$26</c15:f>
                      <c15:dlblFieldTableCache>
                        <c:ptCount val="1"/>
                        <c:pt idx="0">
                          <c:v>6.1</c:v>
                        </c:pt>
                      </c15:dlblFieldTableCache>
                    </c15:dlblFTEntry>
                  </c15:dlblFieldTable>
                  <c15:showDataLabelsRange val="0"/>
                </c:ext>
                <c:ext xmlns:c16="http://schemas.microsoft.com/office/drawing/2014/chart" uri="{C3380CC4-5D6E-409C-BE32-E72D297353CC}">
                  <c16:uniqueId val="{0000000C-498A-4DF4-96DA-0A657B9B5B8B}"/>
                </c:ext>
              </c:extLst>
            </c:dLbl>
            <c:dLbl>
              <c:idx val="13"/>
              <c:tx>
                <c:strRef>
                  <c:f>Daten_Diagramme!$E$27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{086C7497-1EA0-4F04-89AD-086A85A9F4B0}</c15:txfldGUID>
                      <c15:f>Daten_Diagramme!$E$27</c15:f>
                      <c15:dlblFieldTableCache>
                        <c:ptCount val="1"/>
                        <c:pt idx="0">
                          <c:v>-3.9</c:v>
                        </c:pt>
                      </c15:dlblFieldTableCache>
                    </c15:dlblFTEntry>
                  </c15:dlblFieldTable>
                  <c15:showDataLabelsRange val="0"/>
                </c:ext>
                <c:ext xmlns:c16="http://schemas.microsoft.com/office/drawing/2014/chart" uri="{C3380CC4-5D6E-409C-BE32-E72D297353CC}">
                  <c16:uniqueId val="{0000000D-498A-4DF4-96DA-0A657B9B5B8B}"/>
                </c:ext>
              </c:extLst>
            </c:dLbl>
            <c:dLbl>
              <c:idx val="14"/>
              <c:tx>
                <c:strRef>
                  <c:f>Daten_Diagramme!$E$28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{3E6633BD-CC17-45DE-9F0A-4A2430940334}</c15:txfldGUID>
                      <c15:f>Daten_Diagramme!$E$28</c15:f>
                      <c15:dlblFieldTableCache>
                        <c:ptCount val="1"/>
                        <c:pt idx="0">
                          <c:v>-6.1</c:v>
                        </c:pt>
                      </c15:dlblFieldTableCache>
                    </c15:dlblFTEntry>
                  </c15:dlblFieldTable>
                  <c15:showDataLabelsRange val="0"/>
                </c:ext>
                <c:ext xmlns:c16="http://schemas.microsoft.com/office/drawing/2014/chart" uri="{C3380CC4-5D6E-409C-BE32-E72D297353CC}">
                  <c16:uniqueId val="{0000000E-498A-4DF4-96DA-0A657B9B5B8B}"/>
                </c:ext>
              </c:extLst>
            </c:dLbl>
            <c:dLbl>
              <c:idx val="15"/>
              <c:tx>
                <c:strRef>
                  <c:f>Daten_Diagramme!$E$29</c:f>
                  <c:strCache>
                    <c:ptCount val="1"/>
                    <c:pt idx="0">
                      <c:v>-50.0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{DF584638-F642-4E3E-A711-E66A153821C4}</c15:txfldGUID>
                      <c15:f>Daten_Diagramme!$E$29</c15:f>
                      <c15:dlblFieldTableCache>
                        <c:ptCount val="1"/>
                        <c:pt idx="0">
                          <c:v>-50.0</c:v>
                        </c:pt>
                      </c15:dlblFieldTableCache>
                    </c15:dlblFTEntry>
                  </c15:dlblFieldTable>
                  <c15:showDataLabelsRange val="0"/>
                </c:ext>
                <c:ext xmlns:c16="http://schemas.microsoft.com/office/drawing/2014/chart" uri="{C3380CC4-5D6E-409C-BE32-E72D297353CC}">
                  <c16:uniqueId val="{0000000F-498A-4DF4-96DA-0A657B9B5B8B}"/>
                </c:ext>
              </c:extLst>
            </c:dLbl>
            <c:dLbl>
              <c:idx val="16"/>
              <c:tx>
                <c:strRef>
                  <c:f>Daten_Diagramme!$E$30</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{EFC16855-5253-48BF-8EFC-7EC9EFCFAE1E}</c15:txfldGUID>
                      <c15:f>Daten_Diagramme!$E$30</c15:f>
                      <c15:dlblFieldTableCache>
                        <c:ptCount val="1"/>
                        <c:pt idx="0">
                          <c:v>-8.6</c:v>
                        </c:pt>
                      </c15:dlblFieldTableCache>
                    </c15:dlblFTEntry>
                  </c15:dlblFieldTable>
                  <c15:showDataLabelsRange val="0"/>
                </c:ext>
                <c:ext xmlns:c16="http://schemas.microsoft.com/office/drawing/2014/chart" uri="{C3380CC4-5D6E-409C-BE32-E72D297353CC}">
                  <c16:uniqueId val="{00000010-498A-4DF4-96DA-0A657B9B5B8B}"/>
                </c:ext>
              </c:extLst>
            </c:dLbl>
            <c:dLbl>
              <c:idx val="17"/>
              <c:tx>
                <c:strRef>
                  <c:f>Daten_Diagramme!$E$31</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{29401A8D-D5B5-4FB6-AA0B-C30548D1A092}</c15:txfldGUID>
                      <c15:f>Daten_Diagramme!$E$31</c15:f>
                      <c15:dlblFieldTableCache>
                        <c:ptCount val="1"/>
                        <c:pt idx="0">
                          <c:v>-16.2</c:v>
                        </c:pt>
                      </c15:dlblFieldTableCache>
                    </c15:dlblFTEntry>
                  </c15:dlblFieldTable>
                  <c15:showDataLabelsRange val="0"/>
                </c:ext>
                <c:ext xmlns:c16="http://schemas.microsoft.com/office/drawing/2014/chart" uri="{C3380CC4-5D6E-409C-BE32-E72D297353CC}">
                  <c16:uniqueId val="{00000011-498A-4DF4-96DA-0A657B9B5B8B}"/>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{18D501D1-7118-4A0B-8779-378BC763D88C}</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498A-4DF4-96DA-0A657B9B5B8B}"/>
                </c:ext>
              </c:extLst>
            </c:dLbl>
            <c:dLbl>
              <c:idx val="19"/>
              <c:tx>
                <c:strRef>
                  <c:f>Daten_Diagramme!$E$33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{16C2AFA4-931F-4251-8961-472B674AE8DF}</c15:txfldGUID>
                      <c15:f>Daten_Diagramme!$E$33</c15:f>
                      <c15:dlblFieldTableCache>
                        <c:ptCount val="1"/>
                        <c:pt idx="0">
                          <c:v>2.0</c:v>
                        </c:pt>
                      </c15:dlblFieldTableCache>
                    </c15:dlblFTEntry>
                  </c15:dlblFieldTable>
                  <c15:showDataLabelsRange val="0"/>
                </c:ext>
                <c:ext xmlns:c16="http://schemas.microsoft.com/office/drawing/2014/chart" uri="{C3380CC4-5D6E-409C-BE32-E72D297353CC}">
                  <c16:uniqueId val="{00000013-498A-4DF4-96DA-0A657B9B5B8B}"/>
                </c:ext>
              </c:extLst>
            </c:dLbl>
            <c:dLbl>
              <c:idx val="20"/>
              <c:tx>
                <c:strRef>
                  <c:f>Daten_Diagramme!$E$34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{15ADD32D-E431-4374-84C6-E9E1F4EAF495}</c15:txfldGUID>
                      <c15:f>Daten_Diagramme!$E$34</c15:f>
                      <c15:dlblFieldTableCache>
                        <c:ptCount val="1"/>
                        <c:pt idx="0">
                          <c:v>-5.3</c:v>
                        </c:pt>
                      </c15:dlblFieldTableCache>
                    </c15:dlblFTEntry>
                  </c15:dlblFieldTable>
                  <c15:showDataLabelsRange val="0"/>
                </c:ext>
                <c:ext xmlns:c16="http://schemas.microsoft.com/office/drawing/2014/chart" uri="{C3380CC4-5D6E-409C-BE32-E72D297353CC}">
                  <c16:uniqueId val="{00000014-498A-4DF4-96DA-0A657B9B5B8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{B0B528DF-2937-4A65-A2B0-C597FF7BDDF2}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98A-4DF4-96DA-0A657B9B5B8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{793A0D47-0AE1-485E-B0B5-BF33AE4ADFB8}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98A-4DF4-96DA-0A657B9B5B8B}"/>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{8D7A4373-B0F7-4D16-85E2-7586B138424B}</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498A-4DF4-96DA-0A657B9B5B8B}"/>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{E2DE00A6-9B03-44BC-B09C-012E9B203E7E}</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498A-4DF4-96DA-0A657B9B5B8B}"/>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{62DC03B2-E208-4250-9764-C2A79FEE7604}</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498A-4DF4-96DA-0A657B9B5B8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{4778DFB2-1FF7-4C6F-A830-2AA97570DA10}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98A-4DF4-96DA-0A657B9B5B8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{CC105661-4606-45EF-A09D-0E3F338BCABA}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98A-4DF4-96DA-0A657B9B5B8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{779BC452-854F-4C64-91F5-9DB8C0B47062}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98A-4DF4-96DA-0A657B9B5B8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{EF34FF39-3E36-421B-9F90-A50A34F78BD5}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98A-4DF4-96DA-0A657B9B5B8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{F83DA6C7-C8E4-4DAA-8066-B60C22E963D3}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98A-4DF4-96DA-0A657B9B5B8B}"/>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{647F840F-7915-412C-8C99-AC831DA9CD1A}</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498A-4DF4-96DA-0A657B9B5B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-3.1809145129224654</c:v>
                </c:pt>
                <c:pt idx="1">
                  <c:v>0</c:v>
                </c:pt>
                <c:pt idx="2">
                  <c:v>0</c:v>
                </c:pt>
                <c:pt idx="3">
                  <c:v>-0.30120481927710846</c:v>
                </c:pt>
                <c:pt idx="4">
                  <c:v>5.982905982905983</c:v>
                </c:pt>
                <c:pt idx="5">
                  <c:v>-6.1224489795918364</c:v>
                </c:pt>
                <c:pt idx="6">
                  <c:v>21.05263157894737</c:v>
                </c:pt>
                <c:pt idx="7">
                  <c:v>0.5494505494505495</c:v>
                </c:pt>
                <c:pt idx="8">
                  <c:v>5.4030874785591765</c:v>
                </c:pt>
                <c:pt idx="9">
                  <c:v>-12.23021582733813</c:v>
                </c:pt>
                <c:pt idx="10">
                  <c:v>-7.0460704607046072</c:v>
                </c:pt>
                <c:pt idx="11">
                  <c:v>-4.3103448275862073</c:v>
                </c:pt>
                <c:pt idx="12">
                  <c:v>6.0606060606060606</c:v>
                </c:pt>
                <c:pt idx="13">
                  <c:v>-3.8585209003215435</c:v>
                </c:pt>
                <c:pt idx="14">
                  <c:v>-6.1076604554865428</c:v>
                </c:pt>
                <c:pt idx="15">
                  <c:v>-50</c:v>
                </c:pt>
                <c:pt idx="16">
                  <c:v>-8.5714285714285712</c:v>
                </c:pt>
                <c:pt idx="17">
                  <c:v>-16.205533596837945</c:v>
                </c:pt>
                <c:pt idx="18">
                  <c:v>2.1084337349397591</c:v>
                </c:pt>
                <c:pt idx="19">
                  <c:v>2</c:v>
                </c:pt>
                <c:pt idx="20">
                  <c:v>-5.2631578947368425</c:v>
                </c:pt>
                <c:pt idx="21">
                  <c:v>0</c:v>
                </c:pt>
                <c:pt idx="23">
                  <c:v>0</c:v>
                </c:pt>
                <c:pt idx="24">
                  <c:v>0</c:v>
                </c:pt>
                <c:pt idx="25">
                  <c:v>-3.4197209017021928</c:v>
                </c:pt>
              </c:numCache>
            </c:numRef>
          </c:val>
          <c:extLst>
            <c:ext xmlns:c16="http://schemas.microsoft.com/office/drawing/2014/chart" uri="{C3380CC4-5D6E-409C-BE32-E72D297353CC}">
              <c16:uniqueId val="{00000020-498A-4DF4-96DA-0A657B9B5B8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{CF88DDCC-A394-443E-B344-1A20C0F918F7}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98A-4DF4-96DA-0A657B9B5B8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{8BCA4EBE-2CF9-4F00-817F-54A1644815C5}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98A-4DF4-96DA-0A657B9B5B8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{80BBFA82-04E2-4818-8D7A-60B7F67E0D32}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98A-4DF4-96DA-0A657B9B5B8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{454798D0-E2A2-4873-ABBF-6CA1053440C6}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98A-4DF4-96DA-0A657B9B5B8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{40E8BA84-C367-48F2-8F66-DD2A72BE6311}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98A-4DF4-96DA-0A657B9B5B8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{3752CBC6-3FA9-4BCB-82BF-24DD0496EFE5}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98A-4DF4-96DA-0A657B9B5B8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{1C7BFDED-A3C6-4C49-AA18-482F3FB8332E}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98A-4DF4-96DA-0A657B9B5B8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{D9A03F28-229A-45C8-9FB6-359005B93DFF}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98A-4DF4-96DA-0A657B9B5B8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{58435DEF-7C43-4F8A-A656-7BAB514D8657}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98A-4DF4-96DA-0A657B9B5B8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{86A4ECFB-15D8-4ED5-A661-935A51A1ED09}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98A-4DF4-96DA-0A657B9B5B8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{619D7C67-107E-4944-A2D5-FFC2A076488A}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98A-4DF4-96DA-0A657B9B5B8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{64ACAA38-D92D-4157-898A-4EBDE3CD26C3}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98A-4DF4-96DA-0A657B9B5B8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{C0CE842C-F7A4-4741-8ACC-D024CE41B9D8}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98A-4DF4-96DA-0A657B9B5B8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{504CF775-B72C-467E-920E-41FBF151E0CE}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98A-4DF4-96DA-0A657B9B5B8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{0C95C786-712E-4EE1-B075-4D082F9F69E8}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98A-4DF4-96DA-0A657B9B5B8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{0B72406E-BC0B-4A54-A638-186761E23B67}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98A-4DF4-96DA-0A657B9B5B8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{CD068FCF-2DC7-47AA-889F-4D0BECF26B7E}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98A-4DF4-96DA-0A657B9B5B8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{8AEB591F-479C-4F26-9CFE-9FE7D4871892}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98A-4DF4-96DA-0A657B9B5B8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{C0CBB4E3-08F4-475F-A7BB-643EDD9412C7}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98A-4DF4-96DA-0A657B9B5B8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{3B3F4F51-41BE-4FEF-A8F2-CC67718D1C31}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98A-4DF4-96DA-0A657B9B5B8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{86C10866-AF84-4049-91E1-40DE7CA7481B}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98A-4DF4-96DA-0A657B9B5B8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{5A757B82-0AE0-4573-9C26-1646BA8C035E}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98A-4DF4-96DA-0A657B9B5B8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{02571402-3921-4674-88F8-0A0876648349}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98A-4DF4-96DA-0A657B9B5B8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{7E4A097D-C7CD-45F8-B44F-A41DBCD792BF}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98A-4DF4-96DA-0A657B9B5B8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{33301719-96F1-410C-8712-785E6581EC6C}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98A-4DF4-96DA-0A657B9B5B8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{8DF30AAA-C3B6-422B-B80B-F3BC3454B493}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98A-4DF4-96DA-0A657B9B5B8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{CC4310E3-C1A7-45BC-9476-C4D7CF86F7BA}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98A-4DF4-96DA-0A657B9B5B8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{AA5CA604-5C23-44B2-9C7C-42CFCBD5353E}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98A-4DF4-96DA-0A657B9B5B8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{347ADD45-4915-46A6-AA07-3CA747CD055A}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98A-4DF4-96DA-0A657B9B5B8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{712B5204-B183-4AA8-A833-65CE9301E51D}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98A-4DF4-96DA-0A657B9B5B8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{711CB1FC-211C-4095-897B-17C58C52D650}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98A-4DF4-96DA-0A657B9B5B8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{08A3A033-C0D2-4F45-9211-E89B598C0661}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98A-4DF4-96DA-0A657B9B5B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498A-4DF4-96DA-0A657B9B5B8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498A-4DF4-96DA-0A657B9B5B8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{E4C7649C-0651-4553-BA1B-D0F4B91543BC}</c15:txfldGUID>
                      <c15:f>Diagramm!$I$46</c15:f>
                      <c15:dlblFieldTableCache>
                        <c:ptCount val="1"/>
                      </c15:dlblFieldTableCache>
                    </c15:dlblFTEntry>
                  </c15:dlblFieldTable>
                  <c15:showDataLabelsRange val="0"/>
                </c:ext>
                <c:ext xmlns:c16="http://schemas.microsoft.com/office/drawing/2014/chart" uri="{C3380CC4-5D6E-409C-BE32-E72D297353CC}">
                  <c16:uniqueId val="{00000000-DC7A-4492-9E96-AFED3812AD4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{B75CC13B-BD78-4D64-A355-B9240281AB8A}</c15:txfldGUID>
                      <c15:f>Diagramm!$I$47</c15:f>
                      <c15:dlblFieldTableCache>
                        <c:ptCount val="1"/>
                      </c15:dlblFieldTableCache>
                    </c15:dlblFTEntry>
                  </c15:dlblFieldTable>
                  <c15:showDataLabelsRange val="0"/>
                </c:ext>
                <c:ext xmlns:c16="http://schemas.microsoft.com/office/drawing/2014/chart" uri="{C3380CC4-5D6E-409C-BE32-E72D297353CC}">
                  <c16:uniqueId val="{00000001-DC7A-4492-9E96-AFED3812AD4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{55B56CD4-B207-40AF-B841-79CE5F2E3DD4}</c15:txfldGUID>
                      <c15:f>Diagramm!$I$48</c15:f>
                      <c15:dlblFieldTableCache>
                        <c:ptCount val="1"/>
                      </c15:dlblFieldTableCache>
                    </c15:dlblFTEntry>
                  </c15:dlblFieldTable>
                  <c15:showDataLabelsRange val="0"/>
                </c:ext>
                <c:ext xmlns:c16="http://schemas.microsoft.com/office/drawing/2014/chart" uri="{C3380CC4-5D6E-409C-BE32-E72D297353CC}">
                  <c16:uniqueId val="{00000002-DC7A-4492-9E96-AFED3812AD4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{888F85BA-9A9F-4E2C-B8EB-CCE7E2E67549}</c15:txfldGUID>
                      <c15:f>Diagramm!$I$49</c15:f>
                      <c15:dlblFieldTableCache>
                        <c:ptCount val="1"/>
                      </c15:dlblFieldTableCache>
                    </c15:dlblFTEntry>
                  </c15:dlblFieldTable>
                  <c15:showDataLabelsRange val="0"/>
                </c:ext>
                <c:ext xmlns:c16="http://schemas.microsoft.com/office/drawing/2014/chart" uri="{C3380CC4-5D6E-409C-BE32-E72D297353CC}">
                  <c16:uniqueId val="{00000003-DC7A-4492-9E96-AFED3812AD4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{7934FBE4-8BDE-413B-ADAE-8B04027EABE3}</c15:txfldGUID>
                      <c15:f>Diagramm!$I$50</c15:f>
                      <c15:dlblFieldTableCache>
                        <c:ptCount val="1"/>
                      </c15:dlblFieldTableCache>
                    </c15:dlblFTEntry>
                  </c15:dlblFieldTable>
                  <c15:showDataLabelsRange val="0"/>
                </c:ext>
                <c:ext xmlns:c16="http://schemas.microsoft.com/office/drawing/2014/chart" uri="{C3380CC4-5D6E-409C-BE32-E72D297353CC}">
                  <c16:uniqueId val="{00000004-DC7A-4492-9E96-AFED3812AD4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{0FD77BB1-BF83-451F-B77E-9662FB2AC590}</c15:txfldGUID>
                      <c15:f>Diagramm!$I$51</c15:f>
                      <c15:dlblFieldTableCache>
                        <c:ptCount val="1"/>
                      </c15:dlblFieldTableCache>
                    </c15:dlblFTEntry>
                  </c15:dlblFieldTable>
                  <c15:showDataLabelsRange val="0"/>
                </c:ext>
                <c:ext xmlns:c16="http://schemas.microsoft.com/office/drawing/2014/chart" uri="{C3380CC4-5D6E-409C-BE32-E72D297353CC}">
                  <c16:uniqueId val="{00000005-DC7A-4492-9E96-AFED3812AD4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{F274D684-9970-46B1-A1DE-572D3483CE78}</c15:txfldGUID>
                      <c15:f>Diagramm!$I$52</c15:f>
                      <c15:dlblFieldTableCache>
                        <c:ptCount val="1"/>
                      </c15:dlblFieldTableCache>
                    </c15:dlblFTEntry>
                  </c15:dlblFieldTable>
                  <c15:showDataLabelsRange val="0"/>
                </c:ext>
                <c:ext xmlns:c16="http://schemas.microsoft.com/office/drawing/2014/chart" uri="{C3380CC4-5D6E-409C-BE32-E72D297353CC}">
                  <c16:uniqueId val="{00000006-DC7A-4492-9E96-AFED3812AD4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{67F4563B-FDBD-4E6D-9D0A-66E3DAC3DB43}</c15:txfldGUID>
                      <c15:f>Diagramm!$I$53</c15:f>
                      <c15:dlblFieldTableCache>
                        <c:ptCount val="1"/>
                      </c15:dlblFieldTableCache>
                    </c15:dlblFTEntry>
                  </c15:dlblFieldTable>
                  <c15:showDataLabelsRange val="0"/>
                </c:ext>
                <c:ext xmlns:c16="http://schemas.microsoft.com/office/drawing/2014/chart" uri="{C3380CC4-5D6E-409C-BE32-E72D297353CC}">
                  <c16:uniqueId val="{00000007-DC7A-4492-9E96-AFED3812AD4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{DDD84A8A-F722-4FC3-84A8-8326F9DE49E0}</c15:txfldGUID>
                      <c15:f>Diagramm!$I$54</c15:f>
                      <c15:dlblFieldTableCache>
                        <c:ptCount val="1"/>
                      </c15:dlblFieldTableCache>
                    </c15:dlblFTEntry>
                  </c15:dlblFieldTable>
                  <c15:showDataLabelsRange val="0"/>
                </c:ext>
                <c:ext xmlns:c16="http://schemas.microsoft.com/office/drawing/2014/chart" uri="{C3380CC4-5D6E-409C-BE32-E72D297353CC}">
                  <c16:uniqueId val="{00000008-DC7A-4492-9E96-AFED3812AD4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{D8D81A0F-FC32-46F1-8EAC-490D836B4E5C}</c15:txfldGUID>
                      <c15:f>Diagramm!$I$55</c15:f>
                      <c15:dlblFieldTableCache>
                        <c:ptCount val="1"/>
                      </c15:dlblFieldTableCache>
                    </c15:dlblFTEntry>
                  </c15:dlblFieldTable>
                  <c15:showDataLabelsRange val="0"/>
                </c:ext>
                <c:ext xmlns:c16="http://schemas.microsoft.com/office/drawing/2014/chart" uri="{C3380CC4-5D6E-409C-BE32-E72D297353CC}">
                  <c16:uniqueId val="{00000009-DC7A-4492-9E96-AFED3812AD4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{237C365E-7154-4EB6-A975-CC0BB8A6BF5B}</c15:txfldGUID>
                      <c15:f>Diagramm!$I$56</c15:f>
                      <c15:dlblFieldTableCache>
                        <c:ptCount val="1"/>
                      </c15:dlblFieldTableCache>
                    </c15:dlblFTEntry>
                  </c15:dlblFieldTable>
                  <c15:showDataLabelsRange val="0"/>
                </c:ext>
                <c:ext xmlns:c16="http://schemas.microsoft.com/office/drawing/2014/chart" uri="{C3380CC4-5D6E-409C-BE32-E72D297353CC}">
                  <c16:uniqueId val="{0000000A-DC7A-4492-9E96-AFED3812AD4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{9FBFF7D5-00B8-49EE-991A-68BFBE829A1E}</c15:txfldGUID>
                      <c15:f>Diagramm!$I$57</c15:f>
                      <c15:dlblFieldTableCache>
                        <c:ptCount val="1"/>
                      </c15:dlblFieldTableCache>
                    </c15:dlblFTEntry>
                  </c15:dlblFieldTable>
                  <c15:showDataLabelsRange val="0"/>
                </c:ext>
                <c:ext xmlns:c16="http://schemas.microsoft.com/office/drawing/2014/chart" uri="{C3380CC4-5D6E-409C-BE32-E72D297353CC}">
                  <c16:uniqueId val="{0000000B-DC7A-4492-9E96-AFED3812AD4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{30EA0276-DFDF-4D74-BFD2-44A1EAD8BE18}</c15:txfldGUID>
                      <c15:f>Diagramm!$I$58</c15:f>
                      <c15:dlblFieldTableCache>
                        <c:ptCount val="1"/>
                      </c15:dlblFieldTableCache>
                    </c15:dlblFTEntry>
                  </c15:dlblFieldTable>
                  <c15:showDataLabelsRange val="0"/>
                </c:ext>
                <c:ext xmlns:c16="http://schemas.microsoft.com/office/drawing/2014/chart" uri="{C3380CC4-5D6E-409C-BE32-E72D297353CC}">
                  <c16:uniqueId val="{0000000C-DC7A-4492-9E96-AFED3812AD4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{8D08E691-96D0-4AA8-A069-D65428C27E1E}</c15:txfldGUID>
                      <c15:f>Diagramm!$I$59</c15:f>
                      <c15:dlblFieldTableCache>
                        <c:ptCount val="1"/>
                      </c15:dlblFieldTableCache>
                    </c15:dlblFTEntry>
                  </c15:dlblFieldTable>
                  <c15:showDataLabelsRange val="0"/>
                </c:ext>
                <c:ext xmlns:c16="http://schemas.microsoft.com/office/drawing/2014/chart" uri="{C3380CC4-5D6E-409C-BE32-E72D297353CC}">
                  <c16:uniqueId val="{0000000D-DC7A-4492-9E96-AFED3812AD4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{4CCBA39C-6591-453B-919D-92FD4641C5FA}</c15:txfldGUID>
                      <c15:f>Diagramm!$I$60</c15:f>
                      <c15:dlblFieldTableCache>
                        <c:ptCount val="1"/>
                      </c15:dlblFieldTableCache>
                    </c15:dlblFTEntry>
                  </c15:dlblFieldTable>
                  <c15:showDataLabelsRange val="0"/>
                </c:ext>
                <c:ext xmlns:c16="http://schemas.microsoft.com/office/drawing/2014/chart" uri="{C3380CC4-5D6E-409C-BE32-E72D297353CC}">
                  <c16:uniqueId val="{0000000E-DC7A-4492-9E96-AFED3812AD4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{255D9BF8-81DB-4F5E-8620-20D9AB65CEA1}</c15:txfldGUID>
                      <c15:f>Diagramm!$I$61</c15:f>
                      <c15:dlblFieldTableCache>
                        <c:ptCount val="1"/>
                      </c15:dlblFieldTableCache>
                    </c15:dlblFTEntry>
                  </c15:dlblFieldTable>
                  <c15:showDataLabelsRange val="0"/>
                </c:ext>
                <c:ext xmlns:c16="http://schemas.microsoft.com/office/drawing/2014/chart" uri="{C3380CC4-5D6E-409C-BE32-E72D297353CC}">
                  <c16:uniqueId val="{0000000F-DC7A-4492-9E96-AFED3812AD4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{1343E089-25D9-4982-962E-E3E998F502B8}</c15:txfldGUID>
                      <c15:f>Diagramm!$I$62</c15:f>
                      <c15:dlblFieldTableCache>
                        <c:ptCount val="1"/>
                      </c15:dlblFieldTableCache>
                    </c15:dlblFTEntry>
                  </c15:dlblFieldTable>
                  <c15:showDataLabelsRange val="0"/>
                </c:ext>
                <c:ext xmlns:c16="http://schemas.microsoft.com/office/drawing/2014/chart" uri="{C3380CC4-5D6E-409C-BE32-E72D297353CC}">
                  <c16:uniqueId val="{00000010-DC7A-4492-9E96-AFED3812AD4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{5355A2DE-69C4-41C7-BD98-D174E0C432F9}</c15:txfldGUID>
                      <c15:f>Diagramm!$I$63</c15:f>
                      <c15:dlblFieldTableCache>
                        <c:ptCount val="1"/>
                      </c15:dlblFieldTableCache>
                    </c15:dlblFTEntry>
                  </c15:dlblFieldTable>
                  <c15:showDataLabelsRange val="0"/>
                </c:ext>
                <c:ext xmlns:c16="http://schemas.microsoft.com/office/drawing/2014/chart" uri="{C3380CC4-5D6E-409C-BE32-E72D297353CC}">
                  <c16:uniqueId val="{00000011-DC7A-4492-9E96-AFED3812AD4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{186EE8C6-D58E-4BB4-847B-7E4A11A33504}</c15:txfldGUID>
                      <c15:f>Diagramm!$I$64</c15:f>
                      <c15:dlblFieldTableCache>
                        <c:ptCount val="1"/>
                      </c15:dlblFieldTableCache>
                    </c15:dlblFTEntry>
                  </c15:dlblFieldTable>
                  <c15:showDataLabelsRange val="0"/>
                </c:ext>
                <c:ext xmlns:c16="http://schemas.microsoft.com/office/drawing/2014/chart" uri="{C3380CC4-5D6E-409C-BE32-E72D297353CC}">
                  <c16:uniqueId val="{00000012-DC7A-4492-9E96-AFED3812AD4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{4DC24F2B-B7BF-44D9-919F-2D3761028C23}</c15:txfldGUID>
                      <c15:f>Diagramm!$I$65</c15:f>
                      <c15:dlblFieldTableCache>
                        <c:ptCount val="1"/>
                      </c15:dlblFieldTableCache>
                    </c15:dlblFTEntry>
                  </c15:dlblFieldTable>
                  <c15:showDataLabelsRange val="0"/>
                </c:ext>
                <c:ext xmlns:c16="http://schemas.microsoft.com/office/drawing/2014/chart" uri="{C3380CC4-5D6E-409C-BE32-E72D297353CC}">
                  <c16:uniqueId val="{00000013-DC7A-4492-9E96-AFED3812AD4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{796A75E3-C855-4E3E-8557-B9D30D8F8982}</c15:txfldGUID>
                      <c15:f>Diagramm!$I$66</c15:f>
                      <c15:dlblFieldTableCache>
                        <c:ptCount val="1"/>
                      </c15:dlblFieldTableCache>
                    </c15:dlblFTEntry>
                  </c15:dlblFieldTable>
                  <c15:showDataLabelsRange val="0"/>
                </c:ext>
                <c:ext xmlns:c16="http://schemas.microsoft.com/office/drawing/2014/chart" uri="{C3380CC4-5D6E-409C-BE32-E72D297353CC}">
                  <c16:uniqueId val="{00000014-DC7A-4492-9E96-AFED3812AD4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{579C6387-82F2-430C-A8EC-442571744898}</c15:txfldGUID>
                      <c15:f>Diagramm!$I$67</c15:f>
                      <c15:dlblFieldTableCache>
                        <c:ptCount val="1"/>
                      </c15:dlblFieldTableCache>
                    </c15:dlblFTEntry>
                  </c15:dlblFieldTable>
                  <c15:showDataLabelsRange val="0"/>
                </c:ext>
                <c:ext xmlns:c16="http://schemas.microsoft.com/office/drawing/2014/chart" uri="{C3380CC4-5D6E-409C-BE32-E72D297353CC}">
                  <c16:uniqueId val="{00000015-DC7A-4492-9E96-AFED3812AD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C7A-4492-9E96-AFED3812AD4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{F9E7C05F-2DD8-42C2-A6E6-5F43C93BA282}</c15:txfldGUID>
                      <c15:f>Diagramm!$K$46</c15:f>
                      <c15:dlblFieldTableCache>
                        <c:ptCount val="1"/>
                      </c15:dlblFieldTableCache>
                    </c15:dlblFTEntry>
                  </c15:dlblFieldTable>
                  <c15:showDataLabelsRange val="0"/>
                </c:ext>
                <c:ext xmlns:c16="http://schemas.microsoft.com/office/drawing/2014/chart" uri="{C3380CC4-5D6E-409C-BE32-E72D297353CC}">
                  <c16:uniqueId val="{00000017-DC7A-4492-9E96-AFED3812AD4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{312EF170-5DF8-47EA-80BE-0E71B8FC2872}</c15:txfldGUID>
                      <c15:f>Diagramm!$K$47</c15:f>
                      <c15:dlblFieldTableCache>
                        <c:ptCount val="1"/>
                      </c15:dlblFieldTableCache>
                    </c15:dlblFTEntry>
                  </c15:dlblFieldTable>
                  <c15:showDataLabelsRange val="0"/>
                </c:ext>
                <c:ext xmlns:c16="http://schemas.microsoft.com/office/drawing/2014/chart" uri="{C3380CC4-5D6E-409C-BE32-E72D297353CC}">
                  <c16:uniqueId val="{00000018-DC7A-4492-9E96-AFED3812AD4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{3FA2E5E7-D06F-4594-909E-D297522EAFB5}</c15:txfldGUID>
                      <c15:f>Diagramm!$K$48</c15:f>
                      <c15:dlblFieldTableCache>
                        <c:ptCount val="1"/>
                      </c15:dlblFieldTableCache>
                    </c15:dlblFTEntry>
                  </c15:dlblFieldTable>
                  <c15:showDataLabelsRange val="0"/>
                </c:ext>
                <c:ext xmlns:c16="http://schemas.microsoft.com/office/drawing/2014/chart" uri="{C3380CC4-5D6E-409C-BE32-E72D297353CC}">
                  <c16:uniqueId val="{00000019-DC7A-4492-9E96-AFED3812AD4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{F9E05E01-DDFE-41CA-95A2-7E03CFC5A9E8}</c15:txfldGUID>
                      <c15:f>Diagramm!$K$49</c15:f>
                      <c15:dlblFieldTableCache>
                        <c:ptCount val="1"/>
                      </c15:dlblFieldTableCache>
                    </c15:dlblFTEntry>
                  </c15:dlblFieldTable>
                  <c15:showDataLabelsRange val="0"/>
                </c:ext>
                <c:ext xmlns:c16="http://schemas.microsoft.com/office/drawing/2014/chart" uri="{C3380CC4-5D6E-409C-BE32-E72D297353CC}">
                  <c16:uniqueId val="{0000001A-DC7A-4492-9E96-AFED3812AD4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{2B5403CD-DD61-4E16-B601-E70EE8E5D7E1}</c15:txfldGUID>
                      <c15:f>Diagramm!$K$50</c15:f>
                      <c15:dlblFieldTableCache>
                        <c:ptCount val="1"/>
                      </c15:dlblFieldTableCache>
                    </c15:dlblFTEntry>
                  </c15:dlblFieldTable>
                  <c15:showDataLabelsRange val="0"/>
                </c:ext>
                <c:ext xmlns:c16="http://schemas.microsoft.com/office/drawing/2014/chart" uri="{C3380CC4-5D6E-409C-BE32-E72D297353CC}">
                  <c16:uniqueId val="{0000001B-DC7A-4492-9E96-AFED3812AD4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{2588B84D-F628-4051-82A4-FB9748F4F980}</c15:txfldGUID>
                      <c15:f>Diagramm!$K$51</c15:f>
                      <c15:dlblFieldTableCache>
                        <c:ptCount val="1"/>
                      </c15:dlblFieldTableCache>
                    </c15:dlblFTEntry>
                  </c15:dlblFieldTable>
                  <c15:showDataLabelsRange val="0"/>
                </c:ext>
                <c:ext xmlns:c16="http://schemas.microsoft.com/office/drawing/2014/chart" uri="{C3380CC4-5D6E-409C-BE32-E72D297353CC}">
                  <c16:uniqueId val="{0000001C-DC7A-4492-9E96-AFED3812AD4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{F514AC62-8DF9-4EEE-9FB9-43027698935C}</c15:txfldGUID>
                      <c15:f>Diagramm!$K$52</c15:f>
                      <c15:dlblFieldTableCache>
                        <c:ptCount val="1"/>
                      </c15:dlblFieldTableCache>
                    </c15:dlblFTEntry>
                  </c15:dlblFieldTable>
                  <c15:showDataLabelsRange val="0"/>
                </c:ext>
                <c:ext xmlns:c16="http://schemas.microsoft.com/office/drawing/2014/chart" uri="{C3380CC4-5D6E-409C-BE32-E72D297353CC}">
                  <c16:uniqueId val="{0000001D-DC7A-4492-9E96-AFED3812AD4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{B9E1E47F-CD38-41EC-8EDD-E76389544D2B}</c15:txfldGUID>
                      <c15:f>Diagramm!$K$53</c15:f>
                      <c15:dlblFieldTableCache>
                        <c:ptCount val="1"/>
                      </c15:dlblFieldTableCache>
                    </c15:dlblFTEntry>
                  </c15:dlblFieldTable>
                  <c15:showDataLabelsRange val="0"/>
                </c:ext>
                <c:ext xmlns:c16="http://schemas.microsoft.com/office/drawing/2014/chart" uri="{C3380CC4-5D6E-409C-BE32-E72D297353CC}">
                  <c16:uniqueId val="{0000001E-DC7A-4492-9E96-AFED3812AD4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{377AA27D-5DC6-4910-B156-A52BCCFB4816}</c15:txfldGUID>
                      <c15:f>Diagramm!$K$54</c15:f>
                      <c15:dlblFieldTableCache>
                        <c:ptCount val="1"/>
                      </c15:dlblFieldTableCache>
                    </c15:dlblFTEntry>
                  </c15:dlblFieldTable>
                  <c15:showDataLabelsRange val="0"/>
                </c:ext>
                <c:ext xmlns:c16="http://schemas.microsoft.com/office/drawing/2014/chart" uri="{C3380CC4-5D6E-409C-BE32-E72D297353CC}">
                  <c16:uniqueId val="{0000001F-DC7A-4492-9E96-AFED3812AD4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{F9654C9D-F84E-4B46-9226-3635F719D4A2}</c15:txfldGUID>
                      <c15:f>Diagramm!$K$55</c15:f>
                      <c15:dlblFieldTableCache>
                        <c:ptCount val="1"/>
                      </c15:dlblFieldTableCache>
                    </c15:dlblFTEntry>
                  </c15:dlblFieldTable>
                  <c15:showDataLabelsRange val="0"/>
                </c:ext>
                <c:ext xmlns:c16="http://schemas.microsoft.com/office/drawing/2014/chart" uri="{C3380CC4-5D6E-409C-BE32-E72D297353CC}">
                  <c16:uniqueId val="{00000020-DC7A-4492-9E96-AFED3812AD4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{BCFCCB14-491A-4443-91A0-C7D39139F4F9}</c15:txfldGUID>
                      <c15:f>Diagramm!$K$56</c15:f>
                      <c15:dlblFieldTableCache>
                        <c:ptCount val="1"/>
                      </c15:dlblFieldTableCache>
                    </c15:dlblFTEntry>
                  </c15:dlblFieldTable>
                  <c15:showDataLabelsRange val="0"/>
                </c:ext>
                <c:ext xmlns:c16="http://schemas.microsoft.com/office/drawing/2014/chart" uri="{C3380CC4-5D6E-409C-BE32-E72D297353CC}">
                  <c16:uniqueId val="{00000021-DC7A-4492-9E96-AFED3812AD4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{45B33943-FE89-4D2E-BF70-284935450E91}</c15:txfldGUID>
                      <c15:f>Diagramm!$K$57</c15:f>
                      <c15:dlblFieldTableCache>
                        <c:ptCount val="1"/>
                      </c15:dlblFieldTableCache>
                    </c15:dlblFTEntry>
                  </c15:dlblFieldTable>
                  <c15:showDataLabelsRange val="0"/>
                </c:ext>
                <c:ext xmlns:c16="http://schemas.microsoft.com/office/drawing/2014/chart" uri="{C3380CC4-5D6E-409C-BE32-E72D297353CC}">
                  <c16:uniqueId val="{00000022-DC7A-4492-9E96-AFED3812AD4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{A02900E7-30D1-4211-850A-BF30E0C24250}</c15:txfldGUID>
                      <c15:f>Diagramm!$K$58</c15:f>
                      <c15:dlblFieldTableCache>
                        <c:ptCount val="1"/>
                      </c15:dlblFieldTableCache>
                    </c15:dlblFTEntry>
                  </c15:dlblFieldTable>
                  <c15:showDataLabelsRange val="0"/>
                </c:ext>
                <c:ext xmlns:c16="http://schemas.microsoft.com/office/drawing/2014/chart" uri="{C3380CC4-5D6E-409C-BE32-E72D297353CC}">
                  <c16:uniqueId val="{00000023-DC7A-4492-9E96-AFED3812AD4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{D7A69EBD-0A3F-4703-920C-DE60F29CE1D4}</c15:txfldGUID>
                      <c15:f>Diagramm!$K$59</c15:f>
                      <c15:dlblFieldTableCache>
                        <c:ptCount val="1"/>
                      </c15:dlblFieldTableCache>
                    </c15:dlblFTEntry>
                  </c15:dlblFieldTable>
                  <c15:showDataLabelsRange val="0"/>
                </c:ext>
                <c:ext xmlns:c16="http://schemas.microsoft.com/office/drawing/2014/chart" uri="{C3380CC4-5D6E-409C-BE32-E72D297353CC}">
                  <c16:uniqueId val="{00000024-DC7A-4492-9E96-AFED3812AD4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{92FD6402-1DB0-4A82-9DD8-224A62320DD1}</c15:txfldGUID>
                      <c15:f>Diagramm!$K$60</c15:f>
                      <c15:dlblFieldTableCache>
                        <c:ptCount val="1"/>
                      </c15:dlblFieldTableCache>
                    </c15:dlblFTEntry>
                  </c15:dlblFieldTable>
                  <c15:showDataLabelsRange val="0"/>
                </c:ext>
                <c:ext xmlns:c16="http://schemas.microsoft.com/office/drawing/2014/chart" uri="{C3380CC4-5D6E-409C-BE32-E72D297353CC}">
                  <c16:uniqueId val="{00000025-DC7A-4492-9E96-AFED3812AD4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{88EA26D7-35BD-4E9E-BF03-2D7549E36492}</c15:txfldGUID>
                      <c15:f>Diagramm!$K$61</c15:f>
                      <c15:dlblFieldTableCache>
                        <c:ptCount val="1"/>
                      </c15:dlblFieldTableCache>
                    </c15:dlblFTEntry>
                  </c15:dlblFieldTable>
                  <c15:showDataLabelsRange val="0"/>
                </c:ext>
                <c:ext xmlns:c16="http://schemas.microsoft.com/office/drawing/2014/chart" uri="{C3380CC4-5D6E-409C-BE32-E72D297353CC}">
                  <c16:uniqueId val="{00000026-DC7A-4492-9E96-AFED3812AD4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{A4FA2F68-F7E8-41ED-93A6-99C34D979159}</c15:txfldGUID>
                      <c15:f>Diagramm!$K$62</c15:f>
                      <c15:dlblFieldTableCache>
                        <c:ptCount val="1"/>
                      </c15:dlblFieldTableCache>
                    </c15:dlblFTEntry>
                  </c15:dlblFieldTable>
                  <c15:showDataLabelsRange val="0"/>
                </c:ext>
                <c:ext xmlns:c16="http://schemas.microsoft.com/office/drawing/2014/chart" uri="{C3380CC4-5D6E-409C-BE32-E72D297353CC}">
                  <c16:uniqueId val="{00000027-DC7A-4492-9E96-AFED3812AD4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{98311C89-CEF9-4A98-8004-452D8304584E}</c15:txfldGUID>
                      <c15:f>Diagramm!$K$63</c15:f>
                      <c15:dlblFieldTableCache>
                        <c:ptCount val="1"/>
                      </c15:dlblFieldTableCache>
                    </c15:dlblFTEntry>
                  </c15:dlblFieldTable>
                  <c15:showDataLabelsRange val="0"/>
                </c:ext>
                <c:ext xmlns:c16="http://schemas.microsoft.com/office/drawing/2014/chart" uri="{C3380CC4-5D6E-409C-BE32-E72D297353CC}">
                  <c16:uniqueId val="{00000028-DC7A-4492-9E96-AFED3812AD4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{517C5B94-B613-42F1-8DCD-0B58FC908444}</c15:txfldGUID>
                      <c15:f>Diagramm!$K$64</c15:f>
                      <c15:dlblFieldTableCache>
                        <c:ptCount val="1"/>
                      </c15:dlblFieldTableCache>
                    </c15:dlblFTEntry>
                  </c15:dlblFieldTable>
                  <c15:showDataLabelsRange val="0"/>
                </c:ext>
                <c:ext xmlns:c16="http://schemas.microsoft.com/office/drawing/2014/chart" uri="{C3380CC4-5D6E-409C-BE32-E72D297353CC}">
                  <c16:uniqueId val="{00000029-DC7A-4492-9E96-AFED3812AD4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{55846D6C-8AE5-4E9B-80CE-FC0DFF3CF398}</c15:txfldGUID>
                      <c15:f>Diagramm!$K$65</c15:f>
                      <c15:dlblFieldTableCache>
                        <c:ptCount val="1"/>
                      </c15:dlblFieldTableCache>
                    </c15:dlblFTEntry>
                  </c15:dlblFieldTable>
                  <c15:showDataLabelsRange val="0"/>
                </c:ext>
                <c:ext xmlns:c16="http://schemas.microsoft.com/office/drawing/2014/chart" uri="{C3380CC4-5D6E-409C-BE32-E72D297353CC}">
                  <c16:uniqueId val="{0000002A-DC7A-4492-9E96-AFED3812AD4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{9AD1DE61-CF14-4912-B666-6BFE46E28EFF}</c15:txfldGUID>
                      <c15:f>Diagramm!$K$66</c15:f>
                      <c15:dlblFieldTableCache>
                        <c:ptCount val="1"/>
                      </c15:dlblFieldTableCache>
                    </c15:dlblFTEntry>
                  </c15:dlblFieldTable>
                  <c15:showDataLabelsRange val="0"/>
                </c:ext>
                <c:ext xmlns:c16="http://schemas.microsoft.com/office/drawing/2014/chart" uri="{C3380CC4-5D6E-409C-BE32-E72D297353CC}">
                  <c16:uniqueId val="{0000002B-DC7A-4492-9E96-AFED3812AD4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{DA66E8FC-11B2-4F3D-95C7-3F6819B1270A}</c15:txfldGUID>
                      <c15:f>Diagramm!$K$67</c15:f>
                      <c15:dlblFieldTableCache>
                        <c:ptCount val="1"/>
                      </c15:dlblFieldTableCache>
                    </c15:dlblFTEntry>
                  </c15:dlblFieldTable>
                  <c15:showDataLabelsRange val="0"/>
                </c:ext>
                <c:ext xmlns:c16="http://schemas.microsoft.com/office/drawing/2014/chart" uri="{C3380CC4-5D6E-409C-BE32-E72D297353CC}">
                  <c16:uniqueId val="{0000002C-DC7A-4492-9E96-AFED3812AD4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C7A-4492-9E96-AFED3812AD4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{54A4C904-7674-4B87-9AAE-679B10ADE06D}</c15:txfldGUID>
                      <c15:f>Diagramm!$J$46</c15:f>
                      <c15:dlblFieldTableCache>
                        <c:ptCount val="1"/>
                      </c15:dlblFieldTableCache>
                    </c15:dlblFTEntry>
                  </c15:dlblFieldTable>
                  <c15:showDataLabelsRange val="0"/>
                </c:ext>
                <c:ext xmlns:c16="http://schemas.microsoft.com/office/drawing/2014/chart" uri="{C3380CC4-5D6E-409C-BE32-E72D297353CC}">
                  <c16:uniqueId val="{0000002E-DC7A-4492-9E96-AFED3812AD4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{07FAF84D-3560-474D-83A2-0C28340060D5}</c15:txfldGUID>
                      <c15:f>Diagramm!$J$47</c15:f>
                      <c15:dlblFieldTableCache>
                        <c:ptCount val="1"/>
                      </c15:dlblFieldTableCache>
                    </c15:dlblFTEntry>
                  </c15:dlblFieldTable>
                  <c15:showDataLabelsRange val="0"/>
                </c:ext>
                <c:ext xmlns:c16="http://schemas.microsoft.com/office/drawing/2014/chart" uri="{C3380CC4-5D6E-409C-BE32-E72D297353CC}">
                  <c16:uniqueId val="{0000002F-DC7A-4492-9E96-AFED3812AD4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{6E6A5D18-779E-4D0D-8DEE-CACF932650F6}</c15:txfldGUID>
                      <c15:f>Diagramm!$J$48</c15:f>
                      <c15:dlblFieldTableCache>
                        <c:ptCount val="1"/>
                      </c15:dlblFieldTableCache>
                    </c15:dlblFTEntry>
                  </c15:dlblFieldTable>
                  <c15:showDataLabelsRange val="0"/>
                </c:ext>
                <c:ext xmlns:c16="http://schemas.microsoft.com/office/drawing/2014/chart" uri="{C3380CC4-5D6E-409C-BE32-E72D297353CC}">
                  <c16:uniqueId val="{00000030-DC7A-4492-9E96-AFED3812AD4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{ADD93895-9BD4-4909-A612-F46A029E0F5D}</c15:txfldGUID>
                      <c15:f>Diagramm!$J$49</c15:f>
                      <c15:dlblFieldTableCache>
                        <c:ptCount val="1"/>
                      </c15:dlblFieldTableCache>
                    </c15:dlblFTEntry>
                  </c15:dlblFieldTable>
                  <c15:showDataLabelsRange val="0"/>
                </c:ext>
                <c:ext xmlns:c16="http://schemas.microsoft.com/office/drawing/2014/chart" uri="{C3380CC4-5D6E-409C-BE32-E72D297353CC}">
                  <c16:uniqueId val="{00000031-DC7A-4492-9E96-AFED3812AD4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{F7728F7A-0F60-4CC1-AA26-A6F1FBD90313}</c15:txfldGUID>
                      <c15:f>Diagramm!$J$50</c15:f>
                      <c15:dlblFieldTableCache>
                        <c:ptCount val="1"/>
                      </c15:dlblFieldTableCache>
                    </c15:dlblFTEntry>
                  </c15:dlblFieldTable>
                  <c15:showDataLabelsRange val="0"/>
                </c:ext>
                <c:ext xmlns:c16="http://schemas.microsoft.com/office/drawing/2014/chart" uri="{C3380CC4-5D6E-409C-BE32-E72D297353CC}">
                  <c16:uniqueId val="{00000032-DC7A-4492-9E96-AFED3812AD4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{9D309DAB-78AF-48C6-8788-E7A6D28DE37B}</c15:txfldGUID>
                      <c15:f>Diagramm!$J$51</c15:f>
                      <c15:dlblFieldTableCache>
                        <c:ptCount val="1"/>
                      </c15:dlblFieldTableCache>
                    </c15:dlblFTEntry>
                  </c15:dlblFieldTable>
                  <c15:showDataLabelsRange val="0"/>
                </c:ext>
                <c:ext xmlns:c16="http://schemas.microsoft.com/office/drawing/2014/chart" uri="{C3380CC4-5D6E-409C-BE32-E72D297353CC}">
                  <c16:uniqueId val="{00000033-DC7A-4492-9E96-AFED3812AD4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{FB9A30FD-A0B2-4B13-8F28-36A5F781D5CB}</c15:txfldGUID>
                      <c15:f>Diagramm!$J$52</c15:f>
                      <c15:dlblFieldTableCache>
                        <c:ptCount val="1"/>
                      </c15:dlblFieldTableCache>
                    </c15:dlblFTEntry>
                  </c15:dlblFieldTable>
                  <c15:showDataLabelsRange val="0"/>
                </c:ext>
                <c:ext xmlns:c16="http://schemas.microsoft.com/office/drawing/2014/chart" uri="{C3380CC4-5D6E-409C-BE32-E72D297353CC}">
                  <c16:uniqueId val="{00000034-DC7A-4492-9E96-AFED3812AD4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{E3F6063E-9810-447B-B62D-71DC53E9E28C}</c15:txfldGUID>
                      <c15:f>Diagramm!$J$53</c15:f>
                      <c15:dlblFieldTableCache>
                        <c:ptCount val="1"/>
                      </c15:dlblFieldTableCache>
                    </c15:dlblFTEntry>
                  </c15:dlblFieldTable>
                  <c15:showDataLabelsRange val="0"/>
                </c:ext>
                <c:ext xmlns:c16="http://schemas.microsoft.com/office/drawing/2014/chart" uri="{C3380CC4-5D6E-409C-BE32-E72D297353CC}">
                  <c16:uniqueId val="{00000035-DC7A-4492-9E96-AFED3812AD4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{9BD89F55-C96D-498A-B72C-C42E2AE701EA}</c15:txfldGUID>
                      <c15:f>Diagramm!$J$54</c15:f>
                      <c15:dlblFieldTableCache>
                        <c:ptCount val="1"/>
                      </c15:dlblFieldTableCache>
                    </c15:dlblFTEntry>
                  </c15:dlblFieldTable>
                  <c15:showDataLabelsRange val="0"/>
                </c:ext>
                <c:ext xmlns:c16="http://schemas.microsoft.com/office/drawing/2014/chart" uri="{C3380CC4-5D6E-409C-BE32-E72D297353CC}">
                  <c16:uniqueId val="{00000036-DC7A-4492-9E96-AFED3812AD4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{B3BA0DED-7413-43A1-A483-CC835665D5B7}</c15:txfldGUID>
                      <c15:f>Diagramm!$J$55</c15:f>
                      <c15:dlblFieldTableCache>
                        <c:ptCount val="1"/>
                      </c15:dlblFieldTableCache>
                    </c15:dlblFTEntry>
                  </c15:dlblFieldTable>
                  <c15:showDataLabelsRange val="0"/>
                </c:ext>
                <c:ext xmlns:c16="http://schemas.microsoft.com/office/drawing/2014/chart" uri="{C3380CC4-5D6E-409C-BE32-E72D297353CC}">
                  <c16:uniqueId val="{00000037-DC7A-4492-9E96-AFED3812AD4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{F820685F-20EE-474A-873A-F896242C82D9}</c15:txfldGUID>
                      <c15:f>Diagramm!$J$56</c15:f>
                      <c15:dlblFieldTableCache>
                        <c:ptCount val="1"/>
                      </c15:dlblFieldTableCache>
                    </c15:dlblFTEntry>
                  </c15:dlblFieldTable>
                  <c15:showDataLabelsRange val="0"/>
                </c:ext>
                <c:ext xmlns:c16="http://schemas.microsoft.com/office/drawing/2014/chart" uri="{C3380CC4-5D6E-409C-BE32-E72D297353CC}">
                  <c16:uniqueId val="{00000038-DC7A-4492-9E96-AFED3812AD4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{3843B69C-CC17-40B7-85F7-932CDD1D8A01}</c15:txfldGUID>
                      <c15:f>Diagramm!$J$57</c15:f>
                      <c15:dlblFieldTableCache>
                        <c:ptCount val="1"/>
                      </c15:dlblFieldTableCache>
                    </c15:dlblFTEntry>
                  </c15:dlblFieldTable>
                  <c15:showDataLabelsRange val="0"/>
                </c:ext>
                <c:ext xmlns:c16="http://schemas.microsoft.com/office/drawing/2014/chart" uri="{C3380CC4-5D6E-409C-BE32-E72D297353CC}">
                  <c16:uniqueId val="{00000039-DC7A-4492-9E96-AFED3812AD4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{0A9A2D4E-9751-4A00-BEA3-B2B5AF0064B4}</c15:txfldGUID>
                      <c15:f>Diagramm!$J$58</c15:f>
                      <c15:dlblFieldTableCache>
                        <c:ptCount val="1"/>
                      </c15:dlblFieldTableCache>
                    </c15:dlblFTEntry>
                  </c15:dlblFieldTable>
                  <c15:showDataLabelsRange val="0"/>
                </c:ext>
                <c:ext xmlns:c16="http://schemas.microsoft.com/office/drawing/2014/chart" uri="{C3380CC4-5D6E-409C-BE32-E72D297353CC}">
                  <c16:uniqueId val="{0000003A-DC7A-4492-9E96-AFED3812AD4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{FA2FBC51-72C6-45A3-94AD-3730A88AF364}</c15:txfldGUID>
                      <c15:f>Diagramm!$J$59</c15:f>
                      <c15:dlblFieldTableCache>
                        <c:ptCount val="1"/>
                      </c15:dlblFieldTableCache>
                    </c15:dlblFTEntry>
                  </c15:dlblFieldTable>
                  <c15:showDataLabelsRange val="0"/>
                </c:ext>
                <c:ext xmlns:c16="http://schemas.microsoft.com/office/drawing/2014/chart" uri="{C3380CC4-5D6E-409C-BE32-E72D297353CC}">
                  <c16:uniqueId val="{0000003B-DC7A-4492-9E96-AFED3812AD4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{EB22EAD2-BCE5-4096-A68C-AA728FB5A05D}</c15:txfldGUID>
                      <c15:f>Diagramm!$J$60</c15:f>
                      <c15:dlblFieldTableCache>
                        <c:ptCount val="1"/>
                      </c15:dlblFieldTableCache>
                    </c15:dlblFTEntry>
                  </c15:dlblFieldTable>
                  <c15:showDataLabelsRange val="0"/>
                </c:ext>
                <c:ext xmlns:c16="http://schemas.microsoft.com/office/drawing/2014/chart" uri="{C3380CC4-5D6E-409C-BE32-E72D297353CC}">
                  <c16:uniqueId val="{0000003C-DC7A-4492-9E96-AFED3812AD4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{5BC72059-8586-4C99-996F-FCB7259596CD}</c15:txfldGUID>
                      <c15:f>Diagramm!$J$61</c15:f>
                      <c15:dlblFieldTableCache>
                        <c:ptCount val="1"/>
                      </c15:dlblFieldTableCache>
                    </c15:dlblFTEntry>
                  </c15:dlblFieldTable>
                  <c15:showDataLabelsRange val="0"/>
                </c:ext>
                <c:ext xmlns:c16="http://schemas.microsoft.com/office/drawing/2014/chart" uri="{C3380CC4-5D6E-409C-BE32-E72D297353CC}">
                  <c16:uniqueId val="{0000003D-DC7A-4492-9E96-AFED3812AD4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{8856BC05-EA7C-485C-BD76-A77044BD99D3}</c15:txfldGUID>
                      <c15:f>Diagramm!$J$62</c15:f>
                      <c15:dlblFieldTableCache>
                        <c:ptCount val="1"/>
                      </c15:dlblFieldTableCache>
                    </c15:dlblFTEntry>
                  </c15:dlblFieldTable>
                  <c15:showDataLabelsRange val="0"/>
                </c:ext>
                <c:ext xmlns:c16="http://schemas.microsoft.com/office/drawing/2014/chart" uri="{C3380CC4-5D6E-409C-BE32-E72D297353CC}">
                  <c16:uniqueId val="{0000003E-DC7A-4492-9E96-AFED3812AD4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{70154DA1-8705-47F2-9FF2-20102B1054BA}</c15:txfldGUID>
                      <c15:f>Diagramm!$J$63</c15:f>
                      <c15:dlblFieldTableCache>
                        <c:ptCount val="1"/>
                      </c15:dlblFieldTableCache>
                    </c15:dlblFTEntry>
                  </c15:dlblFieldTable>
                  <c15:showDataLabelsRange val="0"/>
                </c:ext>
                <c:ext xmlns:c16="http://schemas.microsoft.com/office/drawing/2014/chart" uri="{C3380CC4-5D6E-409C-BE32-E72D297353CC}">
                  <c16:uniqueId val="{0000003F-DC7A-4492-9E96-AFED3812AD4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{4652359E-69E8-4D22-9979-80BE3498D06A}</c15:txfldGUID>
                      <c15:f>Diagramm!$J$64</c15:f>
                      <c15:dlblFieldTableCache>
                        <c:ptCount val="1"/>
                      </c15:dlblFieldTableCache>
                    </c15:dlblFTEntry>
                  </c15:dlblFieldTable>
                  <c15:showDataLabelsRange val="0"/>
                </c:ext>
                <c:ext xmlns:c16="http://schemas.microsoft.com/office/drawing/2014/chart" uri="{C3380CC4-5D6E-409C-BE32-E72D297353CC}">
                  <c16:uniqueId val="{00000040-DC7A-4492-9E96-AFED3812AD4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{8829C8AF-25B3-49B8-B057-0DA5F72BCC46}</c15:txfldGUID>
                      <c15:f>Diagramm!$J$65</c15:f>
                      <c15:dlblFieldTableCache>
                        <c:ptCount val="1"/>
                      </c15:dlblFieldTableCache>
                    </c15:dlblFTEntry>
                  </c15:dlblFieldTable>
                  <c15:showDataLabelsRange val="0"/>
                </c:ext>
                <c:ext xmlns:c16="http://schemas.microsoft.com/office/drawing/2014/chart" uri="{C3380CC4-5D6E-409C-BE32-E72D297353CC}">
                  <c16:uniqueId val="{00000041-DC7A-4492-9E96-AFED3812AD4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{C341EA76-AA8B-47E3-BA08-B81214183BD6}</c15:txfldGUID>
                      <c15:f>Diagramm!$J$66</c15:f>
                      <c15:dlblFieldTableCache>
                        <c:ptCount val="1"/>
                      </c15:dlblFieldTableCache>
                    </c15:dlblFTEntry>
                  </c15:dlblFieldTable>
                  <c15:showDataLabelsRange val="0"/>
                </c:ext>
                <c:ext xmlns:c16="http://schemas.microsoft.com/office/drawing/2014/chart" uri="{C3380CC4-5D6E-409C-BE32-E72D297353CC}">
                  <c16:uniqueId val="{00000042-DC7A-4492-9E96-AFED3812AD4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{3D937DA6-05FE-409A-BF9D-74635F7A3C28}</c15:txfldGUID>
                      <c15:f>Diagramm!$J$67</c15:f>
                      <c15:dlblFieldTableCache>
                        <c:ptCount val="1"/>
                      </c15:dlblFieldTableCache>
                    </c15:dlblFTEntry>
                  </c15:dlblFieldTable>
                  <c15:showDataLabelsRange val="0"/>
                </c:ext>
                <c:ext xmlns:c16="http://schemas.microsoft.com/office/drawing/2014/chart" uri="{C3380CC4-5D6E-409C-BE32-E72D297353CC}">
                  <c16:uniqueId val="{00000043-DC7A-4492-9E96-AFED3812AD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C7A-4492-9E96-AFED3812AD4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14-4F87-BD14-16DCEDB94C7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14-4F87-BD14-16DCEDB94C7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14-4F87-BD14-16DCEDB94C7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14-4F87-BD14-16DCEDB94C7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14-4F87-BD14-16DCEDB94C7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14-4F87-BD14-16DCEDB94C7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14-4F87-BD14-16DCEDB94C7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14-4F87-BD14-16DCEDB94C7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714-4F87-BD14-16DCEDB94C7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14-4F87-BD14-16DCEDB94C7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714-4F87-BD14-16DCEDB94C7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714-4F87-BD14-16DCEDB94C7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714-4F87-BD14-16DCEDB94C7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714-4F87-BD14-16DCEDB94C7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714-4F87-BD14-16DCEDB94C7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714-4F87-BD14-16DCEDB94C7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714-4F87-BD14-16DCEDB94C7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714-4F87-BD14-16DCEDB94C7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714-4F87-BD14-16DCEDB94C7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714-4F87-BD14-16DCEDB94C7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714-4F87-BD14-16DCEDB94C7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714-4F87-BD14-16DCEDB94C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714-4F87-BD14-16DCEDB94C7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714-4F87-BD14-16DCEDB94C7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714-4F87-BD14-16DCEDB94C7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714-4F87-BD14-16DCEDB94C7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714-4F87-BD14-16DCEDB94C7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714-4F87-BD14-16DCEDB94C7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714-4F87-BD14-16DCEDB94C7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714-4F87-BD14-16DCEDB94C7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714-4F87-BD14-16DCEDB94C7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714-4F87-BD14-16DCEDB94C7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714-4F87-BD14-16DCEDB94C7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714-4F87-BD14-16DCEDB94C7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714-4F87-BD14-16DCEDB94C7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714-4F87-BD14-16DCEDB94C7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714-4F87-BD14-16DCEDB94C7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714-4F87-BD14-16DCEDB94C7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714-4F87-BD14-16DCEDB94C7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714-4F87-BD14-16DCEDB94C7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714-4F87-BD14-16DCEDB94C7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714-4F87-BD14-16DCEDB94C7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714-4F87-BD14-16DCEDB94C7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714-4F87-BD14-16DCEDB94C7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714-4F87-BD14-16DCEDB94C7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714-4F87-BD14-16DCEDB94C7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714-4F87-BD14-16DCEDB94C7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714-4F87-BD14-16DCEDB94C7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714-4F87-BD14-16DCEDB94C7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714-4F87-BD14-16DCEDB94C7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714-4F87-BD14-16DCEDB94C7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714-4F87-BD14-16DCEDB94C7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714-4F87-BD14-16DCEDB94C7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714-4F87-BD14-16DCEDB94C7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714-4F87-BD14-16DCEDB94C7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714-4F87-BD14-16DCEDB94C7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714-4F87-BD14-16DCEDB94C7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714-4F87-BD14-16DCEDB94C7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714-4F87-BD14-16DCEDB94C7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714-4F87-BD14-16DCEDB94C7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714-4F87-BD14-16DCEDB94C7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714-4F87-BD14-16DCEDB94C7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714-4F87-BD14-16DCEDB94C7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714-4F87-BD14-16DCEDB94C7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714-4F87-BD14-16DCEDB94C7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714-4F87-BD14-16DCEDB94C7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714-4F87-BD14-16DCEDB94C7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714-4F87-BD14-16DCEDB94C7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714-4F87-BD14-16DCEDB94C7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100.11480418479771</c:v>
                </c:pt>
                <c:pt idx="2">
                  <c:v>100.64993982038699</c:v>
                </c:pt>
                <c:pt idx="3">
                  <c:v>99.024164429219525</c:v>
                </c:pt>
                <c:pt idx="4">
                  <c:v>98.916766966021669</c:v>
                </c:pt>
                <c:pt idx="5">
                  <c:v>99.327840014813447</c:v>
                </c:pt>
                <c:pt idx="6">
                  <c:v>100.42403481159153</c:v>
                </c:pt>
                <c:pt idx="7">
                  <c:v>99.681510971206365</c:v>
                </c:pt>
                <c:pt idx="8">
                  <c:v>98.909360244421819</c:v>
                </c:pt>
                <c:pt idx="9">
                  <c:v>98.94269049162115</c:v>
                </c:pt>
                <c:pt idx="10">
                  <c:v>100.27590037959449</c:v>
                </c:pt>
                <c:pt idx="11">
                  <c:v>99.840755485603182</c:v>
                </c:pt>
                <c:pt idx="12">
                  <c:v>100.18701972039625</c:v>
                </c:pt>
                <c:pt idx="13">
                  <c:v>97.950189797240995</c:v>
                </c:pt>
                <c:pt idx="14">
                  <c:v>100.06666049439868</c:v>
                </c:pt>
                <c:pt idx="15">
                  <c:v>100.32959911119342</c:v>
                </c:pt>
                <c:pt idx="16">
                  <c:v>100.49810202759004</c:v>
                </c:pt>
                <c:pt idx="17">
                  <c:v>100.41847977039163</c:v>
                </c:pt>
                <c:pt idx="18">
                  <c:v>101.87575224516247</c:v>
                </c:pt>
                <c:pt idx="19">
                  <c:v>101.13322840477734</c:v>
                </c:pt>
                <c:pt idx="20">
                  <c:v>100.04629200999908</c:v>
                </c:pt>
                <c:pt idx="21">
                  <c:v>99.80372187760392</c:v>
                </c:pt>
                <c:pt idx="22">
                  <c:v>100.57587260438848</c:v>
                </c:pt>
                <c:pt idx="23">
                  <c:v>99.933339505601339</c:v>
                </c:pt>
                <c:pt idx="24">
                  <c:v>99.994444958800116</c:v>
                </c:pt>
              </c:numCache>
            </c:numRef>
          </c:val>
          <c:smooth val="0"/>
          <c:extLst>
            <c:ext xmlns:c16="http://schemas.microsoft.com/office/drawing/2014/chart" uri="{C3380CC4-5D6E-409C-BE32-E72D297353CC}">
              <c16:uniqueId val="{00000000-0663-4B32-9B19-0714C21D48A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101.54772141014617</c:v>
                </c:pt>
                <c:pt idx="2">
                  <c:v>103.56835769561479</c:v>
                </c:pt>
                <c:pt idx="3">
                  <c:v>104.29922613929492</c:v>
                </c:pt>
                <c:pt idx="4">
                  <c:v>100.98882201203783</c:v>
                </c:pt>
                <c:pt idx="5">
                  <c:v>102.9664660361135</c:v>
                </c:pt>
                <c:pt idx="6">
                  <c:v>102.83748925193466</c:v>
                </c:pt>
                <c:pt idx="7">
                  <c:v>105.54600171969047</c:v>
                </c:pt>
                <c:pt idx="8">
                  <c:v>101.50472914875321</c:v>
                </c:pt>
                <c:pt idx="9">
                  <c:v>104.68615649183147</c:v>
                </c:pt>
                <c:pt idx="10">
                  <c:v>108.08254514187445</c:v>
                </c:pt>
                <c:pt idx="11">
                  <c:v>109.71625107480654</c:v>
                </c:pt>
                <c:pt idx="12">
                  <c:v>107.69561478933791</c:v>
                </c:pt>
                <c:pt idx="13">
                  <c:v>111.60791057609629</c:v>
                </c:pt>
                <c:pt idx="14">
                  <c:v>114.91831470335339</c:v>
                </c:pt>
                <c:pt idx="15">
                  <c:v>116.46603611349957</c:v>
                </c:pt>
                <c:pt idx="16">
                  <c:v>115.34823731728289</c:v>
                </c:pt>
                <c:pt idx="17">
                  <c:v>116.59501289767842</c:v>
                </c:pt>
                <c:pt idx="18">
                  <c:v>119.73344797936372</c:v>
                </c:pt>
                <c:pt idx="19">
                  <c:v>121.15219260533104</c:v>
                </c:pt>
                <c:pt idx="20">
                  <c:v>119.47549441100603</c:v>
                </c:pt>
                <c:pt idx="21">
                  <c:v>118.09974204643163</c:v>
                </c:pt>
                <c:pt idx="22">
                  <c:v>119.90541702493552</c:v>
                </c:pt>
                <c:pt idx="23">
                  <c:v>122.48495270851248</c:v>
                </c:pt>
                <c:pt idx="24">
                  <c:v>115.4342218400688</c:v>
                </c:pt>
              </c:numCache>
            </c:numRef>
          </c:val>
          <c:smooth val="0"/>
          <c:extLst>
            <c:ext xmlns:c16="http://schemas.microsoft.com/office/drawing/2014/chart" uri="{C3380CC4-5D6E-409C-BE32-E72D297353CC}">
              <c16:uniqueId val="{00000001-0663-4B32-9B19-0714C21D48A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100.86172344689379</c:v>
                </c:pt>
                <c:pt idx="2">
                  <c:v>100.66132264529057</c:v>
                </c:pt>
                <c:pt idx="3">
                  <c:v>101.42284569138276</c:v>
                </c:pt>
                <c:pt idx="4">
                  <c:v>97.675350701402806</c:v>
                </c:pt>
                <c:pt idx="5">
                  <c:v>96.573146292585164</c:v>
                </c:pt>
                <c:pt idx="6">
                  <c:v>94.869739478957911</c:v>
                </c:pt>
                <c:pt idx="7">
                  <c:v>95.671342685370746</c:v>
                </c:pt>
                <c:pt idx="8">
                  <c:v>92.925851703406821</c:v>
                </c:pt>
                <c:pt idx="9">
                  <c:v>93.366733466933866</c:v>
                </c:pt>
                <c:pt idx="10">
                  <c:v>92.104208416833671</c:v>
                </c:pt>
                <c:pt idx="11">
                  <c:v>93.587174348697403</c:v>
                </c:pt>
                <c:pt idx="12">
                  <c:v>93.166332665330671</c:v>
                </c:pt>
                <c:pt idx="13">
                  <c:v>94.729458917835672</c:v>
                </c:pt>
                <c:pt idx="14">
                  <c:v>90.921843687374746</c:v>
                </c:pt>
                <c:pt idx="15">
                  <c:v>91.402805611222448</c:v>
                </c:pt>
                <c:pt idx="16">
                  <c:v>88.37675350701403</c:v>
                </c:pt>
                <c:pt idx="17">
                  <c:v>87.575150300601194</c:v>
                </c:pt>
                <c:pt idx="18">
                  <c:v>87.094188376753507</c:v>
                </c:pt>
                <c:pt idx="19">
                  <c:v>88.056112224448896</c:v>
                </c:pt>
                <c:pt idx="20">
                  <c:v>85.430861723446895</c:v>
                </c:pt>
                <c:pt idx="21">
                  <c:v>85.370741482965926</c:v>
                </c:pt>
                <c:pt idx="22">
                  <c:v>83.106212424849701</c:v>
                </c:pt>
                <c:pt idx="23">
                  <c:v>85.571142284569135</c:v>
                </c:pt>
                <c:pt idx="24">
                  <c:v>82.825651302605209</c:v>
                </c:pt>
              </c:numCache>
            </c:numRef>
          </c:val>
          <c:smooth val="0"/>
          <c:extLst>
            <c:ext xmlns:c16="http://schemas.microsoft.com/office/drawing/2014/chart" uri="{C3380CC4-5D6E-409C-BE32-E72D297353CC}">
              <c16:uniqueId val="{00000002-0663-4B32-9B19-0714C21D48A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663-4B32-9B19-0714C21D48AA}"/>
                </c:ext>
              </c:extLst>
            </c:dLbl>
            <c:dLbl>
              <c:idx val="1"/>
              <c:delete val="1"/>
              <c:extLst>
                <c:ext xmlns:c15="http://schemas.microsoft.com/office/drawing/2012/chart" uri="{CE6537A1-D6FC-4f65-9D91-7224C49458BB}"/>
                <c:ext xmlns:c16="http://schemas.microsoft.com/office/drawing/2014/chart" uri="{C3380CC4-5D6E-409C-BE32-E72D297353CC}">
                  <c16:uniqueId val="{00000004-0663-4B32-9B19-0714C21D48AA}"/>
                </c:ext>
              </c:extLst>
            </c:dLbl>
            <c:dLbl>
              <c:idx val="2"/>
              <c:delete val="1"/>
              <c:extLst>
                <c:ext xmlns:c15="http://schemas.microsoft.com/office/drawing/2012/chart" uri="{CE6537A1-D6FC-4f65-9D91-7224C49458BB}"/>
                <c:ext xmlns:c16="http://schemas.microsoft.com/office/drawing/2014/chart" uri="{C3380CC4-5D6E-409C-BE32-E72D297353CC}">
                  <c16:uniqueId val="{00000005-0663-4B32-9B19-0714C21D48AA}"/>
                </c:ext>
              </c:extLst>
            </c:dLbl>
            <c:dLbl>
              <c:idx val="3"/>
              <c:delete val="1"/>
              <c:extLst>
                <c:ext xmlns:c15="http://schemas.microsoft.com/office/drawing/2012/chart" uri="{CE6537A1-D6FC-4f65-9D91-7224C49458BB}"/>
                <c:ext xmlns:c16="http://schemas.microsoft.com/office/drawing/2014/chart" uri="{C3380CC4-5D6E-409C-BE32-E72D297353CC}">
                  <c16:uniqueId val="{00000006-0663-4B32-9B19-0714C21D48AA}"/>
                </c:ext>
              </c:extLst>
            </c:dLbl>
            <c:dLbl>
              <c:idx val="4"/>
              <c:delete val="1"/>
              <c:extLst>
                <c:ext xmlns:c15="http://schemas.microsoft.com/office/drawing/2012/chart" uri="{CE6537A1-D6FC-4f65-9D91-7224C49458BB}"/>
                <c:ext xmlns:c16="http://schemas.microsoft.com/office/drawing/2014/chart" uri="{C3380CC4-5D6E-409C-BE32-E72D297353CC}">
                  <c16:uniqueId val="{00000007-0663-4B32-9B19-0714C21D48AA}"/>
                </c:ext>
              </c:extLst>
            </c:dLbl>
            <c:dLbl>
              <c:idx val="5"/>
              <c:delete val="1"/>
              <c:extLst>
                <c:ext xmlns:c15="http://schemas.microsoft.com/office/drawing/2012/chart" uri="{CE6537A1-D6FC-4f65-9D91-7224C49458BB}"/>
                <c:ext xmlns:c16="http://schemas.microsoft.com/office/drawing/2014/chart" uri="{C3380CC4-5D6E-409C-BE32-E72D297353CC}">
                  <c16:uniqueId val="{00000008-0663-4B32-9B19-0714C21D48AA}"/>
                </c:ext>
              </c:extLst>
            </c:dLbl>
            <c:dLbl>
              <c:idx val="6"/>
              <c:delete val="1"/>
              <c:extLst>
                <c:ext xmlns:c15="http://schemas.microsoft.com/office/drawing/2012/chart" uri="{CE6537A1-D6FC-4f65-9D91-7224C49458BB}"/>
                <c:ext xmlns:c16="http://schemas.microsoft.com/office/drawing/2014/chart" uri="{C3380CC4-5D6E-409C-BE32-E72D297353CC}">
                  <c16:uniqueId val="{00000009-0663-4B32-9B19-0714C21D48AA}"/>
                </c:ext>
              </c:extLst>
            </c:dLbl>
            <c:dLbl>
              <c:idx val="7"/>
              <c:delete val="1"/>
              <c:extLst>
                <c:ext xmlns:c15="http://schemas.microsoft.com/office/drawing/2012/chart" uri="{CE6537A1-D6FC-4f65-9D91-7224C49458BB}"/>
                <c:ext xmlns:c16="http://schemas.microsoft.com/office/drawing/2014/chart" uri="{C3380CC4-5D6E-409C-BE32-E72D297353CC}">
                  <c16:uniqueId val="{0000000A-0663-4B32-9B19-0714C21D48AA}"/>
                </c:ext>
              </c:extLst>
            </c:dLbl>
            <c:dLbl>
              <c:idx val="8"/>
              <c:delete val="1"/>
              <c:extLst>
                <c:ext xmlns:c15="http://schemas.microsoft.com/office/drawing/2012/chart" uri="{CE6537A1-D6FC-4f65-9D91-7224C49458BB}"/>
                <c:ext xmlns:c16="http://schemas.microsoft.com/office/drawing/2014/chart" uri="{C3380CC4-5D6E-409C-BE32-E72D297353CC}">
                  <c16:uniqueId val="{0000000B-0663-4B32-9B19-0714C21D48AA}"/>
                </c:ext>
              </c:extLst>
            </c:dLbl>
            <c:dLbl>
              <c:idx val="9"/>
              <c:delete val="1"/>
              <c:extLst>
                <c:ext xmlns:c15="http://schemas.microsoft.com/office/drawing/2012/chart" uri="{CE6537A1-D6FC-4f65-9D91-7224C49458BB}"/>
                <c:ext xmlns:c16="http://schemas.microsoft.com/office/drawing/2014/chart" uri="{C3380CC4-5D6E-409C-BE32-E72D297353CC}">
                  <c16:uniqueId val="{0000000C-0663-4B32-9B19-0714C21D48AA}"/>
                </c:ext>
              </c:extLst>
            </c:dLbl>
            <c:dLbl>
              <c:idx val="10"/>
              <c:delete val="1"/>
              <c:extLst>
                <c:ext xmlns:c15="http://schemas.microsoft.com/office/drawing/2012/chart" uri="{CE6537A1-D6FC-4f65-9D91-7224C49458BB}"/>
                <c:ext xmlns:c16="http://schemas.microsoft.com/office/drawing/2014/chart" uri="{C3380CC4-5D6E-409C-BE32-E72D297353CC}">
                  <c16:uniqueId val="{0000000D-0663-4B32-9B19-0714C21D48AA}"/>
                </c:ext>
              </c:extLst>
            </c:dLbl>
            <c:dLbl>
              <c:idx val="11"/>
              <c:delete val="1"/>
              <c:extLst>
                <c:ext xmlns:c15="http://schemas.microsoft.com/office/drawing/2012/chart" uri="{CE6537A1-D6FC-4f65-9D91-7224C49458BB}"/>
                <c:ext xmlns:c16="http://schemas.microsoft.com/office/drawing/2014/chart" uri="{C3380CC4-5D6E-409C-BE32-E72D297353CC}">
                  <c16:uniqueId val="{0000000E-0663-4B32-9B19-0714C21D48AA}"/>
                </c:ext>
              </c:extLst>
            </c:dLbl>
            <c:dLbl>
              <c:idx val="12"/>
              <c:delete val="1"/>
              <c:extLst>
                <c:ext xmlns:c15="http://schemas.microsoft.com/office/drawing/2012/chart" uri="{CE6537A1-D6FC-4f65-9D91-7224C49458BB}"/>
                <c:ext xmlns:c16="http://schemas.microsoft.com/office/drawing/2014/chart" uri="{C3380CC4-5D6E-409C-BE32-E72D297353CC}">
                  <c16:uniqueId val="{0000000F-0663-4B32-9B19-0714C21D48A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663-4B32-9B19-0714C21D48AA}"/>
                </c:ext>
              </c:extLst>
            </c:dLbl>
            <c:dLbl>
              <c:idx val="14"/>
              <c:delete val="1"/>
              <c:extLst>
                <c:ext xmlns:c15="http://schemas.microsoft.com/office/drawing/2012/chart" uri="{CE6537A1-D6FC-4f65-9D91-7224C49458BB}"/>
                <c:ext xmlns:c16="http://schemas.microsoft.com/office/drawing/2014/chart" uri="{C3380CC4-5D6E-409C-BE32-E72D297353CC}">
                  <c16:uniqueId val="{00000011-0663-4B32-9B19-0714C21D48AA}"/>
                </c:ext>
              </c:extLst>
            </c:dLbl>
            <c:dLbl>
              <c:idx val="15"/>
              <c:delete val="1"/>
              <c:extLst>
                <c:ext xmlns:c15="http://schemas.microsoft.com/office/drawing/2012/chart" uri="{CE6537A1-D6FC-4f65-9D91-7224C49458BB}"/>
                <c:ext xmlns:c16="http://schemas.microsoft.com/office/drawing/2014/chart" uri="{C3380CC4-5D6E-409C-BE32-E72D297353CC}">
                  <c16:uniqueId val="{00000012-0663-4B32-9B19-0714C21D48AA}"/>
                </c:ext>
              </c:extLst>
            </c:dLbl>
            <c:dLbl>
              <c:idx val="16"/>
              <c:delete val="1"/>
              <c:extLst>
                <c:ext xmlns:c15="http://schemas.microsoft.com/office/drawing/2012/chart" uri="{CE6537A1-D6FC-4f65-9D91-7224C49458BB}"/>
                <c:ext xmlns:c16="http://schemas.microsoft.com/office/drawing/2014/chart" uri="{C3380CC4-5D6E-409C-BE32-E72D297353CC}">
                  <c16:uniqueId val="{00000013-0663-4B32-9B19-0714C21D48AA}"/>
                </c:ext>
              </c:extLst>
            </c:dLbl>
            <c:dLbl>
              <c:idx val="17"/>
              <c:delete val="1"/>
              <c:extLst>
                <c:ext xmlns:c15="http://schemas.microsoft.com/office/drawing/2012/chart" uri="{CE6537A1-D6FC-4f65-9D91-7224C49458BB}"/>
                <c:ext xmlns:c16="http://schemas.microsoft.com/office/drawing/2014/chart" uri="{C3380CC4-5D6E-409C-BE32-E72D297353CC}">
                  <c16:uniqueId val="{00000014-0663-4B32-9B19-0714C21D48AA}"/>
                </c:ext>
              </c:extLst>
            </c:dLbl>
            <c:dLbl>
              <c:idx val="18"/>
              <c:delete val="1"/>
              <c:extLst>
                <c:ext xmlns:c15="http://schemas.microsoft.com/office/drawing/2012/chart" uri="{CE6537A1-D6FC-4f65-9D91-7224C49458BB}"/>
                <c:ext xmlns:c16="http://schemas.microsoft.com/office/drawing/2014/chart" uri="{C3380CC4-5D6E-409C-BE32-E72D297353CC}">
                  <c16:uniqueId val="{00000015-0663-4B32-9B19-0714C21D48AA}"/>
                </c:ext>
              </c:extLst>
            </c:dLbl>
            <c:dLbl>
              <c:idx val="19"/>
              <c:delete val="1"/>
              <c:extLst>
                <c:ext xmlns:c15="http://schemas.microsoft.com/office/drawing/2012/chart" uri="{CE6537A1-D6FC-4f65-9D91-7224C49458BB}"/>
                <c:ext xmlns:c16="http://schemas.microsoft.com/office/drawing/2014/chart" uri="{C3380CC4-5D6E-409C-BE32-E72D297353CC}">
                  <c16:uniqueId val="{00000016-0663-4B32-9B19-0714C21D48AA}"/>
                </c:ext>
              </c:extLst>
            </c:dLbl>
            <c:dLbl>
              <c:idx val="20"/>
              <c:delete val="1"/>
              <c:extLst>
                <c:ext xmlns:c15="http://schemas.microsoft.com/office/drawing/2012/chart" uri="{CE6537A1-D6FC-4f65-9D91-7224C49458BB}"/>
                <c:ext xmlns:c16="http://schemas.microsoft.com/office/drawing/2014/chart" uri="{C3380CC4-5D6E-409C-BE32-E72D297353CC}">
                  <c16:uniqueId val="{00000017-0663-4B32-9B19-0714C21D48AA}"/>
                </c:ext>
              </c:extLst>
            </c:dLbl>
            <c:dLbl>
              <c:idx val="21"/>
              <c:delete val="1"/>
              <c:extLst>
                <c:ext xmlns:c15="http://schemas.microsoft.com/office/drawing/2012/chart" uri="{CE6537A1-D6FC-4f65-9D91-7224C49458BB}"/>
                <c:ext xmlns:c16="http://schemas.microsoft.com/office/drawing/2014/chart" uri="{C3380CC4-5D6E-409C-BE32-E72D297353CC}">
                  <c16:uniqueId val="{00000018-0663-4B32-9B19-0714C21D48AA}"/>
                </c:ext>
              </c:extLst>
            </c:dLbl>
            <c:dLbl>
              <c:idx val="22"/>
              <c:delete val="1"/>
              <c:extLst>
                <c:ext xmlns:c15="http://schemas.microsoft.com/office/drawing/2012/chart" uri="{CE6537A1-D6FC-4f65-9D91-7224C49458BB}"/>
                <c:ext xmlns:c16="http://schemas.microsoft.com/office/drawing/2014/chart" uri="{C3380CC4-5D6E-409C-BE32-E72D297353CC}">
                  <c16:uniqueId val="{00000019-0663-4B32-9B19-0714C21D48AA}"/>
                </c:ext>
              </c:extLst>
            </c:dLbl>
            <c:dLbl>
              <c:idx val="23"/>
              <c:delete val="1"/>
              <c:extLst>
                <c:ext xmlns:c15="http://schemas.microsoft.com/office/drawing/2012/chart" uri="{CE6537A1-D6FC-4f65-9D91-7224C49458BB}"/>
                <c:ext xmlns:c16="http://schemas.microsoft.com/office/drawing/2014/chart" uri="{C3380CC4-5D6E-409C-BE32-E72D297353CC}">
                  <c16:uniqueId val="{0000001A-0663-4B32-9B19-0714C21D48AA}"/>
                </c:ext>
              </c:extLst>
            </c:dLbl>
            <c:dLbl>
              <c:idx val="24"/>
              <c:delete val="1"/>
              <c:extLst>
                <c:ext xmlns:c15="http://schemas.microsoft.com/office/drawing/2012/chart" uri="{CE6537A1-D6FC-4f65-9D91-7224C49458BB}"/>
                <c:ext xmlns:c16="http://schemas.microsoft.com/office/drawing/2014/chart" uri="{C3380CC4-5D6E-409C-BE32-E72D297353CC}">
                  <c16:uniqueId val="{0000001B-0663-4B32-9B19-0714C21D48A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663-4B32-9B19-0714C21D48A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Schweinfurt, Stadt (09662)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54002</v>
      </c>
      <c r="F11" s="238">
        <v>53969</v>
      </c>
      <c r="G11" s="238">
        <v>54316</v>
      </c>
      <c r="H11" s="238">
        <v>53899</v>
      </c>
      <c r="I11" s="265">
        <v>54030</v>
      </c>
      <c r="J11" s="263">
        <v>-28</v>
      </c>
      <c r="K11" s="266">
        <v>-5.1823061262261709E-2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14.48279693344691</v>
      </c>
      <c r="E13" s="115">
        <v>7821</v>
      </c>
      <c r="F13" s="114">
        <v>7771</v>
      </c>
      <c r="G13" s="114">
        <v>7967</v>
      </c>
      <c r="H13" s="114">
        <v>7875</v>
      </c>
      <c r="I13" s="140">
        <v>7723</v>
      </c>
      <c r="J13" s="115">
        <v>98</v>
      </c>
      <c r="K13" s="116">
        <v>1.2689369416030041</v>
      </c>
    </row>
    <row r="14" spans="1:255" ht="14.1" customHeight="1" x14ac:dyDescent="0.2">
      <c r="A14" s="306" t="s">
        <v>230</v>
      </c>
      <c r="B14" s="307"/>
      <c r="C14" s="308"/>
      <c r="D14" s="113">
        <v>60.382948779674827</v>
      </c>
      <c r="E14" s="115">
        <v>32608</v>
      </c>
      <c r="F14" s="114">
        <v>32658</v>
      </c>
      <c r="G14" s="114">
        <v>32826</v>
      </c>
      <c r="H14" s="114">
        <v>32594</v>
      </c>
      <c r="I14" s="140">
        <v>32900</v>
      </c>
      <c r="J14" s="115">
        <v>-292</v>
      </c>
      <c r="K14" s="116">
        <v>-0.88753799392097266</v>
      </c>
    </row>
    <row r="15" spans="1:255" ht="14.1" customHeight="1" x14ac:dyDescent="0.2">
      <c r="A15" s="306" t="s">
        <v>231</v>
      </c>
      <c r="B15" s="307"/>
      <c r="C15" s="308"/>
      <c r="D15" s="113">
        <v>12.093996518647458</v>
      </c>
      <c r="E15" s="115">
        <v>6531</v>
      </c>
      <c r="F15" s="114">
        <v>6505</v>
      </c>
      <c r="G15" s="114">
        <v>6506</v>
      </c>
      <c r="H15" s="114">
        <v>6377</v>
      </c>
      <c r="I15" s="140">
        <v>6381</v>
      </c>
      <c r="J15" s="115">
        <v>150</v>
      </c>
      <c r="K15" s="116">
        <v>2.3507287259050305</v>
      </c>
    </row>
    <row r="16" spans="1:255" ht="14.1" customHeight="1" x14ac:dyDescent="0.2">
      <c r="A16" s="306" t="s">
        <v>232</v>
      </c>
      <c r="B16" s="307"/>
      <c r="C16" s="308"/>
      <c r="D16" s="113">
        <v>12.995814969815934</v>
      </c>
      <c r="E16" s="115">
        <v>7018</v>
      </c>
      <c r="F16" s="114">
        <v>7012</v>
      </c>
      <c r="G16" s="114">
        <v>6993</v>
      </c>
      <c r="H16" s="114">
        <v>7028</v>
      </c>
      <c r="I16" s="140">
        <v>7006</v>
      </c>
      <c r="J16" s="115">
        <v>12</v>
      </c>
      <c r="K16" s="116">
        <v>0.17128175849272054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0.12406947890818859</v>
      </c>
      <c r="E18" s="115">
        <v>67</v>
      </c>
      <c r="F18" s="114">
        <v>65</v>
      </c>
      <c r="G18" s="114">
        <v>63</v>
      </c>
      <c r="H18" s="114">
        <v>65</v>
      </c>
      <c r="I18" s="140">
        <v>58</v>
      </c>
      <c r="J18" s="115">
        <v>9</v>
      </c>
      <c r="K18" s="116">
        <v>15.517241379310345</v>
      </c>
    </row>
    <row r="19" spans="1:255" ht="14.1" customHeight="1" x14ac:dyDescent="0.2">
      <c r="A19" s="306" t="s">
        <v>235</v>
      </c>
      <c r="B19" s="307" t="s">
        <v>236</v>
      </c>
      <c r="C19" s="308"/>
      <c r="D19" s="113">
        <v>2.5924965742009556E-2</v>
      </c>
      <c r="E19" s="115">
        <v>14</v>
      </c>
      <c r="F19" s="114">
        <v>12</v>
      </c>
      <c r="G19" s="114">
        <v>9</v>
      </c>
      <c r="H19" s="114">
        <v>11</v>
      </c>
      <c r="I19" s="140">
        <v>10</v>
      </c>
      <c r="J19" s="115">
        <v>4</v>
      </c>
      <c r="K19" s="116">
        <v>40</v>
      </c>
    </row>
    <row r="20" spans="1:255" ht="14.1" customHeight="1" x14ac:dyDescent="0.2">
      <c r="A20" s="306">
        <v>12</v>
      </c>
      <c r="B20" s="307" t="s">
        <v>237</v>
      </c>
      <c r="C20" s="308"/>
      <c r="D20" s="113">
        <v>0.29628532276582348</v>
      </c>
      <c r="E20" s="115">
        <v>160</v>
      </c>
      <c r="F20" s="114">
        <v>154</v>
      </c>
      <c r="G20" s="114">
        <v>164</v>
      </c>
      <c r="H20" s="114">
        <v>161</v>
      </c>
      <c r="I20" s="140">
        <v>147</v>
      </c>
      <c r="J20" s="115">
        <v>13</v>
      </c>
      <c r="K20" s="116">
        <v>8.8435374149659864</v>
      </c>
    </row>
    <row r="21" spans="1:255" ht="14.1" customHeight="1" x14ac:dyDescent="0.2">
      <c r="A21" s="306">
        <v>21</v>
      </c>
      <c r="B21" s="307" t="s">
        <v>238</v>
      </c>
      <c r="C21" s="308"/>
      <c r="D21" s="113">
        <v>9.8144513166179032E-2</v>
      </c>
      <c r="E21" s="115">
        <v>53</v>
      </c>
      <c r="F21" s="114">
        <v>53</v>
      </c>
      <c r="G21" s="114">
        <v>32</v>
      </c>
      <c r="H21" s="114">
        <v>32</v>
      </c>
      <c r="I21" s="140">
        <v>32</v>
      </c>
      <c r="J21" s="115">
        <v>21</v>
      </c>
      <c r="K21" s="116">
        <v>65.625</v>
      </c>
    </row>
    <row r="22" spans="1:255" ht="14.1" customHeight="1" x14ac:dyDescent="0.2">
      <c r="A22" s="306">
        <v>22</v>
      </c>
      <c r="B22" s="307" t="s">
        <v>239</v>
      </c>
      <c r="C22" s="308"/>
      <c r="D22" s="113">
        <v>0.53886893078034148</v>
      </c>
      <c r="E22" s="115">
        <v>291</v>
      </c>
      <c r="F22" s="114">
        <v>280</v>
      </c>
      <c r="G22" s="114">
        <v>293</v>
      </c>
      <c r="H22" s="114">
        <v>292</v>
      </c>
      <c r="I22" s="140">
        <v>281</v>
      </c>
      <c r="J22" s="115">
        <v>10</v>
      </c>
      <c r="K22" s="116">
        <v>3.5587188612099645</v>
      </c>
    </row>
    <row r="23" spans="1:255" ht="14.1" customHeight="1" x14ac:dyDescent="0.2">
      <c r="A23" s="306">
        <v>23</v>
      </c>
      <c r="B23" s="307" t="s">
        <v>240</v>
      </c>
      <c r="C23" s="308"/>
      <c r="D23" s="113">
        <v>0.45368690048516724</v>
      </c>
      <c r="E23" s="115">
        <v>245</v>
      </c>
      <c r="F23" s="114">
        <v>242</v>
      </c>
      <c r="G23" s="114">
        <v>247</v>
      </c>
      <c r="H23" s="114">
        <v>238</v>
      </c>
      <c r="I23" s="140">
        <v>221</v>
      </c>
      <c r="J23" s="115">
        <v>24</v>
      </c>
      <c r="K23" s="116">
        <v>10.859728506787331</v>
      </c>
    </row>
    <row r="24" spans="1:255" ht="14.1" customHeight="1" x14ac:dyDescent="0.2">
      <c r="A24" s="306">
        <v>24</v>
      </c>
      <c r="B24" s="307" t="s">
        <v>241</v>
      </c>
      <c r="C24" s="308"/>
      <c r="D24" s="113">
        <v>12.012518054886856</v>
      </c>
      <c r="E24" s="115">
        <v>6487</v>
      </c>
      <c r="F24" s="114">
        <v>6621</v>
      </c>
      <c r="G24" s="114">
        <v>6738</v>
      </c>
      <c r="H24" s="114">
        <v>6862</v>
      </c>
      <c r="I24" s="140">
        <v>6910</v>
      </c>
      <c r="J24" s="115">
        <v>-423</v>
      </c>
      <c r="K24" s="116">
        <v>-6.1215629522431261</v>
      </c>
    </row>
    <row r="25" spans="1:255" ht="14.1" customHeight="1" x14ac:dyDescent="0.2">
      <c r="A25" s="306">
        <v>25</v>
      </c>
      <c r="B25" s="307" t="s">
        <v>242</v>
      </c>
      <c r="C25" s="308"/>
      <c r="D25" s="113">
        <v>13.362468056738638</v>
      </c>
      <c r="E25" s="115">
        <v>7216</v>
      </c>
      <c r="F25" s="114">
        <v>7375</v>
      </c>
      <c r="G25" s="114">
        <v>7493</v>
      </c>
      <c r="H25" s="114">
        <v>7446</v>
      </c>
      <c r="I25" s="140">
        <v>7586</v>
      </c>
      <c r="J25" s="115">
        <v>-370</v>
      </c>
      <c r="K25" s="116">
        <v>-4.8774057474294752</v>
      </c>
    </row>
    <row r="26" spans="1:255" ht="14.1" customHeight="1" x14ac:dyDescent="0.2">
      <c r="A26" s="306">
        <v>26</v>
      </c>
      <c r="B26" s="307" t="s">
        <v>243</v>
      </c>
      <c r="C26" s="308"/>
      <c r="D26" s="113">
        <v>3.1221065886448649</v>
      </c>
      <c r="E26" s="115">
        <v>1686</v>
      </c>
      <c r="F26" s="114">
        <v>1704</v>
      </c>
      <c r="G26" s="114">
        <v>1724</v>
      </c>
      <c r="H26" s="114">
        <v>1685</v>
      </c>
      <c r="I26" s="140">
        <v>1686</v>
      </c>
      <c r="J26" s="115">
        <v>0</v>
      </c>
      <c r="K26" s="116">
        <v>0</v>
      </c>
    </row>
    <row r="27" spans="1:255" ht="14.1" customHeight="1" x14ac:dyDescent="0.2">
      <c r="A27" s="306">
        <v>27</v>
      </c>
      <c r="B27" s="307" t="s">
        <v>244</v>
      </c>
      <c r="C27" s="308"/>
      <c r="D27" s="113">
        <v>6.473834302433243</v>
      </c>
      <c r="E27" s="115">
        <v>3496</v>
      </c>
      <c r="F27" s="114">
        <v>3467</v>
      </c>
      <c r="G27" s="114">
        <v>3442</v>
      </c>
      <c r="H27" s="114">
        <v>3435</v>
      </c>
      <c r="I27" s="140">
        <v>3425</v>
      </c>
      <c r="J27" s="115">
        <v>71</v>
      </c>
      <c r="K27" s="116">
        <v>2.0729927007299271</v>
      </c>
    </row>
    <row r="28" spans="1:255" ht="14.1" customHeight="1" x14ac:dyDescent="0.2">
      <c r="A28" s="306">
        <v>28</v>
      </c>
      <c r="B28" s="307" t="s">
        <v>245</v>
      </c>
      <c r="C28" s="308"/>
      <c r="D28" s="113">
        <v>0.15925336098663012</v>
      </c>
      <c r="E28" s="115">
        <v>86</v>
      </c>
      <c r="F28" s="114">
        <v>88</v>
      </c>
      <c r="G28" s="114">
        <v>89</v>
      </c>
      <c r="H28" s="114">
        <v>88</v>
      </c>
      <c r="I28" s="140">
        <v>90</v>
      </c>
      <c r="J28" s="115">
        <v>-4</v>
      </c>
      <c r="K28" s="116">
        <v>-4.4444444444444446</v>
      </c>
    </row>
    <row r="29" spans="1:255" ht="14.1" customHeight="1" x14ac:dyDescent="0.2">
      <c r="A29" s="306">
        <v>29</v>
      </c>
      <c r="B29" s="307" t="s">
        <v>246</v>
      </c>
      <c r="C29" s="308"/>
      <c r="D29" s="113">
        <v>1.4314284656123848</v>
      </c>
      <c r="E29" s="115">
        <v>773</v>
      </c>
      <c r="F29" s="114">
        <v>727</v>
      </c>
      <c r="G29" s="114">
        <v>736</v>
      </c>
      <c r="H29" s="114">
        <v>692</v>
      </c>
      <c r="I29" s="140">
        <v>674</v>
      </c>
      <c r="J29" s="115">
        <v>99</v>
      </c>
      <c r="K29" s="116">
        <v>14.688427299703264</v>
      </c>
    </row>
    <row r="30" spans="1:255" ht="14.1" customHeight="1" x14ac:dyDescent="0.2">
      <c r="A30" s="306" t="s">
        <v>247</v>
      </c>
      <c r="B30" s="307" t="s">
        <v>248</v>
      </c>
      <c r="C30" s="308"/>
      <c r="D30" s="113">
        <v>0.3888744861301433</v>
      </c>
      <c r="E30" s="115">
        <v>210</v>
      </c>
      <c r="F30" s="114">
        <v>149</v>
      </c>
      <c r="G30" s="114">
        <v>162</v>
      </c>
      <c r="H30" s="114">
        <v>131</v>
      </c>
      <c r="I30" s="140">
        <v>119</v>
      </c>
      <c r="J30" s="115">
        <v>91</v>
      </c>
      <c r="K30" s="116">
        <v>76.470588235294116</v>
      </c>
    </row>
    <row r="31" spans="1:255" ht="14.1" customHeight="1" x14ac:dyDescent="0.2">
      <c r="A31" s="306" t="s">
        <v>249</v>
      </c>
      <c r="B31" s="307" t="s">
        <v>250</v>
      </c>
      <c r="C31" s="308"/>
      <c r="D31" s="113">
        <v>1.0147772304729454</v>
      </c>
      <c r="E31" s="115">
        <v>548</v>
      </c>
      <c r="F31" s="114">
        <v>563</v>
      </c>
      <c r="G31" s="114">
        <v>559</v>
      </c>
      <c r="H31" s="114">
        <v>545</v>
      </c>
      <c r="I31" s="140">
        <v>539</v>
      </c>
      <c r="J31" s="115">
        <v>9</v>
      </c>
      <c r="K31" s="116">
        <v>1.6697588126159555</v>
      </c>
    </row>
    <row r="32" spans="1:255" ht="14.1" customHeight="1" x14ac:dyDescent="0.2">
      <c r="A32" s="306">
        <v>31</v>
      </c>
      <c r="B32" s="307" t="s">
        <v>251</v>
      </c>
      <c r="C32" s="308"/>
      <c r="D32" s="113">
        <v>0.70182585830154443</v>
      </c>
      <c r="E32" s="115">
        <v>379</v>
      </c>
      <c r="F32" s="114">
        <v>380</v>
      </c>
      <c r="G32" s="114">
        <v>368</v>
      </c>
      <c r="H32" s="114">
        <v>371</v>
      </c>
      <c r="I32" s="140">
        <v>374</v>
      </c>
      <c r="J32" s="115">
        <v>5</v>
      </c>
      <c r="K32" s="116">
        <v>1.3368983957219251</v>
      </c>
    </row>
    <row r="33" spans="1:11" ht="14.1" customHeight="1" x14ac:dyDescent="0.2">
      <c r="A33" s="306">
        <v>32</v>
      </c>
      <c r="B33" s="307" t="s">
        <v>252</v>
      </c>
      <c r="C33" s="308"/>
      <c r="D33" s="113">
        <v>1.2055109070034442</v>
      </c>
      <c r="E33" s="115">
        <v>651</v>
      </c>
      <c r="F33" s="114">
        <v>630</v>
      </c>
      <c r="G33" s="114">
        <v>624</v>
      </c>
      <c r="H33" s="114">
        <v>602</v>
      </c>
      <c r="I33" s="140">
        <v>603</v>
      </c>
      <c r="J33" s="115">
        <v>48</v>
      </c>
      <c r="K33" s="116">
        <v>7.9601990049751246</v>
      </c>
    </row>
    <row r="34" spans="1:11" ht="14.1" customHeight="1" x14ac:dyDescent="0.2">
      <c r="A34" s="306">
        <v>33</v>
      </c>
      <c r="B34" s="307" t="s">
        <v>253</v>
      </c>
      <c r="C34" s="308"/>
      <c r="D34" s="113">
        <v>0.43887263434687607</v>
      </c>
      <c r="E34" s="115">
        <v>237</v>
      </c>
      <c r="F34" s="114">
        <v>249</v>
      </c>
      <c r="G34" s="114">
        <v>256</v>
      </c>
      <c r="H34" s="114">
        <v>236</v>
      </c>
      <c r="I34" s="140">
        <v>234</v>
      </c>
      <c r="J34" s="115">
        <v>3</v>
      </c>
      <c r="K34" s="116">
        <v>1.2820512820512822</v>
      </c>
    </row>
    <row r="35" spans="1:11" ht="14.1" customHeight="1" x14ac:dyDescent="0.2">
      <c r="A35" s="306">
        <v>34</v>
      </c>
      <c r="B35" s="307" t="s">
        <v>254</v>
      </c>
      <c r="C35" s="308"/>
      <c r="D35" s="113">
        <v>1.353653568386356</v>
      </c>
      <c r="E35" s="115">
        <v>731</v>
      </c>
      <c r="F35" s="114">
        <v>726</v>
      </c>
      <c r="G35" s="114">
        <v>730</v>
      </c>
      <c r="H35" s="114">
        <v>717</v>
      </c>
      <c r="I35" s="140">
        <v>725</v>
      </c>
      <c r="J35" s="115">
        <v>6</v>
      </c>
      <c r="K35" s="116">
        <v>0.82758620689655171</v>
      </c>
    </row>
    <row r="36" spans="1:11" ht="14.1" customHeight="1" x14ac:dyDescent="0.2">
      <c r="A36" s="306">
        <v>41</v>
      </c>
      <c r="B36" s="307" t="s">
        <v>255</v>
      </c>
      <c r="C36" s="308"/>
      <c r="D36" s="113">
        <v>0.51479574830561836</v>
      </c>
      <c r="E36" s="115">
        <v>278</v>
      </c>
      <c r="F36" s="114">
        <v>285</v>
      </c>
      <c r="G36" s="114">
        <v>290</v>
      </c>
      <c r="H36" s="114">
        <v>282</v>
      </c>
      <c r="I36" s="140">
        <v>264</v>
      </c>
      <c r="J36" s="115">
        <v>14</v>
      </c>
      <c r="K36" s="116">
        <v>5.3030303030303028</v>
      </c>
    </row>
    <row r="37" spans="1:11" ht="14.1" customHeight="1" x14ac:dyDescent="0.2">
      <c r="A37" s="306">
        <v>42</v>
      </c>
      <c r="B37" s="307" t="s">
        <v>256</v>
      </c>
      <c r="C37" s="308"/>
      <c r="D37" s="113">
        <v>4.8146364949446317E-2</v>
      </c>
      <c r="E37" s="115">
        <v>26</v>
      </c>
      <c r="F37" s="114">
        <v>29</v>
      </c>
      <c r="G37" s="114">
        <v>29</v>
      </c>
      <c r="H37" s="114">
        <v>26</v>
      </c>
      <c r="I37" s="140">
        <v>26</v>
      </c>
      <c r="J37" s="115">
        <v>0</v>
      </c>
      <c r="K37" s="116">
        <v>0</v>
      </c>
    </row>
    <row r="38" spans="1:11" ht="14.1" customHeight="1" x14ac:dyDescent="0.2">
      <c r="A38" s="306">
        <v>43</v>
      </c>
      <c r="B38" s="307" t="s">
        <v>257</v>
      </c>
      <c r="C38" s="308"/>
      <c r="D38" s="113">
        <v>1.1129217436391245</v>
      </c>
      <c r="E38" s="115">
        <v>601</v>
      </c>
      <c r="F38" s="114">
        <v>587</v>
      </c>
      <c r="G38" s="114">
        <v>584</v>
      </c>
      <c r="H38" s="114">
        <v>561</v>
      </c>
      <c r="I38" s="140">
        <v>558</v>
      </c>
      <c r="J38" s="115">
        <v>43</v>
      </c>
      <c r="K38" s="116">
        <v>7.7060931899641574</v>
      </c>
    </row>
    <row r="39" spans="1:11" ht="14.1" customHeight="1" x14ac:dyDescent="0.2">
      <c r="A39" s="306">
        <v>51</v>
      </c>
      <c r="B39" s="307" t="s">
        <v>258</v>
      </c>
      <c r="C39" s="308"/>
      <c r="D39" s="113">
        <v>6.2368060442205842</v>
      </c>
      <c r="E39" s="115">
        <v>3368</v>
      </c>
      <c r="F39" s="114">
        <v>3403</v>
      </c>
      <c r="G39" s="114">
        <v>3559</v>
      </c>
      <c r="H39" s="114">
        <v>3468</v>
      </c>
      <c r="I39" s="140">
        <v>3417</v>
      </c>
      <c r="J39" s="115">
        <v>-49</v>
      </c>
      <c r="K39" s="116">
        <v>-1.4340064383962541</v>
      </c>
    </row>
    <row r="40" spans="1:11" ht="14.1" customHeight="1" x14ac:dyDescent="0.2">
      <c r="A40" s="306" t="s">
        <v>259</v>
      </c>
      <c r="B40" s="307" t="s">
        <v>260</v>
      </c>
      <c r="C40" s="308"/>
      <c r="D40" s="113">
        <v>5.3090626273100998</v>
      </c>
      <c r="E40" s="115">
        <v>2867</v>
      </c>
      <c r="F40" s="114">
        <v>2886</v>
      </c>
      <c r="G40" s="114">
        <v>3036</v>
      </c>
      <c r="H40" s="114">
        <v>2965</v>
      </c>
      <c r="I40" s="140">
        <v>2910</v>
      </c>
      <c r="J40" s="115">
        <v>-43</v>
      </c>
      <c r="K40" s="116">
        <v>-1.4776632302405499</v>
      </c>
    </row>
    <row r="41" spans="1:11" ht="14.1" customHeight="1" x14ac:dyDescent="0.2">
      <c r="A41" s="306"/>
      <c r="B41" s="307" t="s">
        <v>261</v>
      </c>
      <c r="C41" s="308"/>
      <c r="D41" s="113">
        <v>4.923891707714529</v>
      </c>
      <c r="E41" s="115">
        <v>2659</v>
      </c>
      <c r="F41" s="114">
        <v>2674</v>
      </c>
      <c r="G41" s="114">
        <v>2833</v>
      </c>
      <c r="H41" s="114">
        <v>2747</v>
      </c>
      <c r="I41" s="140">
        <v>2699</v>
      </c>
      <c r="J41" s="115">
        <v>-40</v>
      </c>
      <c r="K41" s="116">
        <v>-1.4820303816228233</v>
      </c>
    </row>
    <row r="42" spans="1:11" ht="14.1" customHeight="1" x14ac:dyDescent="0.2">
      <c r="A42" s="306">
        <v>52</v>
      </c>
      <c r="B42" s="307" t="s">
        <v>262</v>
      </c>
      <c r="C42" s="308"/>
      <c r="D42" s="113">
        <v>2.1814006888633752</v>
      </c>
      <c r="E42" s="115">
        <v>1178</v>
      </c>
      <c r="F42" s="114">
        <v>1144</v>
      </c>
      <c r="G42" s="114">
        <v>1176</v>
      </c>
      <c r="H42" s="114">
        <v>1170</v>
      </c>
      <c r="I42" s="140">
        <v>1159</v>
      </c>
      <c r="J42" s="115">
        <v>19</v>
      </c>
      <c r="K42" s="116">
        <v>1.639344262295082</v>
      </c>
    </row>
    <row r="43" spans="1:11" ht="14.1" customHeight="1" x14ac:dyDescent="0.2">
      <c r="A43" s="306" t="s">
        <v>263</v>
      </c>
      <c r="B43" s="307" t="s">
        <v>264</v>
      </c>
      <c r="C43" s="308"/>
      <c r="D43" s="113">
        <v>1.4536498648198215</v>
      </c>
      <c r="E43" s="115">
        <v>785</v>
      </c>
      <c r="F43" s="114">
        <v>753</v>
      </c>
      <c r="G43" s="114">
        <v>769</v>
      </c>
      <c r="H43" s="114">
        <v>761</v>
      </c>
      <c r="I43" s="140">
        <v>755</v>
      </c>
      <c r="J43" s="115">
        <v>30</v>
      </c>
      <c r="K43" s="116">
        <v>3.9735099337748343</v>
      </c>
    </row>
    <row r="44" spans="1:11" ht="14.1" customHeight="1" x14ac:dyDescent="0.2">
      <c r="A44" s="306">
        <v>53</v>
      </c>
      <c r="B44" s="307" t="s">
        <v>265</v>
      </c>
      <c r="C44" s="308"/>
      <c r="D44" s="113">
        <v>1.040702196214955</v>
      </c>
      <c r="E44" s="115">
        <v>562</v>
      </c>
      <c r="F44" s="114">
        <v>565</v>
      </c>
      <c r="G44" s="114">
        <v>566</v>
      </c>
      <c r="H44" s="114">
        <v>568</v>
      </c>
      <c r="I44" s="140">
        <v>571</v>
      </c>
      <c r="J44" s="115">
        <v>-9</v>
      </c>
      <c r="K44" s="116">
        <v>-1.5761821366024518</v>
      </c>
    </row>
    <row r="45" spans="1:11" ht="14.1" customHeight="1" x14ac:dyDescent="0.2">
      <c r="A45" s="306" t="s">
        <v>266</v>
      </c>
      <c r="B45" s="307" t="s">
        <v>267</v>
      </c>
      <c r="C45" s="308"/>
      <c r="D45" s="113">
        <v>0.99811118106736785</v>
      </c>
      <c r="E45" s="115">
        <v>539</v>
      </c>
      <c r="F45" s="114">
        <v>545</v>
      </c>
      <c r="G45" s="114">
        <v>548</v>
      </c>
      <c r="H45" s="114">
        <v>555</v>
      </c>
      <c r="I45" s="140">
        <v>560</v>
      </c>
      <c r="J45" s="115">
        <v>-21</v>
      </c>
      <c r="K45" s="116">
        <v>-3.75</v>
      </c>
    </row>
    <row r="46" spans="1:11" ht="14.1" customHeight="1" x14ac:dyDescent="0.2">
      <c r="A46" s="306">
        <v>54</v>
      </c>
      <c r="B46" s="307" t="s">
        <v>268</v>
      </c>
      <c r="C46" s="308"/>
      <c r="D46" s="113">
        <v>2.673975037961557</v>
      </c>
      <c r="E46" s="115">
        <v>1444</v>
      </c>
      <c r="F46" s="114">
        <v>1428</v>
      </c>
      <c r="G46" s="114">
        <v>1423</v>
      </c>
      <c r="H46" s="114">
        <v>1447</v>
      </c>
      <c r="I46" s="140">
        <v>1450</v>
      </c>
      <c r="J46" s="115">
        <v>-6</v>
      </c>
      <c r="K46" s="116">
        <v>-0.41379310344827586</v>
      </c>
    </row>
    <row r="47" spans="1:11" ht="14.1" customHeight="1" x14ac:dyDescent="0.2">
      <c r="A47" s="306">
        <v>61</v>
      </c>
      <c r="B47" s="307" t="s">
        <v>269</v>
      </c>
      <c r="C47" s="308"/>
      <c r="D47" s="113">
        <v>2.6221251064775379</v>
      </c>
      <c r="E47" s="115">
        <v>1416</v>
      </c>
      <c r="F47" s="114">
        <v>1421</v>
      </c>
      <c r="G47" s="114">
        <v>1416</v>
      </c>
      <c r="H47" s="114">
        <v>1401</v>
      </c>
      <c r="I47" s="140">
        <v>1396</v>
      </c>
      <c r="J47" s="115">
        <v>20</v>
      </c>
      <c r="K47" s="116">
        <v>1.4326647564469914</v>
      </c>
    </row>
    <row r="48" spans="1:11" ht="14.1" customHeight="1" x14ac:dyDescent="0.2">
      <c r="A48" s="306">
        <v>62</v>
      </c>
      <c r="B48" s="307" t="s">
        <v>270</v>
      </c>
      <c r="C48" s="308"/>
      <c r="D48" s="113">
        <v>6.2293989111514385</v>
      </c>
      <c r="E48" s="115">
        <v>3364</v>
      </c>
      <c r="F48" s="114">
        <v>3090</v>
      </c>
      <c r="G48" s="114">
        <v>3056</v>
      </c>
      <c r="H48" s="114">
        <v>3009</v>
      </c>
      <c r="I48" s="140">
        <v>3036</v>
      </c>
      <c r="J48" s="115">
        <v>328</v>
      </c>
      <c r="K48" s="116">
        <v>10.803689064558629</v>
      </c>
    </row>
    <row r="49" spans="1:11" ht="14.1" customHeight="1" x14ac:dyDescent="0.2">
      <c r="A49" s="306">
        <v>63</v>
      </c>
      <c r="B49" s="307" t="s">
        <v>271</v>
      </c>
      <c r="C49" s="308"/>
      <c r="D49" s="113">
        <v>1.4684641309581126</v>
      </c>
      <c r="E49" s="115">
        <v>793</v>
      </c>
      <c r="F49" s="114">
        <v>795</v>
      </c>
      <c r="G49" s="114">
        <v>807</v>
      </c>
      <c r="H49" s="114">
        <v>820</v>
      </c>
      <c r="I49" s="140">
        <v>814</v>
      </c>
      <c r="J49" s="115">
        <v>-21</v>
      </c>
      <c r="K49" s="116">
        <v>-2.57985257985258</v>
      </c>
    </row>
    <row r="50" spans="1:11" ht="14.1" customHeight="1" x14ac:dyDescent="0.2">
      <c r="A50" s="306" t="s">
        <v>272</v>
      </c>
      <c r="B50" s="307" t="s">
        <v>273</v>
      </c>
      <c r="C50" s="308"/>
      <c r="D50" s="113">
        <v>0.27776749009295953</v>
      </c>
      <c r="E50" s="115">
        <v>150</v>
      </c>
      <c r="F50" s="114">
        <v>157</v>
      </c>
      <c r="G50" s="114">
        <v>150</v>
      </c>
      <c r="H50" s="114">
        <v>139</v>
      </c>
      <c r="I50" s="140">
        <v>138</v>
      </c>
      <c r="J50" s="115">
        <v>12</v>
      </c>
      <c r="K50" s="116">
        <v>8.695652173913043</v>
      </c>
    </row>
    <row r="51" spans="1:11" ht="14.1" customHeight="1" x14ac:dyDescent="0.2">
      <c r="A51" s="306" t="s">
        <v>274</v>
      </c>
      <c r="B51" s="307" t="s">
        <v>275</v>
      </c>
      <c r="C51" s="308"/>
      <c r="D51" s="113">
        <v>1.0425539794822414</v>
      </c>
      <c r="E51" s="115">
        <v>563</v>
      </c>
      <c r="F51" s="114">
        <v>543</v>
      </c>
      <c r="G51" s="114">
        <v>555</v>
      </c>
      <c r="H51" s="114">
        <v>572</v>
      </c>
      <c r="I51" s="140">
        <v>570</v>
      </c>
      <c r="J51" s="115">
        <v>-7</v>
      </c>
      <c r="K51" s="116">
        <v>-1.2280701754385965</v>
      </c>
    </row>
    <row r="52" spans="1:11" ht="14.1" customHeight="1" x14ac:dyDescent="0.2">
      <c r="A52" s="306">
        <v>71</v>
      </c>
      <c r="B52" s="307" t="s">
        <v>276</v>
      </c>
      <c r="C52" s="308"/>
      <c r="D52" s="113">
        <v>11.355134995000185</v>
      </c>
      <c r="E52" s="115">
        <v>6132</v>
      </c>
      <c r="F52" s="114">
        <v>6190</v>
      </c>
      <c r="G52" s="114">
        <v>6198</v>
      </c>
      <c r="H52" s="114">
        <v>6244</v>
      </c>
      <c r="I52" s="140">
        <v>6264</v>
      </c>
      <c r="J52" s="115">
        <v>-132</v>
      </c>
      <c r="K52" s="116">
        <v>-2.1072796934865901</v>
      </c>
    </row>
    <row r="53" spans="1:11" ht="14.1" customHeight="1" x14ac:dyDescent="0.2">
      <c r="A53" s="306" t="s">
        <v>277</v>
      </c>
      <c r="B53" s="307" t="s">
        <v>278</v>
      </c>
      <c r="C53" s="308"/>
      <c r="D53" s="113">
        <v>3.5480167401207363</v>
      </c>
      <c r="E53" s="115">
        <v>1916</v>
      </c>
      <c r="F53" s="114">
        <v>1933</v>
      </c>
      <c r="G53" s="114">
        <v>1945</v>
      </c>
      <c r="H53" s="114">
        <v>1955</v>
      </c>
      <c r="I53" s="140">
        <v>1951</v>
      </c>
      <c r="J53" s="115">
        <v>-35</v>
      </c>
      <c r="K53" s="116">
        <v>-1.7939518195797026</v>
      </c>
    </row>
    <row r="54" spans="1:11" ht="14.1" customHeight="1" x14ac:dyDescent="0.2">
      <c r="A54" s="306" t="s">
        <v>279</v>
      </c>
      <c r="B54" s="307" t="s">
        <v>280</v>
      </c>
      <c r="C54" s="308"/>
      <c r="D54" s="113">
        <v>6.7571571423280616</v>
      </c>
      <c r="E54" s="115">
        <v>3649</v>
      </c>
      <c r="F54" s="114">
        <v>3685</v>
      </c>
      <c r="G54" s="114">
        <v>3684</v>
      </c>
      <c r="H54" s="114">
        <v>3711</v>
      </c>
      <c r="I54" s="140">
        <v>3733</v>
      </c>
      <c r="J54" s="115">
        <v>-84</v>
      </c>
      <c r="K54" s="116">
        <v>-2.2502009107956069</v>
      </c>
    </row>
    <row r="55" spans="1:11" ht="14.1" customHeight="1" x14ac:dyDescent="0.2">
      <c r="A55" s="306">
        <v>72</v>
      </c>
      <c r="B55" s="307" t="s">
        <v>281</v>
      </c>
      <c r="C55" s="308"/>
      <c r="D55" s="113">
        <v>3.7054183178400799</v>
      </c>
      <c r="E55" s="115">
        <v>2001</v>
      </c>
      <c r="F55" s="114">
        <v>2016</v>
      </c>
      <c r="G55" s="114">
        <v>2028</v>
      </c>
      <c r="H55" s="114">
        <v>1991</v>
      </c>
      <c r="I55" s="140">
        <v>2019</v>
      </c>
      <c r="J55" s="115">
        <v>-18</v>
      </c>
      <c r="K55" s="116">
        <v>-0.89153046062407137</v>
      </c>
    </row>
    <row r="56" spans="1:11" ht="14.1" customHeight="1" x14ac:dyDescent="0.2">
      <c r="A56" s="306" t="s">
        <v>282</v>
      </c>
      <c r="B56" s="307" t="s">
        <v>283</v>
      </c>
      <c r="C56" s="308"/>
      <c r="D56" s="113">
        <v>1.9869634457983039</v>
      </c>
      <c r="E56" s="115">
        <v>1073</v>
      </c>
      <c r="F56" s="114">
        <v>1097</v>
      </c>
      <c r="G56" s="114">
        <v>1093</v>
      </c>
      <c r="H56" s="114">
        <v>1092</v>
      </c>
      <c r="I56" s="140">
        <v>1111</v>
      </c>
      <c r="J56" s="115">
        <v>-38</v>
      </c>
      <c r="K56" s="116">
        <v>-3.4203420342034203</v>
      </c>
    </row>
    <row r="57" spans="1:11" ht="14.1" customHeight="1" x14ac:dyDescent="0.2">
      <c r="A57" s="306" t="s">
        <v>284</v>
      </c>
      <c r="B57" s="307" t="s">
        <v>285</v>
      </c>
      <c r="C57" s="308"/>
      <c r="D57" s="113">
        <v>1.1092181771045517</v>
      </c>
      <c r="E57" s="115">
        <v>599</v>
      </c>
      <c r="F57" s="114">
        <v>586</v>
      </c>
      <c r="G57" s="114">
        <v>588</v>
      </c>
      <c r="H57" s="114">
        <v>573</v>
      </c>
      <c r="I57" s="140">
        <v>571</v>
      </c>
      <c r="J57" s="115">
        <v>28</v>
      </c>
      <c r="K57" s="116">
        <v>4.9036777583187394</v>
      </c>
    </row>
    <row r="58" spans="1:11" ht="14.1" customHeight="1" x14ac:dyDescent="0.2">
      <c r="A58" s="306">
        <v>73</v>
      </c>
      <c r="B58" s="307" t="s">
        <v>286</v>
      </c>
      <c r="C58" s="308"/>
      <c r="D58" s="113">
        <v>2.8702640642939152</v>
      </c>
      <c r="E58" s="115">
        <v>1550</v>
      </c>
      <c r="F58" s="114">
        <v>1543</v>
      </c>
      <c r="G58" s="114">
        <v>1534</v>
      </c>
      <c r="H58" s="114">
        <v>1489</v>
      </c>
      <c r="I58" s="140">
        <v>1473</v>
      </c>
      <c r="J58" s="115">
        <v>77</v>
      </c>
      <c r="K58" s="116">
        <v>5.2274270196877124</v>
      </c>
    </row>
    <row r="59" spans="1:11" ht="14.1" customHeight="1" x14ac:dyDescent="0.2">
      <c r="A59" s="306" t="s">
        <v>287</v>
      </c>
      <c r="B59" s="307" t="s">
        <v>288</v>
      </c>
      <c r="C59" s="308"/>
      <c r="D59" s="113">
        <v>2.2628791526239769</v>
      </c>
      <c r="E59" s="115">
        <v>1222</v>
      </c>
      <c r="F59" s="114">
        <v>1214</v>
      </c>
      <c r="G59" s="114">
        <v>1205</v>
      </c>
      <c r="H59" s="114">
        <v>1179</v>
      </c>
      <c r="I59" s="140">
        <v>1161</v>
      </c>
      <c r="J59" s="115">
        <v>61</v>
      </c>
      <c r="K59" s="116">
        <v>5.2540913006029282</v>
      </c>
    </row>
    <row r="60" spans="1:11" ht="14.1" customHeight="1" x14ac:dyDescent="0.2">
      <c r="A60" s="306">
        <v>81</v>
      </c>
      <c r="B60" s="307" t="s">
        <v>289</v>
      </c>
      <c r="C60" s="308"/>
      <c r="D60" s="113">
        <v>7.3793563201362913</v>
      </c>
      <c r="E60" s="115">
        <v>3985</v>
      </c>
      <c r="F60" s="114">
        <v>3967</v>
      </c>
      <c r="G60" s="114">
        <v>3929</v>
      </c>
      <c r="H60" s="114">
        <v>3849</v>
      </c>
      <c r="I60" s="140">
        <v>3892</v>
      </c>
      <c r="J60" s="115">
        <v>93</v>
      </c>
      <c r="K60" s="116">
        <v>2.3895169578622815</v>
      </c>
    </row>
    <row r="61" spans="1:11" ht="14.1" customHeight="1" x14ac:dyDescent="0.2">
      <c r="A61" s="306" t="s">
        <v>290</v>
      </c>
      <c r="B61" s="307" t="s">
        <v>291</v>
      </c>
      <c r="C61" s="308"/>
      <c r="D61" s="113">
        <v>1.9388170808488574</v>
      </c>
      <c r="E61" s="115">
        <v>1047</v>
      </c>
      <c r="F61" s="114">
        <v>1037</v>
      </c>
      <c r="G61" s="114">
        <v>1040</v>
      </c>
      <c r="H61" s="114">
        <v>1011</v>
      </c>
      <c r="I61" s="140">
        <v>1024</v>
      </c>
      <c r="J61" s="115">
        <v>23</v>
      </c>
      <c r="K61" s="116">
        <v>2.24609375</v>
      </c>
    </row>
    <row r="62" spans="1:11" ht="14.1" customHeight="1" x14ac:dyDescent="0.2">
      <c r="A62" s="306" t="s">
        <v>292</v>
      </c>
      <c r="B62" s="307" t="s">
        <v>293</v>
      </c>
      <c r="C62" s="308"/>
      <c r="D62" s="113">
        <v>3.2832117328987813</v>
      </c>
      <c r="E62" s="115">
        <v>1773</v>
      </c>
      <c r="F62" s="114">
        <v>1781</v>
      </c>
      <c r="G62" s="114">
        <v>1748</v>
      </c>
      <c r="H62" s="114">
        <v>1729</v>
      </c>
      <c r="I62" s="140">
        <v>1756</v>
      </c>
      <c r="J62" s="115">
        <v>17</v>
      </c>
      <c r="K62" s="116">
        <v>0.96810933940774491</v>
      </c>
    </row>
    <row r="63" spans="1:11" ht="14.1" customHeight="1" x14ac:dyDescent="0.2">
      <c r="A63" s="306"/>
      <c r="B63" s="307" t="s">
        <v>294</v>
      </c>
      <c r="C63" s="308"/>
      <c r="D63" s="113">
        <v>2.8147105662753233</v>
      </c>
      <c r="E63" s="115">
        <v>1520</v>
      </c>
      <c r="F63" s="114">
        <v>1529</v>
      </c>
      <c r="G63" s="114">
        <v>1507</v>
      </c>
      <c r="H63" s="114">
        <v>1483</v>
      </c>
      <c r="I63" s="140">
        <v>1504</v>
      </c>
      <c r="J63" s="115">
        <v>16</v>
      </c>
      <c r="K63" s="116">
        <v>1.0638297872340425</v>
      </c>
    </row>
    <row r="64" spans="1:11" ht="14.1" customHeight="1" x14ac:dyDescent="0.2">
      <c r="A64" s="306" t="s">
        <v>295</v>
      </c>
      <c r="B64" s="307" t="s">
        <v>296</v>
      </c>
      <c r="C64" s="308"/>
      <c r="D64" s="113">
        <v>0.9295952001777712</v>
      </c>
      <c r="E64" s="115">
        <v>502</v>
      </c>
      <c r="F64" s="114">
        <v>489</v>
      </c>
      <c r="G64" s="114">
        <v>481</v>
      </c>
      <c r="H64" s="114">
        <v>477</v>
      </c>
      <c r="I64" s="140">
        <v>481</v>
      </c>
      <c r="J64" s="115">
        <v>21</v>
      </c>
      <c r="K64" s="116">
        <v>4.3659043659043659</v>
      </c>
    </row>
    <row r="65" spans="1:11" ht="14.1" customHeight="1" x14ac:dyDescent="0.2">
      <c r="A65" s="306" t="s">
        <v>297</v>
      </c>
      <c r="B65" s="307" t="s">
        <v>298</v>
      </c>
      <c r="C65" s="308"/>
      <c r="D65" s="113">
        <v>0.45368690048516724</v>
      </c>
      <c r="E65" s="115">
        <v>245</v>
      </c>
      <c r="F65" s="114">
        <v>246</v>
      </c>
      <c r="G65" s="114">
        <v>247</v>
      </c>
      <c r="H65" s="114">
        <v>234</v>
      </c>
      <c r="I65" s="140">
        <v>236</v>
      </c>
      <c r="J65" s="115">
        <v>9</v>
      </c>
      <c r="K65" s="116">
        <v>3.8135593220338984</v>
      </c>
    </row>
    <row r="66" spans="1:11" ht="14.1" customHeight="1" x14ac:dyDescent="0.2">
      <c r="A66" s="306">
        <v>82</v>
      </c>
      <c r="B66" s="307" t="s">
        <v>299</v>
      </c>
      <c r="C66" s="308"/>
      <c r="D66" s="113">
        <v>2.2406577534165399</v>
      </c>
      <c r="E66" s="115">
        <v>1210</v>
      </c>
      <c r="F66" s="114">
        <v>1205</v>
      </c>
      <c r="G66" s="114">
        <v>1205</v>
      </c>
      <c r="H66" s="114">
        <v>1166</v>
      </c>
      <c r="I66" s="140">
        <v>1179</v>
      </c>
      <c r="J66" s="115">
        <v>31</v>
      </c>
      <c r="K66" s="116">
        <v>2.6293469041560646</v>
      </c>
    </row>
    <row r="67" spans="1:11" ht="14.1" customHeight="1" x14ac:dyDescent="0.2">
      <c r="A67" s="306" t="s">
        <v>300</v>
      </c>
      <c r="B67" s="307" t="s">
        <v>301</v>
      </c>
      <c r="C67" s="308"/>
      <c r="D67" s="113">
        <v>1.2184733898744491</v>
      </c>
      <c r="E67" s="115">
        <v>658</v>
      </c>
      <c r="F67" s="114">
        <v>649</v>
      </c>
      <c r="G67" s="114">
        <v>654</v>
      </c>
      <c r="H67" s="114">
        <v>634</v>
      </c>
      <c r="I67" s="140">
        <v>643</v>
      </c>
      <c r="J67" s="115">
        <v>15</v>
      </c>
      <c r="K67" s="116">
        <v>2.3328149300155521</v>
      </c>
    </row>
    <row r="68" spans="1:11" ht="14.1" customHeight="1" x14ac:dyDescent="0.2">
      <c r="A68" s="306" t="s">
        <v>302</v>
      </c>
      <c r="B68" s="307" t="s">
        <v>303</v>
      </c>
      <c r="C68" s="308"/>
      <c r="D68" s="113">
        <v>0.45924225028702642</v>
      </c>
      <c r="E68" s="115">
        <v>248</v>
      </c>
      <c r="F68" s="114">
        <v>252</v>
      </c>
      <c r="G68" s="114">
        <v>255</v>
      </c>
      <c r="H68" s="114">
        <v>247</v>
      </c>
      <c r="I68" s="140">
        <v>249</v>
      </c>
      <c r="J68" s="115">
        <v>-1</v>
      </c>
      <c r="K68" s="116">
        <v>-0.40160642570281124</v>
      </c>
    </row>
    <row r="69" spans="1:11" ht="14.1" customHeight="1" x14ac:dyDescent="0.2">
      <c r="A69" s="306">
        <v>83</v>
      </c>
      <c r="B69" s="307" t="s">
        <v>304</v>
      </c>
      <c r="C69" s="308"/>
      <c r="D69" s="113">
        <v>3.4202436946779748</v>
      </c>
      <c r="E69" s="115">
        <v>1847</v>
      </c>
      <c r="F69" s="114">
        <v>1861</v>
      </c>
      <c r="G69" s="114">
        <v>1836</v>
      </c>
      <c r="H69" s="114">
        <v>1801</v>
      </c>
      <c r="I69" s="140">
        <v>1790</v>
      </c>
      <c r="J69" s="115">
        <v>57</v>
      </c>
      <c r="K69" s="116">
        <v>3.1843575418994412</v>
      </c>
    </row>
    <row r="70" spans="1:11" ht="14.1" customHeight="1" x14ac:dyDescent="0.2">
      <c r="A70" s="306" t="s">
        <v>305</v>
      </c>
      <c r="B70" s="307" t="s">
        <v>306</v>
      </c>
      <c r="C70" s="308"/>
      <c r="D70" s="113">
        <v>2.9091515129069294</v>
      </c>
      <c r="E70" s="115">
        <v>1571</v>
      </c>
      <c r="F70" s="114">
        <v>1582</v>
      </c>
      <c r="G70" s="114">
        <v>1555</v>
      </c>
      <c r="H70" s="114">
        <v>1515</v>
      </c>
      <c r="I70" s="140">
        <v>1502</v>
      </c>
      <c r="J70" s="115">
        <v>69</v>
      </c>
      <c r="K70" s="116">
        <v>4.5938748335552599</v>
      </c>
    </row>
    <row r="71" spans="1:11" ht="14.1" customHeight="1" x14ac:dyDescent="0.2">
      <c r="A71" s="306"/>
      <c r="B71" s="307" t="s">
        <v>307</v>
      </c>
      <c r="C71" s="308"/>
      <c r="D71" s="113">
        <v>1.596237176400874</v>
      </c>
      <c r="E71" s="115">
        <v>862</v>
      </c>
      <c r="F71" s="114">
        <v>878</v>
      </c>
      <c r="G71" s="114">
        <v>856</v>
      </c>
      <c r="H71" s="114">
        <v>820</v>
      </c>
      <c r="I71" s="140">
        <v>805</v>
      </c>
      <c r="J71" s="115">
        <v>57</v>
      </c>
      <c r="K71" s="116">
        <v>7.0807453416149064</v>
      </c>
    </row>
    <row r="72" spans="1:11" ht="14.1" customHeight="1" x14ac:dyDescent="0.2">
      <c r="A72" s="306">
        <v>84</v>
      </c>
      <c r="B72" s="307" t="s">
        <v>308</v>
      </c>
      <c r="C72" s="308"/>
      <c r="D72" s="113">
        <v>1.6443835413503203</v>
      </c>
      <c r="E72" s="115">
        <v>888</v>
      </c>
      <c r="F72" s="114">
        <v>878</v>
      </c>
      <c r="G72" s="114">
        <v>873</v>
      </c>
      <c r="H72" s="114">
        <v>903</v>
      </c>
      <c r="I72" s="140">
        <v>903</v>
      </c>
      <c r="J72" s="115">
        <v>-15</v>
      </c>
      <c r="K72" s="116">
        <v>-1.6611295681063123</v>
      </c>
    </row>
    <row r="73" spans="1:11" ht="14.1" customHeight="1" x14ac:dyDescent="0.2">
      <c r="A73" s="306" t="s">
        <v>309</v>
      </c>
      <c r="B73" s="307" t="s">
        <v>310</v>
      </c>
      <c r="C73" s="308"/>
      <c r="D73" s="113">
        <v>0.57220102959149666</v>
      </c>
      <c r="E73" s="115">
        <v>309</v>
      </c>
      <c r="F73" s="114">
        <v>301</v>
      </c>
      <c r="G73" s="114">
        <v>302</v>
      </c>
      <c r="H73" s="114">
        <v>315</v>
      </c>
      <c r="I73" s="140">
        <v>313</v>
      </c>
      <c r="J73" s="115">
        <v>-4</v>
      </c>
      <c r="K73" s="116">
        <v>-1.2779552715654952</v>
      </c>
    </row>
    <row r="74" spans="1:11" ht="14.1" customHeight="1" x14ac:dyDescent="0.2">
      <c r="A74" s="306" t="s">
        <v>311</v>
      </c>
      <c r="B74" s="307" t="s">
        <v>312</v>
      </c>
      <c r="C74" s="308"/>
      <c r="D74" s="113">
        <v>0.46294581682159919</v>
      </c>
      <c r="E74" s="115">
        <v>250</v>
      </c>
      <c r="F74" s="114">
        <v>243</v>
      </c>
      <c r="G74" s="114">
        <v>240</v>
      </c>
      <c r="H74" s="114">
        <v>260</v>
      </c>
      <c r="I74" s="140">
        <v>260</v>
      </c>
      <c r="J74" s="115">
        <v>-10</v>
      </c>
      <c r="K74" s="116">
        <v>-3.8461538461538463</v>
      </c>
    </row>
    <row r="75" spans="1:11" ht="14.1" customHeight="1" x14ac:dyDescent="0.2">
      <c r="A75" s="306" t="s">
        <v>313</v>
      </c>
      <c r="B75" s="307" t="s">
        <v>314</v>
      </c>
      <c r="C75" s="308"/>
      <c r="D75" s="113">
        <v>9.6292729898892634E-2</v>
      </c>
      <c r="E75" s="115">
        <v>52</v>
      </c>
      <c r="F75" s="114">
        <v>53</v>
      </c>
      <c r="G75" s="114">
        <v>55</v>
      </c>
      <c r="H75" s="114">
        <v>55</v>
      </c>
      <c r="I75" s="140">
        <v>49</v>
      </c>
      <c r="J75" s="115">
        <v>3</v>
      </c>
      <c r="K75" s="116">
        <v>6.1224489795918364</v>
      </c>
    </row>
    <row r="76" spans="1:11" ht="14.1" customHeight="1" x14ac:dyDescent="0.2">
      <c r="A76" s="306">
        <v>91</v>
      </c>
      <c r="B76" s="307" t="s">
        <v>315</v>
      </c>
      <c r="C76" s="308"/>
      <c r="D76" s="113">
        <v>0.27776749009295953</v>
      </c>
      <c r="E76" s="115">
        <v>150</v>
      </c>
      <c r="F76" s="114">
        <v>148</v>
      </c>
      <c r="G76" s="114">
        <v>146</v>
      </c>
      <c r="H76" s="114">
        <v>142</v>
      </c>
      <c r="I76" s="140">
        <v>140</v>
      </c>
      <c r="J76" s="115">
        <v>10</v>
      </c>
      <c r="K76" s="116">
        <v>7.1428571428571432</v>
      </c>
    </row>
    <row r="77" spans="1:11" ht="14.1" customHeight="1" x14ac:dyDescent="0.2">
      <c r="A77" s="306">
        <v>92</v>
      </c>
      <c r="B77" s="307" t="s">
        <v>316</v>
      </c>
      <c r="C77" s="308"/>
      <c r="D77" s="113">
        <v>0.96663086552349908</v>
      </c>
      <c r="E77" s="115">
        <v>522</v>
      </c>
      <c r="F77" s="114">
        <v>525</v>
      </c>
      <c r="G77" s="114">
        <v>532</v>
      </c>
      <c r="H77" s="114">
        <v>509</v>
      </c>
      <c r="I77" s="140">
        <v>508</v>
      </c>
      <c r="J77" s="115">
        <v>14</v>
      </c>
      <c r="K77" s="116">
        <v>2.7559055118110236</v>
      </c>
    </row>
    <row r="78" spans="1:11" ht="14.1" customHeight="1" x14ac:dyDescent="0.2">
      <c r="A78" s="306">
        <v>93</v>
      </c>
      <c r="B78" s="307" t="s">
        <v>317</v>
      </c>
      <c r="C78" s="308"/>
      <c r="D78" s="113">
        <v>8.3330247027887855E-2</v>
      </c>
      <c r="E78" s="115">
        <v>45</v>
      </c>
      <c r="F78" s="114">
        <v>45</v>
      </c>
      <c r="G78" s="114">
        <v>47</v>
      </c>
      <c r="H78" s="114">
        <v>45</v>
      </c>
      <c r="I78" s="140">
        <v>44</v>
      </c>
      <c r="J78" s="115">
        <v>1</v>
      </c>
      <c r="K78" s="116">
        <v>2.2727272727272729</v>
      </c>
    </row>
    <row r="79" spans="1:11" ht="14.1" customHeight="1" x14ac:dyDescent="0.2">
      <c r="A79" s="306">
        <v>94</v>
      </c>
      <c r="B79" s="307" t="s">
        <v>318</v>
      </c>
      <c r="C79" s="308"/>
      <c r="D79" s="113">
        <v>0.11110699603718381</v>
      </c>
      <c r="E79" s="115">
        <v>60</v>
      </c>
      <c r="F79" s="114">
        <v>60</v>
      </c>
      <c r="G79" s="114">
        <v>59</v>
      </c>
      <c r="H79" s="114">
        <v>61</v>
      </c>
      <c r="I79" s="140">
        <v>61</v>
      </c>
      <c r="J79" s="115">
        <v>-1</v>
      </c>
      <c r="K79" s="116">
        <v>-1.639344262295082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4.4442798414873523E-2</v>
      </c>
      <c r="E81" s="143">
        <v>24</v>
      </c>
      <c r="F81" s="144">
        <v>23</v>
      </c>
      <c r="G81" s="144">
        <v>24</v>
      </c>
      <c r="H81" s="144">
        <v>25</v>
      </c>
      <c r="I81" s="145">
        <v>20</v>
      </c>
      <c r="J81" s="143">
        <v>4</v>
      </c>
      <c r="K81" s="146">
        <v>20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6818</v>
      </c>
      <c r="E12" s="114">
        <v>7119</v>
      </c>
      <c r="F12" s="114">
        <v>6936</v>
      </c>
      <c r="G12" s="114">
        <v>7007</v>
      </c>
      <c r="H12" s="140">
        <v>7042</v>
      </c>
      <c r="I12" s="115">
        <v>-224</v>
      </c>
      <c r="J12" s="116">
        <v>-3.1809145129224654</v>
      </c>
      <c r="K12"/>
      <c r="L12"/>
      <c r="M12"/>
      <c r="N12"/>
      <c r="O12"/>
      <c r="P12"/>
    </row>
    <row r="13" spans="1:16" s="110" customFormat="1" ht="14.45" customHeight="1" x14ac:dyDescent="0.2">
      <c r="A13" s="120" t="s">
        <v>105</v>
      </c>
      <c r="B13" s="119" t="s">
        <v>106</v>
      </c>
      <c r="C13" s="113">
        <v>36.38897037254327</v>
      </c>
      <c r="D13" s="115">
        <v>2481</v>
      </c>
      <c r="E13" s="114">
        <v>2636</v>
      </c>
      <c r="F13" s="114">
        <v>2542</v>
      </c>
      <c r="G13" s="114">
        <v>2549</v>
      </c>
      <c r="H13" s="140">
        <v>2574</v>
      </c>
      <c r="I13" s="115">
        <v>-93</v>
      </c>
      <c r="J13" s="116">
        <v>-3.6130536130536131</v>
      </c>
      <c r="K13"/>
      <c r="L13"/>
      <c r="M13"/>
      <c r="N13"/>
      <c r="O13"/>
      <c r="P13"/>
    </row>
    <row r="14" spans="1:16" s="110" customFormat="1" ht="14.45" customHeight="1" x14ac:dyDescent="0.2">
      <c r="A14" s="120"/>
      <c r="B14" s="119" t="s">
        <v>107</v>
      </c>
      <c r="C14" s="113">
        <v>63.61102962745673</v>
      </c>
      <c r="D14" s="115">
        <v>4337</v>
      </c>
      <c r="E14" s="114">
        <v>4483</v>
      </c>
      <c r="F14" s="114">
        <v>4394</v>
      </c>
      <c r="G14" s="114">
        <v>4458</v>
      </c>
      <c r="H14" s="140">
        <v>4468</v>
      </c>
      <c r="I14" s="115">
        <v>-131</v>
      </c>
      <c r="J14" s="116">
        <v>-2.9319606087735006</v>
      </c>
      <c r="K14"/>
      <c r="L14"/>
      <c r="M14"/>
      <c r="N14"/>
      <c r="O14"/>
      <c r="P14"/>
    </row>
    <row r="15" spans="1:16" s="110" customFormat="1" ht="14.45" customHeight="1" x14ac:dyDescent="0.2">
      <c r="A15" s="118" t="s">
        <v>105</v>
      </c>
      <c r="B15" s="121" t="s">
        <v>108</v>
      </c>
      <c r="C15" s="113">
        <v>13.464359049574655</v>
      </c>
      <c r="D15" s="115">
        <v>918</v>
      </c>
      <c r="E15" s="114">
        <v>990</v>
      </c>
      <c r="F15" s="114">
        <v>917</v>
      </c>
      <c r="G15" s="114">
        <v>985</v>
      </c>
      <c r="H15" s="140">
        <v>966</v>
      </c>
      <c r="I15" s="115">
        <v>-48</v>
      </c>
      <c r="J15" s="116">
        <v>-4.9689440993788816</v>
      </c>
      <c r="K15"/>
      <c r="L15"/>
      <c r="M15"/>
      <c r="N15"/>
      <c r="O15"/>
      <c r="P15"/>
    </row>
    <row r="16" spans="1:16" s="110" customFormat="1" ht="14.45" customHeight="1" x14ac:dyDescent="0.2">
      <c r="A16" s="118"/>
      <c r="B16" s="121" t="s">
        <v>109</v>
      </c>
      <c r="C16" s="113">
        <v>49.237312995013198</v>
      </c>
      <c r="D16" s="115">
        <v>3357</v>
      </c>
      <c r="E16" s="114">
        <v>3548</v>
      </c>
      <c r="F16" s="114">
        <v>3494</v>
      </c>
      <c r="G16" s="114">
        <v>3526</v>
      </c>
      <c r="H16" s="140">
        <v>3531</v>
      </c>
      <c r="I16" s="115">
        <v>-174</v>
      </c>
      <c r="J16" s="116">
        <v>-4.9277824978759561</v>
      </c>
      <c r="K16"/>
      <c r="L16"/>
      <c r="M16"/>
      <c r="N16"/>
      <c r="O16"/>
      <c r="P16"/>
    </row>
    <row r="17" spans="1:16" s="110" customFormat="1" ht="14.45" customHeight="1" x14ac:dyDescent="0.2">
      <c r="A17" s="118"/>
      <c r="B17" s="121" t="s">
        <v>110</v>
      </c>
      <c r="C17" s="113">
        <v>20.827222059254915</v>
      </c>
      <c r="D17" s="115">
        <v>1420</v>
      </c>
      <c r="E17" s="114">
        <v>1444</v>
      </c>
      <c r="F17" s="114">
        <v>1438</v>
      </c>
      <c r="G17" s="114">
        <v>1414</v>
      </c>
      <c r="H17" s="140">
        <v>1467</v>
      </c>
      <c r="I17" s="115">
        <v>-47</v>
      </c>
      <c r="J17" s="116">
        <v>-3.2038173142467623</v>
      </c>
      <c r="K17"/>
      <c r="L17"/>
      <c r="M17"/>
      <c r="N17"/>
      <c r="O17"/>
      <c r="P17"/>
    </row>
    <row r="18" spans="1:16" s="110" customFormat="1" ht="14.45" customHeight="1" x14ac:dyDescent="0.2">
      <c r="A18" s="120"/>
      <c r="B18" s="121" t="s">
        <v>111</v>
      </c>
      <c r="C18" s="113">
        <v>16.47110589615723</v>
      </c>
      <c r="D18" s="115">
        <v>1123</v>
      </c>
      <c r="E18" s="114">
        <v>1137</v>
      </c>
      <c r="F18" s="114">
        <v>1087</v>
      </c>
      <c r="G18" s="114">
        <v>1082</v>
      </c>
      <c r="H18" s="140">
        <v>1078</v>
      </c>
      <c r="I18" s="115">
        <v>45</v>
      </c>
      <c r="J18" s="116">
        <v>4.1743970315398888</v>
      </c>
      <c r="K18"/>
      <c r="L18"/>
      <c r="M18"/>
      <c r="N18"/>
      <c r="O18"/>
      <c r="P18"/>
    </row>
    <row r="19" spans="1:16" s="110" customFormat="1" ht="14.45" customHeight="1" x14ac:dyDescent="0.2">
      <c r="A19" s="120"/>
      <c r="B19" s="121" t="s">
        <v>112</v>
      </c>
      <c r="C19" s="113">
        <v>1.5987092989146376</v>
      </c>
      <c r="D19" s="115">
        <v>109</v>
      </c>
      <c r="E19" s="114">
        <v>114</v>
      </c>
      <c r="F19" s="114">
        <v>121</v>
      </c>
      <c r="G19" s="114">
        <v>113</v>
      </c>
      <c r="H19" s="140">
        <v>108</v>
      </c>
      <c r="I19" s="115">
        <v>1</v>
      </c>
      <c r="J19" s="116">
        <v>0.92592592592592593</v>
      </c>
      <c r="K19"/>
      <c r="L19"/>
      <c r="M19"/>
      <c r="N19"/>
      <c r="O19"/>
      <c r="P19"/>
    </row>
    <row r="20" spans="1:16" s="110" customFormat="1" ht="14.45" customHeight="1" x14ac:dyDescent="0.2">
      <c r="A20" s="120" t="s">
        <v>113</v>
      </c>
      <c r="B20" s="119" t="s">
        <v>116</v>
      </c>
      <c r="C20" s="113">
        <v>87.400997359929605</v>
      </c>
      <c r="D20" s="115">
        <v>5959</v>
      </c>
      <c r="E20" s="114">
        <v>6236</v>
      </c>
      <c r="F20" s="114">
        <v>6090</v>
      </c>
      <c r="G20" s="114">
        <v>6178</v>
      </c>
      <c r="H20" s="140">
        <v>6186</v>
      </c>
      <c r="I20" s="115">
        <v>-227</v>
      </c>
      <c r="J20" s="116">
        <v>-3.6695764629809249</v>
      </c>
      <c r="K20"/>
      <c r="L20"/>
      <c r="M20"/>
      <c r="N20"/>
      <c r="O20"/>
      <c r="P20"/>
    </row>
    <row r="21" spans="1:16" s="110" customFormat="1" ht="14.45" customHeight="1" x14ac:dyDescent="0.2">
      <c r="A21" s="123"/>
      <c r="B21" s="124" t="s">
        <v>117</v>
      </c>
      <c r="C21" s="125">
        <v>12.452332062188326</v>
      </c>
      <c r="D21" s="143">
        <v>849</v>
      </c>
      <c r="E21" s="144">
        <v>870</v>
      </c>
      <c r="F21" s="144">
        <v>834</v>
      </c>
      <c r="G21" s="144">
        <v>814</v>
      </c>
      <c r="H21" s="145">
        <v>843</v>
      </c>
      <c r="I21" s="143">
        <v>6</v>
      </c>
      <c r="J21" s="146">
        <v>0.71174377224199292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5184</v>
      </c>
      <c r="E56" s="114">
        <v>5364</v>
      </c>
      <c r="F56" s="114">
        <v>5205</v>
      </c>
      <c r="G56" s="114">
        <v>5176</v>
      </c>
      <c r="H56" s="140">
        <v>5122</v>
      </c>
      <c r="I56" s="115">
        <v>62</v>
      </c>
      <c r="J56" s="116">
        <v>1.210464662241312</v>
      </c>
      <c r="K56"/>
      <c r="L56"/>
      <c r="M56"/>
      <c r="N56"/>
      <c r="O56"/>
      <c r="P56"/>
    </row>
    <row r="57" spans="1:16" s="110" customFormat="1" ht="14.45" customHeight="1" x14ac:dyDescent="0.2">
      <c r="A57" s="120" t="s">
        <v>105</v>
      </c>
      <c r="B57" s="119" t="s">
        <v>106</v>
      </c>
      <c r="C57" s="113">
        <v>40.181327160493829</v>
      </c>
      <c r="D57" s="115">
        <v>2083</v>
      </c>
      <c r="E57" s="114">
        <v>2124</v>
      </c>
      <c r="F57" s="114">
        <v>2050</v>
      </c>
      <c r="G57" s="114">
        <v>2025</v>
      </c>
      <c r="H57" s="140">
        <v>1974</v>
      </c>
      <c r="I57" s="115">
        <v>109</v>
      </c>
      <c r="J57" s="116">
        <v>5.521783181357649</v>
      </c>
    </row>
    <row r="58" spans="1:16" s="110" customFormat="1" ht="14.45" customHeight="1" x14ac:dyDescent="0.2">
      <c r="A58" s="120"/>
      <c r="B58" s="119" t="s">
        <v>107</v>
      </c>
      <c r="C58" s="113">
        <v>59.818672839506171</v>
      </c>
      <c r="D58" s="115">
        <v>3101</v>
      </c>
      <c r="E58" s="114">
        <v>3240</v>
      </c>
      <c r="F58" s="114">
        <v>3155</v>
      </c>
      <c r="G58" s="114">
        <v>3151</v>
      </c>
      <c r="H58" s="140">
        <v>3148</v>
      </c>
      <c r="I58" s="115">
        <v>-47</v>
      </c>
      <c r="J58" s="116">
        <v>-1.4930114358322744</v>
      </c>
    </row>
    <row r="59" spans="1:16" s="110" customFormat="1" ht="14.45" customHeight="1" x14ac:dyDescent="0.2">
      <c r="A59" s="118" t="s">
        <v>105</v>
      </c>
      <c r="B59" s="121" t="s">
        <v>108</v>
      </c>
      <c r="C59" s="113">
        <v>14.621913580246913</v>
      </c>
      <c r="D59" s="115">
        <v>758</v>
      </c>
      <c r="E59" s="114">
        <v>809</v>
      </c>
      <c r="F59" s="114">
        <v>742</v>
      </c>
      <c r="G59" s="114">
        <v>780</v>
      </c>
      <c r="H59" s="140">
        <v>776</v>
      </c>
      <c r="I59" s="115">
        <v>-18</v>
      </c>
      <c r="J59" s="116">
        <v>-2.3195876288659796</v>
      </c>
    </row>
    <row r="60" spans="1:16" s="110" customFormat="1" ht="14.45" customHeight="1" x14ac:dyDescent="0.2">
      <c r="A60" s="118"/>
      <c r="B60" s="121" t="s">
        <v>109</v>
      </c>
      <c r="C60" s="113">
        <v>51.793981481481481</v>
      </c>
      <c r="D60" s="115">
        <v>2685</v>
      </c>
      <c r="E60" s="114">
        <v>2791</v>
      </c>
      <c r="F60" s="114">
        <v>2733</v>
      </c>
      <c r="G60" s="114">
        <v>2686</v>
      </c>
      <c r="H60" s="140">
        <v>2625</v>
      </c>
      <c r="I60" s="115">
        <v>60</v>
      </c>
      <c r="J60" s="116">
        <v>2.2857142857142856</v>
      </c>
    </row>
    <row r="61" spans="1:16" s="110" customFormat="1" ht="14.45" customHeight="1" x14ac:dyDescent="0.2">
      <c r="A61" s="118"/>
      <c r="B61" s="121" t="s">
        <v>110</v>
      </c>
      <c r="C61" s="113">
        <v>18.769290123456791</v>
      </c>
      <c r="D61" s="115">
        <v>973</v>
      </c>
      <c r="E61" s="114">
        <v>979</v>
      </c>
      <c r="F61" s="114">
        <v>964</v>
      </c>
      <c r="G61" s="114">
        <v>951</v>
      </c>
      <c r="H61" s="140">
        <v>965</v>
      </c>
      <c r="I61" s="115">
        <v>8</v>
      </c>
      <c r="J61" s="116">
        <v>0.82901554404145072</v>
      </c>
    </row>
    <row r="62" spans="1:16" s="110" customFormat="1" ht="14.45" customHeight="1" x14ac:dyDescent="0.2">
      <c r="A62" s="120"/>
      <c r="B62" s="121" t="s">
        <v>111</v>
      </c>
      <c r="C62" s="113">
        <v>14.814814814814815</v>
      </c>
      <c r="D62" s="115">
        <v>768</v>
      </c>
      <c r="E62" s="114">
        <v>785</v>
      </c>
      <c r="F62" s="114">
        <v>766</v>
      </c>
      <c r="G62" s="114">
        <v>759</v>
      </c>
      <c r="H62" s="140">
        <v>756</v>
      </c>
      <c r="I62" s="115">
        <v>12</v>
      </c>
      <c r="J62" s="116">
        <v>1.5873015873015872</v>
      </c>
    </row>
    <row r="63" spans="1:16" s="110" customFormat="1" ht="14.45" customHeight="1" x14ac:dyDescent="0.2">
      <c r="A63" s="120"/>
      <c r="B63" s="121" t="s">
        <v>112</v>
      </c>
      <c r="C63" s="113">
        <v>1.3695987654320987</v>
      </c>
      <c r="D63" s="115">
        <v>71</v>
      </c>
      <c r="E63" s="114">
        <v>69</v>
      </c>
      <c r="F63" s="114">
        <v>74</v>
      </c>
      <c r="G63" s="114">
        <v>60</v>
      </c>
      <c r="H63" s="140">
        <v>71</v>
      </c>
      <c r="I63" s="115">
        <v>0</v>
      </c>
      <c r="J63" s="116">
        <v>0</v>
      </c>
    </row>
    <row r="64" spans="1:16" s="110" customFormat="1" ht="14.45" customHeight="1" x14ac:dyDescent="0.2">
      <c r="A64" s="120" t="s">
        <v>113</v>
      </c>
      <c r="B64" s="119" t="s">
        <v>116</v>
      </c>
      <c r="C64" s="113">
        <v>77.044753086419746</v>
      </c>
      <c r="D64" s="115">
        <v>3994</v>
      </c>
      <c r="E64" s="114">
        <v>4152</v>
      </c>
      <c r="F64" s="114">
        <v>4026</v>
      </c>
      <c r="G64" s="114">
        <v>4022</v>
      </c>
      <c r="H64" s="140">
        <v>3995</v>
      </c>
      <c r="I64" s="115">
        <v>-1</v>
      </c>
      <c r="J64" s="116">
        <v>-2.5031289111389236E-2</v>
      </c>
    </row>
    <row r="65" spans="1:10" s="110" customFormat="1" ht="14.45" customHeight="1" x14ac:dyDescent="0.2">
      <c r="A65" s="123"/>
      <c r="B65" s="124" t="s">
        <v>117</v>
      </c>
      <c r="C65" s="125">
        <v>22.762345679012345</v>
      </c>
      <c r="D65" s="143">
        <v>1180</v>
      </c>
      <c r="E65" s="144">
        <v>1197</v>
      </c>
      <c r="F65" s="144">
        <v>1168</v>
      </c>
      <c r="G65" s="144">
        <v>1137</v>
      </c>
      <c r="H65" s="145">
        <v>1111</v>
      </c>
      <c r="I65" s="143">
        <v>69</v>
      </c>
      <c r="J65" s="146">
        <v>6.2106210621062106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6818</v>
      </c>
      <c r="G11" s="114">
        <v>7119</v>
      </c>
      <c r="H11" s="114">
        <v>6936</v>
      </c>
      <c r="I11" s="114">
        <v>7007</v>
      </c>
      <c r="J11" s="140">
        <v>7042</v>
      </c>
      <c r="K11" s="114">
        <v>-224</v>
      </c>
      <c r="L11" s="116">
        <v>-3.1809145129224654</v>
      </c>
    </row>
    <row r="12" spans="1:17" s="110" customFormat="1" ht="24" customHeight="1" x14ac:dyDescent="0.2">
      <c r="A12" s="604" t="s">
        <v>185</v>
      </c>
      <c r="B12" s="605"/>
      <c r="C12" s="605"/>
      <c r="D12" s="606"/>
      <c r="E12" s="113">
        <v>36.38897037254327</v>
      </c>
      <c r="F12" s="115">
        <v>2481</v>
      </c>
      <c r="G12" s="114">
        <v>2636</v>
      </c>
      <c r="H12" s="114">
        <v>2542</v>
      </c>
      <c r="I12" s="114">
        <v>2549</v>
      </c>
      <c r="J12" s="140">
        <v>2574</v>
      </c>
      <c r="K12" s="114">
        <v>-93</v>
      </c>
      <c r="L12" s="116">
        <v>-3.6130536130536131</v>
      </c>
    </row>
    <row r="13" spans="1:17" s="110" customFormat="1" ht="15" customHeight="1" x14ac:dyDescent="0.2">
      <c r="A13" s="120"/>
      <c r="B13" s="607" t="s">
        <v>107</v>
      </c>
      <c r="C13" s="607"/>
      <c r="E13" s="113">
        <v>63.61102962745673</v>
      </c>
      <c r="F13" s="115">
        <v>4337</v>
      </c>
      <c r="G13" s="114">
        <v>4483</v>
      </c>
      <c r="H13" s="114">
        <v>4394</v>
      </c>
      <c r="I13" s="114">
        <v>4458</v>
      </c>
      <c r="J13" s="140">
        <v>4468</v>
      </c>
      <c r="K13" s="114">
        <v>-131</v>
      </c>
      <c r="L13" s="116">
        <v>-2.9319606087735006</v>
      </c>
    </row>
    <row r="14" spans="1:17" s="110" customFormat="1" ht="22.5" customHeight="1" x14ac:dyDescent="0.2">
      <c r="A14" s="604" t="s">
        <v>186</v>
      </c>
      <c r="B14" s="605"/>
      <c r="C14" s="605"/>
      <c r="D14" s="606"/>
      <c r="E14" s="113">
        <v>13.464359049574655</v>
      </c>
      <c r="F14" s="115">
        <v>918</v>
      </c>
      <c r="G14" s="114">
        <v>990</v>
      </c>
      <c r="H14" s="114">
        <v>917</v>
      </c>
      <c r="I14" s="114">
        <v>985</v>
      </c>
      <c r="J14" s="140">
        <v>966</v>
      </c>
      <c r="K14" s="114">
        <v>-48</v>
      </c>
      <c r="L14" s="116">
        <v>-4.9689440993788816</v>
      </c>
    </row>
    <row r="15" spans="1:17" s="110" customFormat="1" ht="15" customHeight="1" x14ac:dyDescent="0.2">
      <c r="A15" s="120"/>
      <c r="B15" s="119"/>
      <c r="C15" s="258" t="s">
        <v>106</v>
      </c>
      <c r="E15" s="113">
        <v>46.623093681917211</v>
      </c>
      <c r="F15" s="115">
        <v>428</v>
      </c>
      <c r="G15" s="114">
        <v>482</v>
      </c>
      <c r="H15" s="114">
        <v>435</v>
      </c>
      <c r="I15" s="114">
        <v>473</v>
      </c>
      <c r="J15" s="140">
        <v>469</v>
      </c>
      <c r="K15" s="114">
        <v>-41</v>
      </c>
      <c r="L15" s="116">
        <v>-8.7420042643923246</v>
      </c>
    </row>
    <row r="16" spans="1:17" s="110" customFormat="1" ht="15" customHeight="1" x14ac:dyDescent="0.2">
      <c r="A16" s="120"/>
      <c r="B16" s="119"/>
      <c r="C16" s="258" t="s">
        <v>107</v>
      </c>
      <c r="E16" s="113">
        <v>53.376906318082789</v>
      </c>
      <c r="F16" s="115">
        <v>490</v>
      </c>
      <c r="G16" s="114">
        <v>508</v>
      </c>
      <c r="H16" s="114">
        <v>482</v>
      </c>
      <c r="I16" s="114">
        <v>512</v>
      </c>
      <c r="J16" s="140">
        <v>497</v>
      </c>
      <c r="K16" s="114">
        <v>-7</v>
      </c>
      <c r="L16" s="116">
        <v>-1.408450704225352</v>
      </c>
    </row>
    <row r="17" spans="1:12" s="110" customFormat="1" ht="15" customHeight="1" x14ac:dyDescent="0.2">
      <c r="A17" s="120"/>
      <c r="B17" s="121" t="s">
        <v>109</v>
      </c>
      <c r="C17" s="258"/>
      <c r="E17" s="113">
        <v>49.237312995013198</v>
      </c>
      <c r="F17" s="115">
        <v>3357</v>
      </c>
      <c r="G17" s="114">
        <v>3548</v>
      </c>
      <c r="H17" s="114">
        <v>3494</v>
      </c>
      <c r="I17" s="114">
        <v>3526</v>
      </c>
      <c r="J17" s="140">
        <v>3531</v>
      </c>
      <c r="K17" s="114">
        <v>-174</v>
      </c>
      <c r="L17" s="116">
        <v>-4.9277824978759561</v>
      </c>
    </row>
    <row r="18" spans="1:12" s="110" customFormat="1" ht="15" customHeight="1" x14ac:dyDescent="0.2">
      <c r="A18" s="120"/>
      <c r="B18" s="119"/>
      <c r="C18" s="258" t="s">
        <v>106</v>
      </c>
      <c r="E18" s="113">
        <v>32.141793267798633</v>
      </c>
      <c r="F18" s="115">
        <v>1079</v>
      </c>
      <c r="G18" s="114">
        <v>1156</v>
      </c>
      <c r="H18" s="114">
        <v>1140</v>
      </c>
      <c r="I18" s="114">
        <v>1128</v>
      </c>
      <c r="J18" s="140">
        <v>1134</v>
      </c>
      <c r="K18" s="114">
        <v>-55</v>
      </c>
      <c r="L18" s="116">
        <v>-4.8500881834215166</v>
      </c>
    </row>
    <row r="19" spans="1:12" s="110" customFormat="1" ht="15" customHeight="1" x14ac:dyDescent="0.2">
      <c r="A19" s="120"/>
      <c r="B19" s="119"/>
      <c r="C19" s="258" t="s">
        <v>107</v>
      </c>
      <c r="E19" s="113">
        <v>67.858206732201367</v>
      </c>
      <c r="F19" s="115">
        <v>2278</v>
      </c>
      <c r="G19" s="114">
        <v>2392</v>
      </c>
      <c r="H19" s="114">
        <v>2354</v>
      </c>
      <c r="I19" s="114">
        <v>2398</v>
      </c>
      <c r="J19" s="140">
        <v>2397</v>
      </c>
      <c r="K19" s="114">
        <v>-119</v>
      </c>
      <c r="L19" s="116">
        <v>-4.9645390070921982</v>
      </c>
    </row>
    <row r="20" spans="1:12" s="110" customFormat="1" ht="15" customHeight="1" x14ac:dyDescent="0.2">
      <c r="A20" s="120"/>
      <c r="B20" s="121" t="s">
        <v>110</v>
      </c>
      <c r="C20" s="258"/>
      <c r="E20" s="113">
        <v>20.827222059254915</v>
      </c>
      <c r="F20" s="115">
        <v>1420</v>
      </c>
      <c r="G20" s="114">
        <v>1444</v>
      </c>
      <c r="H20" s="114">
        <v>1438</v>
      </c>
      <c r="I20" s="114">
        <v>1414</v>
      </c>
      <c r="J20" s="140">
        <v>1467</v>
      </c>
      <c r="K20" s="114">
        <v>-47</v>
      </c>
      <c r="L20" s="116">
        <v>-3.2038173142467623</v>
      </c>
    </row>
    <row r="21" spans="1:12" s="110" customFormat="1" ht="15" customHeight="1" x14ac:dyDescent="0.2">
      <c r="A21" s="120"/>
      <c r="B21" s="119"/>
      <c r="C21" s="258" t="s">
        <v>106</v>
      </c>
      <c r="E21" s="113">
        <v>29.154929577464788</v>
      </c>
      <c r="F21" s="115">
        <v>414</v>
      </c>
      <c r="G21" s="114">
        <v>429</v>
      </c>
      <c r="H21" s="114">
        <v>421</v>
      </c>
      <c r="I21" s="114">
        <v>404</v>
      </c>
      <c r="J21" s="140">
        <v>422</v>
      </c>
      <c r="K21" s="114">
        <v>-8</v>
      </c>
      <c r="L21" s="116">
        <v>-1.8957345971563981</v>
      </c>
    </row>
    <row r="22" spans="1:12" s="110" customFormat="1" ht="15" customHeight="1" x14ac:dyDescent="0.2">
      <c r="A22" s="120"/>
      <c r="B22" s="119"/>
      <c r="C22" s="258" t="s">
        <v>107</v>
      </c>
      <c r="E22" s="113">
        <v>70.845070422535215</v>
      </c>
      <c r="F22" s="115">
        <v>1006</v>
      </c>
      <c r="G22" s="114">
        <v>1015</v>
      </c>
      <c r="H22" s="114">
        <v>1017</v>
      </c>
      <c r="I22" s="114">
        <v>1010</v>
      </c>
      <c r="J22" s="140">
        <v>1045</v>
      </c>
      <c r="K22" s="114">
        <v>-39</v>
      </c>
      <c r="L22" s="116">
        <v>-3.7320574162679425</v>
      </c>
    </row>
    <row r="23" spans="1:12" s="110" customFormat="1" ht="15" customHeight="1" x14ac:dyDescent="0.2">
      <c r="A23" s="120"/>
      <c r="B23" s="121" t="s">
        <v>111</v>
      </c>
      <c r="C23" s="258"/>
      <c r="E23" s="113">
        <v>16.47110589615723</v>
      </c>
      <c r="F23" s="115">
        <v>1123</v>
      </c>
      <c r="G23" s="114">
        <v>1137</v>
      </c>
      <c r="H23" s="114">
        <v>1087</v>
      </c>
      <c r="I23" s="114">
        <v>1082</v>
      </c>
      <c r="J23" s="140">
        <v>1078</v>
      </c>
      <c r="K23" s="114">
        <v>45</v>
      </c>
      <c r="L23" s="116">
        <v>4.1743970315398888</v>
      </c>
    </row>
    <row r="24" spans="1:12" s="110" customFormat="1" ht="15" customHeight="1" x14ac:dyDescent="0.2">
      <c r="A24" s="120"/>
      <c r="B24" s="119"/>
      <c r="C24" s="258" t="s">
        <v>106</v>
      </c>
      <c r="E24" s="113">
        <v>49.866429207479968</v>
      </c>
      <c r="F24" s="115">
        <v>560</v>
      </c>
      <c r="G24" s="114">
        <v>569</v>
      </c>
      <c r="H24" s="114">
        <v>546</v>
      </c>
      <c r="I24" s="114">
        <v>544</v>
      </c>
      <c r="J24" s="140">
        <v>549</v>
      </c>
      <c r="K24" s="114">
        <v>11</v>
      </c>
      <c r="L24" s="116">
        <v>2.0036429872495445</v>
      </c>
    </row>
    <row r="25" spans="1:12" s="110" customFormat="1" ht="15" customHeight="1" x14ac:dyDescent="0.2">
      <c r="A25" s="120"/>
      <c r="B25" s="119"/>
      <c r="C25" s="258" t="s">
        <v>107</v>
      </c>
      <c r="E25" s="113">
        <v>50.133570792520032</v>
      </c>
      <c r="F25" s="115">
        <v>563</v>
      </c>
      <c r="G25" s="114">
        <v>568</v>
      </c>
      <c r="H25" s="114">
        <v>541</v>
      </c>
      <c r="I25" s="114">
        <v>538</v>
      </c>
      <c r="J25" s="140">
        <v>529</v>
      </c>
      <c r="K25" s="114">
        <v>34</v>
      </c>
      <c r="L25" s="116">
        <v>6.4272211720226844</v>
      </c>
    </row>
    <row r="26" spans="1:12" s="110" customFormat="1" ht="15" customHeight="1" x14ac:dyDescent="0.2">
      <c r="A26" s="120"/>
      <c r="C26" s="121" t="s">
        <v>187</v>
      </c>
      <c r="D26" s="110" t="s">
        <v>188</v>
      </c>
      <c r="E26" s="113">
        <v>1.5987092989146376</v>
      </c>
      <c r="F26" s="115">
        <v>109</v>
      </c>
      <c r="G26" s="114">
        <v>114</v>
      </c>
      <c r="H26" s="114">
        <v>121</v>
      </c>
      <c r="I26" s="114">
        <v>113</v>
      </c>
      <c r="J26" s="140">
        <v>108</v>
      </c>
      <c r="K26" s="114">
        <v>1</v>
      </c>
      <c r="L26" s="116">
        <v>0.92592592592592593</v>
      </c>
    </row>
    <row r="27" spans="1:12" s="110" customFormat="1" ht="15" customHeight="1" x14ac:dyDescent="0.2">
      <c r="A27" s="120"/>
      <c r="B27" s="119"/>
      <c r="D27" s="259" t="s">
        <v>106</v>
      </c>
      <c r="E27" s="113">
        <v>41.284403669724767</v>
      </c>
      <c r="F27" s="115">
        <v>45</v>
      </c>
      <c r="G27" s="114">
        <v>41</v>
      </c>
      <c r="H27" s="114">
        <v>50</v>
      </c>
      <c r="I27" s="114">
        <v>51</v>
      </c>
      <c r="J27" s="140">
        <v>53</v>
      </c>
      <c r="K27" s="114">
        <v>-8</v>
      </c>
      <c r="L27" s="116">
        <v>-15.09433962264151</v>
      </c>
    </row>
    <row r="28" spans="1:12" s="110" customFormat="1" ht="15" customHeight="1" x14ac:dyDescent="0.2">
      <c r="A28" s="120"/>
      <c r="B28" s="119"/>
      <c r="D28" s="259" t="s">
        <v>107</v>
      </c>
      <c r="E28" s="113">
        <v>58.715596330275233</v>
      </c>
      <c r="F28" s="115">
        <v>64</v>
      </c>
      <c r="G28" s="114">
        <v>73</v>
      </c>
      <c r="H28" s="114">
        <v>71</v>
      </c>
      <c r="I28" s="114">
        <v>62</v>
      </c>
      <c r="J28" s="140">
        <v>55</v>
      </c>
      <c r="K28" s="114">
        <v>9</v>
      </c>
      <c r="L28" s="116">
        <v>16.363636363636363</v>
      </c>
    </row>
    <row r="29" spans="1:12" s="110" customFormat="1" ht="24" customHeight="1" x14ac:dyDescent="0.2">
      <c r="A29" s="604" t="s">
        <v>189</v>
      </c>
      <c r="B29" s="605"/>
      <c r="C29" s="605"/>
      <c r="D29" s="606"/>
      <c r="E29" s="113">
        <v>87.400997359929605</v>
      </c>
      <c r="F29" s="115">
        <v>5959</v>
      </c>
      <c r="G29" s="114">
        <v>6236</v>
      </c>
      <c r="H29" s="114">
        <v>6090</v>
      </c>
      <c r="I29" s="114">
        <v>6178</v>
      </c>
      <c r="J29" s="140">
        <v>6186</v>
      </c>
      <c r="K29" s="114">
        <v>-227</v>
      </c>
      <c r="L29" s="116">
        <v>-3.6695764629809249</v>
      </c>
    </row>
    <row r="30" spans="1:12" s="110" customFormat="1" ht="15" customHeight="1" x14ac:dyDescent="0.2">
      <c r="A30" s="120"/>
      <c r="B30" s="119"/>
      <c r="C30" s="258" t="s">
        <v>106</v>
      </c>
      <c r="E30" s="113">
        <v>35.844940426246012</v>
      </c>
      <c r="F30" s="115">
        <v>2136</v>
      </c>
      <c r="G30" s="114">
        <v>2290</v>
      </c>
      <c r="H30" s="114">
        <v>2221</v>
      </c>
      <c r="I30" s="114">
        <v>2240</v>
      </c>
      <c r="J30" s="140">
        <v>2251</v>
      </c>
      <c r="K30" s="114">
        <v>-115</v>
      </c>
      <c r="L30" s="116">
        <v>-5.1088405153265217</v>
      </c>
    </row>
    <row r="31" spans="1:12" s="110" customFormat="1" ht="15" customHeight="1" x14ac:dyDescent="0.2">
      <c r="A31" s="120"/>
      <c r="B31" s="119"/>
      <c r="C31" s="258" t="s">
        <v>107</v>
      </c>
      <c r="E31" s="113">
        <v>64.155059573753988</v>
      </c>
      <c r="F31" s="115">
        <v>3823</v>
      </c>
      <c r="G31" s="114">
        <v>3946</v>
      </c>
      <c r="H31" s="114">
        <v>3869</v>
      </c>
      <c r="I31" s="114">
        <v>3938</v>
      </c>
      <c r="J31" s="140">
        <v>3935</v>
      </c>
      <c r="K31" s="114">
        <v>-112</v>
      </c>
      <c r="L31" s="116">
        <v>-2.8462515883100381</v>
      </c>
    </row>
    <row r="32" spans="1:12" s="110" customFormat="1" ht="15" customHeight="1" x14ac:dyDescent="0.2">
      <c r="A32" s="120"/>
      <c r="B32" s="119" t="s">
        <v>117</v>
      </c>
      <c r="C32" s="258"/>
      <c r="E32" s="113">
        <v>12.452332062188326</v>
      </c>
      <c r="F32" s="114">
        <v>849</v>
      </c>
      <c r="G32" s="114">
        <v>870</v>
      </c>
      <c r="H32" s="114">
        <v>834</v>
      </c>
      <c r="I32" s="114">
        <v>814</v>
      </c>
      <c r="J32" s="140">
        <v>843</v>
      </c>
      <c r="K32" s="114">
        <v>6</v>
      </c>
      <c r="L32" s="116">
        <v>0.71174377224199292</v>
      </c>
    </row>
    <row r="33" spans="1:12" s="110" customFormat="1" ht="15" customHeight="1" x14ac:dyDescent="0.2">
      <c r="A33" s="120"/>
      <c r="B33" s="119"/>
      <c r="C33" s="258" t="s">
        <v>106</v>
      </c>
      <c r="E33" s="113">
        <v>40.51825677267373</v>
      </c>
      <c r="F33" s="114">
        <v>344</v>
      </c>
      <c r="G33" s="114">
        <v>344</v>
      </c>
      <c r="H33" s="114">
        <v>319</v>
      </c>
      <c r="I33" s="114">
        <v>306</v>
      </c>
      <c r="J33" s="140">
        <v>320</v>
      </c>
      <c r="K33" s="114">
        <v>24</v>
      </c>
      <c r="L33" s="116">
        <v>7.5</v>
      </c>
    </row>
    <row r="34" spans="1:12" s="110" customFormat="1" ht="15" customHeight="1" x14ac:dyDescent="0.2">
      <c r="A34" s="120"/>
      <c r="B34" s="119"/>
      <c r="C34" s="258" t="s">
        <v>107</v>
      </c>
      <c r="E34" s="113">
        <v>59.48174322732627</v>
      </c>
      <c r="F34" s="114">
        <v>505</v>
      </c>
      <c r="G34" s="114">
        <v>526</v>
      </c>
      <c r="H34" s="114">
        <v>515</v>
      </c>
      <c r="I34" s="114">
        <v>508</v>
      </c>
      <c r="J34" s="140">
        <v>523</v>
      </c>
      <c r="K34" s="114">
        <v>-18</v>
      </c>
      <c r="L34" s="116">
        <v>-3.4416826003824093</v>
      </c>
    </row>
    <row r="35" spans="1:12" s="110" customFormat="1" ht="24" customHeight="1" x14ac:dyDescent="0.2">
      <c r="A35" s="604" t="s">
        <v>192</v>
      </c>
      <c r="B35" s="605"/>
      <c r="C35" s="605"/>
      <c r="D35" s="606"/>
      <c r="E35" s="113">
        <v>17.923144617189791</v>
      </c>
      <c r="F35" s="114">
        <v>1222</v>
      </c>
      <c r="G35" s="114">
        <v>1287</v>
      </c>
      <c r="H35" s="114">
        <v>1219</v>
      </c>
      <c r="I35" s="114">
        <v>1278</v>
      </c>
      <c r="J35" s="114">
        <v>1299</v>
      </c>
      <c r="K35" s="318">
        <v>-77</v>
      </c>
      <c r="L35" s="319">
        <v>-5.9276366435719785</v>
      </c>
    </row>
    <row r="36" spans="1:12" s="110" customFormat="1" ht="15" customHeight="1" x14ac:dyDescent="0.2">
      <c r="A36" s="120"/>
      <c r="B36" s="119"/>
      <c r="C36" s="258" t="s">
        <v>106</v>
      </c>
      <c r="E36" s="113">
        <v>36.333878887070377</v>
      </c>
      <c r="F36" s="114">
        <v>444</v>
      </c>
      <c r="G36" s="114">
        <v>460</v>
      </c>
      <c r="H36" s="114">
        <v>417</v>
      </c>
      <c r="I36" s="114">
        <v>447</v>
      </c>
      <c r="J36" s="114">
        <v>458</v>
      </c>
      <c r="K36" s="318">
        <v>-14</v>
      </c>
      <c r="L36" s="116">
        <v>-3.0567685589519651</v>
      </c>
    </row>
    <row r="37" spans="1:12" s="110" customFormat="1" ht="15" customHeight="1" x14ac:dyDescent="0.2">
      <c r="A37" s="120"/>
      <c r="B37" s="119"/>
      <c r="C37" s="258" t="s">
        <v>107</v>
      </c>
      <c r="E37" s="113">
        <v>63.666121112929623</v>
      </c>
      <c r="F37" s="114">
        <v>778</v>
      </c>
      <c r="G37" s="114">
        <v>827</v>
      </c>
      <c r="H37" s="114">
        <v>802</v>
      </c>
      <c r="I37" s="114">
        <v>831</v>
      </c>
      <c r="J37" s="140">
        <v>841</v>
      </c>
      <c r="K37" s="114">
        <v>-63</v>
      </c>
      <c r="L37" s="116">
        <v>-7.4910820451843048</v>
      </c>
    </row>
    <row r="38" spans="1:12" s="110" customFormat="1" ht="15" customHeight="1" x14ac:dyDescent="0.2">
      <c r="A38" s="120"/>
      <c r="B38" s="119" t="s">
        <v>328</v>
      </c>
      <c r="C38" s="258"/>
      <c r="E38" s="113">
        <v>58.785567615136401</v>
      </c>
      <c r="F38" s="114">
        <v>4008</v>
      </c>
      <c r="G38" s="114">
        <v>4162</v>
      </c>
      <c r="H38" s="114">
        <v>4069</v>
      </c>
      <c r="I38" s="114">
        <v>4058</v>
      </c>
      <c r="J38" s="140">
        <v>4072</v>
      </c>
      <c r="K38" s="114">
        <v>-64</v>
      </c>
      <c r="L38" s="116">
        <v>-1.5717092337917484</v>
      </c>
    </row>
    <row r="39" spans="1:12" s="110" customFormat="1" ht="15" customHeight="1" x14ac:dyDescent="0.2">
      <c r="A39" s="120"/>
      <c r="B39" s="119"/>
      <c r="C39" s="258" t="s">
        <v>106</v>
      </c>
      <c r="E39" s="113">
        <v>36.751497005988021</v>
      </c>
      <c r="F39" s="115">
        <v>1473</v>
      </c>
      <c r="G39" s="114">
        <v>1570</v>
      </c>
      <c r="H39" s="114">
        <v>1525</v>
      </c>
      <c r="I39" s="114">
        <v>1504</v>
      </c>
      <c r="J39" s="140">
        <v>1522</v>
      </c>
      <c r="K39" s="114">
        <v>-49</v>
      </c>
      <c r="L39" s="116">
        <v>-3.219448094612352</v>
      </c>
    </row>
    <row r="40" spans="1:12" s="110" customFormat="1" ht="15" customHeight="1" x14ac:dyDescent="0.2">
      <c r="A40" s="120"/>
      <c r="B40" s="119"/>
      <c r="C40" s="258" t="s">
        <v>107</v>
      </c>
      <c r="E40" s="113">
        <v>63.248502994011979</v>
      </c>
      <c r="F40" s="115">
        <v>2535</v>
      </c>
      <c r="G40" s="114">
        <v>2592</v>
      </c>
      <c r="H40" s="114">
        <v>2544</v>
      </c>
      <c r="I40" s="114">
        <v>2554</v>
      </c>
      <c r="J40" s="140">
        <v>2550</v>
      </c>
      <c r="K40" s="114">
        <v>-15</v>
      </c>
      <c r="L40" s="116">
        <v>-0.58823529411764708</v>
      </c>
    </row>
    <row r="41" spans="1:12" s="110" customFormat="1" ht="15" customHeight="1" x14ac:dyDescent="0.2">
      <c r="A41" s="120"/>
      <c r="B41" s="320" t="s">
        <v>516</v>
      </c>
      <c r="C41" s="258"/>
      <c r="E41" s="113">
        <v>6.6881783514227049</v>
      </c>
      <c r="F41" s="115">
        <v>456</v>
      </c>
      <c r="G41" s="114">
        <v>473</v>
      </c>
      <c r="H41" s="114">
        <v>463</v>
      </c>
      <c r="I41" s="114">
        <v>485</v>
      </c>
      <c r="J41" s="140">
        <v>456</v>
      </c>
      <c r="K41" s="114">
        <v>0</v>
      </c>
      <c r="L41" s="116">
        <v>0</v>
      </c>
    </row>
    <row r="42" spans="1:12" s="110" customFormat="1" ht="15" customHeight="1" x14ac:dyDescent="0.2">
      <c r="A42" s="120"/>
      <c r="B42" s="119"/>
      <c r="C42" s="268" t="s">
        <v>106</v>
      </c>
      <c r="D42" s="182"/>
      <c r="E42" s="113">
        <v>42.10526315789474</v>
      </c>
      <c r="F42" s="115">
        <v>192</v>
      </c>
      <c r="G42" s="114">
        <v>209</v>
      </c>
      <c r="H42" s="114">
        <v>201</v>
      </c>
      <c r="I42" s="114">
        <v>209</v>
      </c>
      <c r="J42" s="140">
        <v>197</v>
      </c>
      <c r="K42" s="114">
        <v>-5</v>
      </c>
      <c r="L42" s="116">
        <v>-2.5380710659898478</v>
      </c>
    </row>
    <row r="43" spans="1:12" s="110" customFormat="1" ht="15" customHeight="1" x14ac:dyDescent="0.2">
      <c r="A43" s="120"/>
      <c r="B43" s="119"/>
      <c r="C43" s="268" t="s">
        <v>107</v>
      </c>
      <c r="D43" s="182"/>
      <c r="E43" s="113">
        <v>57.89473684210526</v>
      </c>
      <c r="F43" s="115">
        <v>264</v>
      </c>
      <c r="G43" s="114">
        <v>264</v>
      </c>
      <c r="H43" s="114">
        <v>262</v>
      </c>
      <c r="I43" s="114">
        <v>276</v>
      </c>
      <c r="J43" s="140">
        <v>259</v>
      </c>
      <c r="K43" s="114">
        <v>5</v>
      </c>
      <c r="L43" s="116">
        <v>1.9305019305019304</v>
      </c>
    </row>
    <row r="44" spans="1:12" s="110" customFormat="1" ht="15" customHeight="1" x14ac:dyDescent="0.2">
      <c r="A44" s="120"/>
      <c r="B44" s="119" t="s">
        <v>205</v>
      </c>
      <c r="C44" s="268"/>
      <c r="D44" s="182"/>
      <c r="E44" s="113">
        <v>16.603109416251101</v>
      </c>
      <c r="F44" s="115">
        <v>1132</v>
      </c>
      <c r="G44" s="114">
        <v>1197</v>
      </c>
      <c r="H44" s="114">
        <v>1185</v>
      </c>
      <c r="I44" s="114">
        <v>1186</v>
      </c>
      <c r="J44" s="140">
        <v>1215</v>
      </c>
      <c r="K44" s="114">
        <v>-83</v>
      </c>
      <c r="L44" s="116">
        <v>-6.8312757201646095</v>
      </c>
    </row>
    <row r="45" spans="1:12" s="110" customFormat="1" ht="15" customHeight="1" x14ac:dyDescent="0.2">
      <c r="A45" s="120"/>
      <c r="B45" s="119"/>
      <c r="C45" s="268" t="s">
        <v>106</v>
      </c>
      <c r="D45" s="182"/>
      <c r="E45" s="113">
        <v>32.862190812720847</v>
      </c>
      <c r="F45" s="115">
        <v>372</v>
      </c>
      <c r="G45" s="114">
        <v>397</v>
      </c>
      <c r="H45" s="114">
        <v>399</v>
      </c>
      <c r="I45" s="114">
        <v>389</v>
      </c>
      <c r="J45" s="140">
        <v>397</v>
      </c>
      <c r="K45" s="114">
        <v>-25</v>
      </c>
      <c r="L45" s="116">
        <v>-6.2972292191435768</v>
      </c>
    </row>
    <row r="46" spans="1:12" s="110" customFormat="1" ht="15" customHeight="1" x14ac:dyDescent="0.2">
      <c r="A46" s="123"/>
      <c r="B46" s="124"/>
      <c r="C46" s="260" t="s">
        <v>107</v>
      </c>
      <c r="D46" s="261"/>
      <c r="E46" s="125">
        <v>67.137809187279146</v>
      </c>
      <c r="F46" s="143">
        <v>760</v>
      </c>
      <c r="G46" s="144">
        <v>800</v>
      </c>
      <c r="H46" s="144">
        <v>786</v>
      </c>
      <c r="I46" s="144">
        <v>797</v>
      </c>
      <c r="J46" s="145">
        <v>818</v>
      </c>
      <c r="K46" s="144">
        <v>-58</v>
      </c>
      <c r="L46" s="146">
        <v>-7.0904645476772616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6818</v>
      </c>
      <c r="E11" s="114">
        <v>7119</v>
      </c>
      <c r="F11" s="114">
        <v>6936</v>
      </c>
      <c r="G11" s="114">
        <v>7007</v>
      </c>
      <c r="H11" s="140">
        <v>7042</v>
      </c>
      <c r="I11" s="115">
        <v>-224</v>
      </c>
      <c r="J11" s="116">
        <v>-3.1809145129224654</v>
      </c>
    </row>
    <row r="12" spans="1:15" s="110" customFormat="1" ht="24.95" customHeight="1" x14ac:dyDescent="0.2">
      <c r="A12" s="193" t="s">
        <v>132</v>
      </c>
      <c r="B12" s="194" t="s">
        <v>133</v>
      </c>
      <c r="C12" s="113">
        <v>0</v>
      </c>
      <c r="D12" s="115">
        <v>0</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4.8547961278967442</v>
      </c>
      <c r="D14" s="115">
        <v>331</v>
      </c>
      <c r="E14" s="114">
        <v>335</v>
      </c>
      <c r="F14" s="114">
        <v>334</v>
      </c>
      <c r="G14" s="114">
        <v>341</v>
      </c>
      <c r="H14" s="140">
        <v>332</v>
      </c>
      <c r="I14" s="115">
        <v>-1</v>
      </c>
      <c r="J14" s="116">
        <v>-0.30120481927710846</v>
      </c>
      <c r="K14" s="110"/>
      <c r="L14" s="110"/>
      <c r="M14" s="110"/>
      <c r="N14" s="110"/>
      <c r="O14" s="110"/>
    </row>
    <row r="15" spans="1:15" s="110" customFormat="1" ht="24.95" customHeight="1" x14ac:dyDescent="0.2">
      <c r="A15" s="193" t="s">
        <v>216</v>
      </c>
      <c r="B15" s="199" t="s">
        <v>217</v>
      </c>
      <c r="C15" s="113">
        <v>1.8187151657377529</v>
      </c>
      <c r="D15" s="115">
        <v>124</v>
      </c>
      <c r="E15" s="114">
        <v>126</v>
      </c>
      <c r="F15" s="114">
        <v>125</v>
      </c>
      <c r="G15" s="114">
        <v>124</v>
      </c>
      <c r="H15" s="140">
        <v>117</v>
      </c>
      <c r="I15" s="115">
        <v>7</v>
      </c>
      <c r="J15" s="116">
        <v>5.982905982905983</v>
      </c>
    </row>
    <row r="16" spans="1:15" s="287" customFormat="1" ht="24.95" customHeight="1" x14ac:dyDescent="0.2">
      <c r="A16" s="193" t="s">
        <v>218</v>
      </c>
      <c r="B16" s="199" t="s">
        <v>141</v>
      </c>
      <c r="C16" s="113">
        <v>2.6987386330302141</v>
      </c>
      <c r="D16" s="115">
        <v>184</v>
      </c>
      <c r="E16" s="114">
        <v>188</v>
      </c>
      <c r="F16" s="114">
        <v>191</v>
      </c>
      <c r="G16" s="114">
        <v>199</v>
      </c>
      <c r="H16" s="140">
        <v>196</v>
      </c>
      <c r="I16" s="115">
        <v>-12</v>
      </c>
      <c r="J16" s="116">
        <v>-6.1224489795918364</v>
      </c>
      <c r="K16" s="110"/>
      <c r="L16" s="110"/>
      <c r="M16" s="110"/>
      <c r="N16" s="110"/>
      <c r="O16" s="110"/>
    </row>
    <row r="17" spans="1:15" s="110" customFormat="1" ht="24.95" customHeight="1" x14ac:dyDescent="0.2">
      <c r="A17" s="193" t="s">
        <v>142</v>
      </c>
      <c r="B17" s="199" t="s">
        <v>220</v>
      </c>
      <c r="C17" s="113">
        <v>0.33734232912877676</v>
      </c>
      <c r="D17" s="115">
        <v>23</v>
      </c>
      <c r="E17" s="114">
        <v>21</v>
      </c>
      <c r="F17" s="114">
        <v>18</v>
      </c>
      <c r="G17" s="114">
        <v>18</v>
      </c>
      <c r="H17" s="140">
        <v>19</v>
      </c>
      <c r="I17" s="115">
        <v>4</v>
      </c>
      <c r="J17" s="116">
        <v>21.05263157894737</v>
      </c>
    </row>
    <row r="18" spans="1:15" s="287" customFormat="1" ht="24.95" customHeight="1" x14ac:dyDescent="0.2">
      <c r="A18" s="201" t="s">
        <v>144</v>
      </c>
      <c r="B18" s="202" t="s">
        <v>145</v>
      </c>
      <c r="C18" s="113">
        <v>2.6840715752420063</v>
      </c>
      <c r="D18" s="115">
        <v>183</v>
      </c>
      <c r="E18" s="114">
        <v>185</v>
      </c>
      <c r="F18" s="114">
        <v>175</v>
      </c>
      <c r="G18" s="114">
        <v>183</v>
      </c>
      <c r="H18" s="140">
        <v>182</v>
      </c>
      <c r="I18" s="115">
        <v>1</v>
      </c>
      <c r="J18" s="116">
        <v>0.5494505494505495</v>
      </c>
      <c r="K18" s="110"/>
      <c r="L18" s="110"/>
      <c r="M18" s="110"/>
      <c r="N18" s="110"/>
      <c r="O18" s="110"/>
    </row>
    <row r="19" spans="1:15" s="110" customFormat="1" ht="24.95" customHeight="1" x14ac:dyDescent="0.2">
      <c r="A19" s="193" t="s">
        <v>146</v>
      </c>
      <c r="B19" s="199" t="s">
        <v>147</v>
      </c>
      <c r="C19" s="113">
        <v>18.025814021707244</v>
      </c>
      <c r="D19" s="115">
        <v>1229</v>
      </c>
      <c r="E19" s="114">
        <v>1241</v>
      </c>
      <c r="F19" s="114">
        <v>1181</v>
      </c>
      <c r="G19" s="114">
        <v>1179</v>
      </c>
      <c r="H19" s="140">
        <v>1166</v>
      </c>
      <c r="I19" s="115">
        <v>63</v>
      </c>
      <c r="J19" s="116">
        <v>5.4030874785591765</v>
      </c>
    </row>
    <row r="20" spans="1:15" s="287" customFormat="1" ht="24.95" customHeight="1" x14ac:dyDescent="0.2">
      <c r="A20" s="193" t="s">
        <v>148</v>
      </c>
      <c r="B20" s="199" t="s">
        <v>149</v>
      </c>
      <c r="C20" s="113">
        <v>1.7893810501613376</v>
      </c>
      <c r="D20" s="115">
        <v>122</v>
      </c>
      <c r="E20" s="114">
        <v>134</v>
      </c>
      <c r="F20" s="114">
        <v>138</v>
      </c>
      <c r="G20" s="114">
        <v>138</v>
      </c>
      <c r="H20" s="140">
        <v>139</v>
      </c>
      <c r="I20" s="115">
        <v>-17</v>
      </c>
      <c r="J20" s="116">
        <v>-12.23021582733813</v>
      </c>
      <c r="K20" s="110"/>
      <c r="L20" s="110"/>
      <c r="M20" s="110"/>
      <c r="N20" s="110"/>
      <c r="O20" s="110"/>
    </row>
    <row r="21" spans="1:15" s="110" customFormat="1" ht="24.95" customHeight="1" x14ac:dyDescent="0.2">
      <c r="A21" s="201" t="s">
        <v>150</v>
      </c>
      <c r="B21" s="202" t="s">
        <v>151</v>
      </c>
      <c r="C21" s="113">
        <v>15.092402464065708</v>
      </c>
      <c r="D21" s="115">
        <v>1029</v>
      </c>
      <c r="E21" s="114">
        <v>1149</v>
      </c>
      <c r="F21" s="114">
        <v>1102</v>
      </c>
      <c r="G21" s="114">
        <v>1122</v>
      </c>
      <c r="H21" s="140">
        <v>1107</v>
      </c>
      <c r="I21" s="115">
        <v>-78</v>
      </c>
      <c r="J21" s="116">
        <v>-7.0460704607046072</v>
      </c>
    </row>
    <row r="22" spans="1:15" s="110" customFormat="1" ht="24.95" customHeight="1" x14ac:dyDescent="0.2">
      <c r="A22" s="201" t="s">
        <v>152</v>
      </c>
      <c r="B22" s="199" t="s">
        <v>153</v>
      </c>
      <c r="C22" s="113">
        <v>1.6280434144910532</v>
      </c>
      <c r="D22" s="115">
        <v>111</v>
      </c>
      <c r="E22" s="114">
        <v>119</v>
      </c>
      <c r="F22" s="114">
        <v>117</v>
      </c>
      <c r="G22" s="114">
        <v>116</v>
      </c>
      <c r="H22" s="140">
        <v>116</v>
      </c>
      <c r="I22" s="115">
        <v>-5</v>
      </c>
      <c r="J22" s="116">
        <v>-4.3103448275862073</v>
      </c>
    </row>
    <row r="23" spans="1:15" s="110" customFormat="1" ht="24.95" customHeight="1" x14ac:dyDescent="0.2">
      <c r="A23" s="193" t="s">
        <v>154</v>
      </c>
      <c r="B23" s="199" t="s">
        <v>155</v>
      </c>
      <c r="C23" s="113">
        <v>1.540041067761807</v>
      </c>
      <c r="D23" s="115">
        <v>105</v>
      </c>
      <c r="E23" s="114">
        <v>101</v>
      </c>
      <c r="F23" s="114">
        <v>95</v>
      </c>
      <c r="G23" s="114">
        <v>98</v>
      </c>
      <c r="H23" s="140">
        <v>99</v>
      </c>
      <c r="I23" s="115">
        <v>6</v>
      </c>
      <c r="J23" s="116">
        <v>6.0606060606060606</v>
      </c>
    </row>
    <row r="24" spans="1:15" s="110" customFormat="1" ht="24.95" customHeight="1" x14ac:dyDescent="0.2">
      <c r="A24" s="193" t="s">
        <v>156</v>
      </c>
      <c r="B24" s="199" t="s">
        <v>221</v>
      </c>
      <c r="C24" s="113">
        <v>8.7709005573481953</v>
      </c>
      <c r="D24" s="115">
        <v>598</v>
      </c>
      <c r="E24" s="114">
        <v>605</v>
      </c>
      <c r="F24" s="114">
        <v>609</v>
      </c>
      <c r="G24" s="114">
        <v>627</v>
      </c>
      <c r="H24" s="140">
        <v>622</v>
      </c>
      <c r="I24" s="115">
        <v>-24</v>
      </c>
      <c r="J24" s="116">
        <v>-3.8585209003215435</v>
      </c>
    </row>
    <row r="25" spans="1:15" s="110" customFormat="1" ht="24.95" customHeight="1" x14ac:dyDescent="0.2">
      <c r="A25" s="193" t="s">
        <v>222</v>
      </c>
      <c r="B25" s="204" t="s">
        <v>159</v>
      </c>
      <c r="C25" s="113">
        <v>13.303021413904371</v>
      </c>
      <c r="D25" s="115">
        <v>907</v>
      </c>
      <c r="E25" s="114">
        <v>931</v>
      </c>
      <c r="F25" s="114">
        <v>928</v>
      </c>
      <c r="G25" s="114">
        <v>919</v>
      </c>
      <c r="H25" s="140">
        <v>966</v>
      </c>
      <c r="I25" s="115">
        <v>-59</v>
      </c>
      <c r="J25" s="116">
        <v>-6.1076604554865428</v>
      </c>
    </row>
    <row r="26" spans="1:15" s="110" customFormat="1" ht="24.95" customHeight="1" x14ac:dyDescent="0.2">
      <c r="A26" s="201">
        <v>782.78300000000002</v>
      </c>
      <c r="B26" s="203" t="s">
        <v>160</v>
      </c>
      <c r="C26" s="113">
        <v>0.48401290701085364</v>
      </c>
      <c r="D26" s="115">
        <v>33</v>
      </c>
      <c r="E26" s="114">
        <v>58</v>
      </c>
      <c r="F26" s="114">
        <v>60</v>
      </c>
      <c r="G26" s="114">
        <v>66</v>
      </c>
      <c r="H26" s="140">
        <v>66</v>
      </c>
      <c r="I26" s="115">
        <v>-33</v>
      </c>
      <c r="J26" s="116">
        <v>-50</v>
      </c>
    </row>
    <row r="27" spans="1:15" s="110" customFormat="1" ht="24.95" customHeight="1" x14ac:dyDescent="0.2">
      <c r="A27" s="193" t="s">
        <v>161</v>
      </c>
      <c r="B27" s="199" t="s">
        <v>162</v>
      </c>
      <c r="C27" s="113">
        <v>0.46934584922264594</v>
      </c>
      <c r="D27" s="115">
        <v>32</v>
      </c>
      <c r="E27" s="114">
        <v>36</v>
      </c>
      <c r="F27" s="114">
        <v>38</v>
      </c>
      <c r="G27" s="114">
        <v>35</v>
      </c>
      <c r="H27" s="140">
        <v>35</v>
      </c>
      <c r="I27" s="115">
        <v>-3</v>
      </c>
      <c r="J27" s="116">
        <v>-8.5714285714285712</v>
      </c>
    </row>
    <row r="28" spans="1:15" s="110" customFormat="1" ht="24.95" customHeight="1" x14ac:dyDescent="0.2">
      <c r="A28" s="193" t="s">
        <v>163</v>
      </c>
      <c r="B28" s="199" t="s">
        <v>164</v>
      </c>
      <c r="C28" s="113">
        <v>3.1094162511000292</v>
      </c>
      <c r="D28" s="115">
        <v>212</v>
      </c>
      <c r="E28" s="114">
        <v>235</v>
      </c>
      <c r="F28" s="114">
        <v>227</v>
      </c>
      <c r="G28" s="114">
        <v>260</v>
      </c>
      <c r="H28" s="140">
        <v>253</v>
      </c>
      <c r="I28" s="115">
        <v>-41</v>
      </c>
      <c r="J28" s="116">
        <v>-16.205533596837945</v>
      </c>
    </row>
    <row r="29" spans="1:15" s="110" customFormat="1" ht="24.95" customHeight="1" x14ac:dyDescent="0.2">
      <c r="A29" s="193">
        <v>86</v>
      </c>
      <c r="B29" s="199" t="s">
        <v>165</v>
      </c>
      <c r="C29" s="113">
        <v>9.9442651804048108</v>
      </c>
      <c r="D29" s="115">
        <v>678</v>
      </c>
      <c r="E29" s="114">
        <v>693</v>
      </c>
      <c r="F29" s="114">
        <v>684</v>
      </c>
      <c r="G29" s="114">
        <v>662</v>
      </c>
      <c r="H29" s="140">
        <v>664</v>
      </c>
      <c r="I29" s="115">
        <v>14</v>
      </c>
      <c r="J29" s="116">
        <v>2.1084337349397591</v>
      </c>
    </row>
    <row r="30" spans="1:15" s="110" customFormat="1" ht="24.95" customHeight="1" x14ac:dyDescent="0.2">
      <c r="A30" s="193">
        <v>87.88</v>
      </c>
      <c r="B30" s="204" t="s">
        <v>166</v>
      </c>
      <c r="C30" s="113">
        <v>4.4881196831915515</v>
      </c>
      <c r="D30" s="115">
        <v>306</v>
      </c>
      <c r="E30" s="114">
        <v>306</v>
      </c>
      <c r="F30" s="114">
        <v>287</v>
      </c>
      <c r="G30" s="114">
        <v>300</v>
      </c>
      <c r="H30" s="140">
        <v>300</v>
      </c>
      <c r="I30" s="115">
        <v>6</v>
      </c>
      <c r="J30" s="116">
        <v>2</v>
      </c>
    </row>
    <row r="31" spans="1:15" s="110" customFormat="1" ht="24.95" customHeight="1" x14ac:dyDescent="0.2">
      <c r="A31" s="193" t="s">
        <v>167</v>
      </c>
      <c r="B31" s="199" t="s">
        <v>168</v>
      </c>
      <c r="C31" s="113">
        <v>13.728366089762394</v>
      </c>
      <c r="D31" s="115">
        <v>936</v>
      </c>
      <c r="E31" s="114">
        <v>983</v>
      </c>
      <c r="F31" s="114">
        <v>954</v>
      </c>
      <c r="G31" s="114">
        <v>954</v>
      </c>
      <c r="H31" s="140">
        <v>988</v>
      </c>
      <c r="I31" s="115">
        <v>-52</v>
      </c>
      <c r="J31" s="116">
        <v>-5.2631578947368425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v>
      </c>
      <c r="D34" s="115">
        <v>0</v>
      </c>
      <c r="E34" s="114" t="s">
        <v>513</v>
      </c>
      <c r="F34" s="114" t="s">
        <v>513</v>
      </c>
      <c r="G34" s="114" t="s">
        <v>513</v>
      </c>
      <c r="H34" s="140" t="s">
        <v>513</v>
      </c>
      <c r="I34" s="115" t="s">
        <v>513</v>
      </c>
      <c r="J34" s="116" t="s">
        <v>513</v>
      </c>
    </row>
    <row r="35" spans="1:10" s="110" customFormat="1" ht="24.95" customHeight="1" x14ac:dyDescent="0.2">
      <c r="A35" s="292" t="s">
        <v>171</v>
      </c>
      <c r="B35" s="293" t="s">
        <v>172</v>
      </c>
      <c r="C35" s="113">
        <v>7.6268700498679962</v>
      </c>
      <c r="D35" s="115">
        <v>520</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92.373129950131997</v>
      </c>
      <c r="D36" s="143">
        <v>6298</v>
      </c>
      <c r="E36" s="144">
        <v>6591</v>
      </c>
      <c r="F36" s="144">
        <v>6420</v>
      </c>
      <c r="G36" s="144">
        <v>6476</v>
      </c>
      <c r="H36" s="145">
        <v>6521</v>
      </c>
      <c r="I36" s="143">
        <v>-223</v>
      </c>
      <c r="J36" s="146">
        <v>-3.4197209017021928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6818</v>
      </c>
      <c r="F11" s="264">
        <v>7119</v>
      </c>
      <c r="G11" s="264">
        <v>6936</v>
      </c>
      <c r="H11" s="264">
        <v>7007</v>
      </c>
      <c r="I11" s="265">
        <v>7042</v>
      </c>
      <c r="J11" s="263">
        <v>-224</v>
      </c>
      <c r="K11" s="266">
        <v>-3.1809145129224654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43.795834555588151</v>
      </c>
      <c r="E13" s="115">
        <v>2986</v>
      </c>
      <c r="F13" s="114">
        <v>3157</v>
      </c>
      <c r="G13" s="114">
        <v>3093</v>
      </c>
      <c r="H13" s="114">
        <v>3139</v>
      </c>
      <c r="I13" s="140">
        <v>3176</v>
      </c>
      <c r="J13" s="115">
        <v>-190</v>
      </c>
      <c r="K13" s="116">
        <v>-5.9823677581863981</v>
      </c>
    </row>
    <row r="14" spans="1:15" ht="15.95" customHeight="1" x14ac:dyDescent="0.2">
      <c r="A14" s="306" t="s">
        <v>230</v>
      </c>
      <c r="B14" s="307"/>
      <c r="C14" s="308"/>
      <c r="D14" s="113">
        <v>44.33851569375183</v>
      </c>
      <c r="E14" s="115">
        <v>3023</v>
      </c>
      <c r="F14" s="114">
        <v>3129</v>
      </c>
      <c r="G14" s="114">
        <v>3018</v>
      </c>
      <c r="H14" s="114">
        <v>3024</v>
      </c>
      <c r="I14" s="140">
        <v>3013</v>
      </c>
      <c r="J14" s="115">
        <v>10</v>
      </c>
      <c r="K14" s="116">
        <v>0.33189512114171921</v>
      </c>
    </row>
    <row r="15" spans="1:15" ht="15.95" customHeight="1" x14ac:dyDescent="0.2">
      <c r="A15" s="306" t="s">
        <v>231</v>
      </c>
      <c r="B15" s="307"/>
      <c r="C15" s="308"/>
      <c r="D15" s="113">
        <v>5.5588149017307131</v>
      </c>
      <c r="E15" s="115">
        <v>379</v>
      </c>
      <c r="F15" s="114">
        <v>401</v>
      </c>
      <c r="G15" s="114">
        <v>389</v>
      </c>
      <c r="H15" s="114">
        <v>393</v>
      </c>
      <c r="I15" s="140">
        <v>410</v>
      </c>
      <c r="J15" s="115">
        <v>-31</v>
      </c>
      <c r="K15" s="116">
        <v>-7.5609756097560972</v>
      </c>
    </row>
    <row r="16" spans="1:15" ht="15.95" customHeight="1" x14ac:dyDescent="0.2">
      <c r="A16" s="306" t="s">
        <v>232</v>
      </c>
      <c r="B16" s="307"/>
      <c r="C16" s="308"/>
      <c r="D16" s="113">
        <v>2.9627456732179525</v>
      </c>
      <c r="E16" s="115">
        <v>202</v>
      </c>
      <c r="F16" s="114">
        <v>205</v>
      </c>
      <c r="G16" s="114">
        <v>206</v>
      </c>
      <c r="H16" s="114">
        <v>213</v>
      </c>
      <c r="I16" s="140">
        <v>213</v>
      </c>
      <c r="J16" s="115">
        <v>-11</v>
      </c>
      <c r="K16" s="116">
        <v>-5.164319248826291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0.20533880903490759</v>
      </c>
      <c r="E18" s="115">
        <v>14</v>
      </c>
      <c r="F18" s="114">
        <v>17</v>
      </c>
      <c r="G18" s="114">
        <v>15</v>
      </c>
      <c r="H18" s="114">
        <v>16</v>
      </c>
      <c r="I18" s="140">
        <v>18</v>
      </c>
      <c r="J18" s="115">
        <v>-4</v>
      </c>
      <c r="K18" s="116">
        <v>-22.222222222222221</v>
      </c>
    </row>
    <row r="19" spans="1:11" ht="14.1" customHeight="1" x14ac:dyDescent="0.2">
      <c r="A19" s="306" t="s">
        <v>235</v>
      </c>
      <c r="B19" s="307" t="s">
        <v>236</v>
      </c>
      <c r="C19" s="308"/>
      <c r="D19" s="113" t="s">
        <v>513</v>
      </c>
      <c r="E19" s="115" t="s">
        <v>513</v>
      </c>
      <c r="F19" s="114">
        <v>3</v>
      </c>
      <c r="G19" s="114">
        <v>3</v>
      </c>
      <c r="H19" s="114">
        <v>3</v>
      </c>
      <c r="I19" s="140">
        <v>4</v>
      </c>
      <c r="J19" s="115" t="s">
        <v>513</v>
      </c>
      <c r="K19" s="116" t="s">
        <v>513</v>
      </c>
    </row>
    <row r="20" spans="1:11" ht="14.1" customHeight="1" x14ac:dyDescent="0.2">
      <c r="A20" s="306">
        <v>12</v>
      </c>
      <c r="B20" s="307" t="s">
        <v>237</v>
      </c>
      <c r="C20" s="308"/>
      <c r="D20" s="113">
        <v>0.61601642710472282</v>
      </c>
      <c r="E20" s="115">
        <v>42</v>
      </c>
      <c r="F20" s="114">
        <v>42</v>
      </c>
      <c r="G20" s="114">
        <v>48</v>
      </c>
      <c r="H20" s="114">
        <v>46</v>
      </c>
      <c r="I20" s="140">
        <v>43</v>
      </c>
      <c r="J20" s="115">
        <v>-1</v>
      </c>
      <c r="K20" s="116">
        <v>-2.3255813953488373</v>
      </c>
    </row>
    <row r="21" spans="1:11" ht="14.1" customHeight="1" x14ac:dyDescent="0.2">
      <c r="A21" s="306">
        <v>21</v>
      </c>
      <c r="B21" s="307" t="s">
        <v>238</v>
      </c>
      <c r="C21" s="308"/>
      <c r="D21" s="113">
        <v>7.3335288941038426E-2</v>
      </c>
      <c r="E21" s="115">
        <v>5</v>
      </c>
      <c r="F21" s="114" t="s">
        <v>513</v>
      </c>
      <c r="G21" s="114" t="s">
        <v>513</v>
      </c>
      <c r="H21" s="114" t="s">
        <v>513</v>
      </c>
      <c r="I21" s="140" t="s">
        <v>513</v>
      </c>
      <c r="J21" s="115" t="s">
        <v>513</v>
      </c>
      <c r="K21" s="116" t="s">
        <v>513</v>
      </c>
    </row>
    <row r="22" spans="1:11" ht="14.1" customHeight="1" x14ac:dyDescent="0.2">
      <c r="A22" s="306">
        <v>22</v>
      </c>
      <c r="B22" s="307" t="s">
        <v>239</v>
      </c>
      <c r="C22" s="308"/>
      <c r="D22" s="113">
        <v>0.45467879143443823</v>
      </c>
      <c r="E22" s="115">
        <v>31</v>
      </c>
      <c r="F22" s="114">
        <v>34</v>
      </c>
      <c r="G22" s="114">
        <v>35</v>
      </c>
      <c r="H22" s="114">
        <v>36</v>
      </c>
      <c r="I22" s="140">
        <v>36</v>
      </c>
      <c r="J22" s="115">
        <v>-5</v>
      </c>
      <c r="K22" s="116">
        <v>-13.888888888888889</v>
      </c>
    </row>
    <row r="23" spans="1:11" ht="14.1" customHeight="1" x14ac:dyDescent="0.2">
      <c r="A23" s="306">
        <v>23</v>
      </c>
      <c r="B23" s="307" t="s">
        <v>240</v>
      </c>
      <c r="C23" s="308"/>
      <c r="D23" s="113">
        <v>0.20533880903490759</v>
      </c>
      <c r="E23" s="115">
        <v>14</v>
      </c>
      <c r="F23" s="114">
        <v>15</v>
      </c>
      <c r="G23" s="114">
        <v>15</v>
      </c>
      <c r="H23" s="114">
        <v>19</v>
      </c>
      <c r="I23" s="140">
        <v>19</v>
      </c>
      <c r="J23" s="115">
        <v>-5</v>
      </c>
      <c r="K23" s="116">
        <v>-26.315789473684209</v>
      </c>
    </row>
    <row r="24" spans="1:11" ht="14.1" customHeight="1" x14ac:dyDescent="0.2">
      <c r="A24" s="306">
        <v>24</v>
      </c>
      <c r="B24" s="307" t="s">
        <v>241</v>
      </c>
      <c r="C24" s="308"/>
      <c r="D24" s="113">
        <v>0.46934584922264594</v>
      </c>
      <c r="E24" s="115">
        <v>32</v>
      </c>
      <c r="F24" s="114">
        <v>33</v>
      </c>
      <c r="G24" s="114">
        <v>39</v>
      </c>
      <c r="H24" s="114">
        <v>40</v>
      </c>
      <c r="I24" s="140">
        <v>39</v>
      </c>
      <c r="J24" s="115">
        <v>-7</v>
      </c>
      <c r="K24" s="116">
        <v>-17.948717948717949</v>
      </c>
    </row>
    <row r="25" spans="1:11" ht="14.1" customHeight="1" x14ac:dyDescent="0.2">
      <c r="A25" s="306">
        <v>25</v>
      </c>
      <c r="B25" s="307" t="s">
        <v>242</v>
      </c>
      <c r="C25" s="308"/>
      <c r="D25" s="113">
        <v>1.2320328542094456</v>
      </c>
      <c r="E25" s="115">
        <v>84</v>
      </c>
      <c r="F25" s="114">
        <v>81</v>
      </c>
      <c r="G25" s="114">
        <v>87</v>
      </c>
      <c r="H25" s="114">
        <v>86</v>
      </c>
      <c r="I25" s="140">
        <v>87</v>
      </c>
      <c r="J25" s="115">
        <v>-3</v>
      </c>
      <c r="K25" s="116">
        <v>-3.4482758620689653</v>
      </c>
    </row>
    <row r="26" spans="1:11" ht="14.1" customHeight="1" x14ac:dyDescent="0.2">
      <c r="A26" s="306">
        <v>26</v>
      </c>
      <c r="B26" s="307" t="s">
        <v>243</v>
      </c>
      <c r="C26" s="308"/>
      <c r="D26" s="113">
        <v>0.49867996479906129</v>
      </c>
      <c r="E26" s="115">
        <v>34</v>
      </c>
      <c r="F26" s="114">
        <v>38</v>
      </c>
      <c r="G26" s="114">
        <v>34</v>
      </c>
      <c r="H26" s="114">
        <v>32</v>
      </c>
      <c r="I26" s="140">
        <v>32</v>
      </c>
      <c r="J26" s="115">
        <v>2</v>
      </c>
      <c r="K26" s="116">
        <v>6.25</v>
      </c>
    </row>
    <row r="27" spans="1:11" ht="14.1" customHeight="1" x14ac:dyDescent="0.2">
      <c r="A27" s="306">
        <v>27</v>
      </c>
      <c r="B27" s="307" t="s">
        <v>244</v>
      </c>
      <c r="C27" s="308"/>
      <c r="D27" s="113">
        <v>0.24933998239953065</v>
      </c>
      <c r="E27" s="115">
        <v>17</v>
      </c>
      <c r="F27" s="114">
        <v>18</v>
      </c>
      <c r="G27" s="114">
        <v>16</v>
      </c>
      <c r="H27" s="114">
        <v>19</v>
      </c>
      <c r="I27" s="140">
        <v>20</v>
      </c>
      <c r="J27" s="115">
        <v>-3</v>
      </c>
      <c r="K27" s="116">
        <v>-15</v>
      </c>
    </row>
    <row r="28" spans="1:11" ht="14.1" customHeight="1" x14ac:dyDescent="0.2">
      <c r="A28" s="306">
        <v>28</v>
      </c>
      <c r="B28" s="307" t="s">
        <v>245</v>
      </c>
      <c r="C28" s="308"/>
      <c r="D28" s="113">
        <v>0.45467879143443823</v>
      </c>
      <c r="E28" s="115">
        <v>31</v>
      </c>
      <c r="F28" s="114">
        <v>29</v>
      </c>
      <c r="G28" s="114">
        <v>29</v>
      </c>
      <c r="H28" s="114">
        <v>30</v>
      </c>
      <c r="I28" s="140">
        <v>29</v>
      </c>
      <c r="J28" s="115">
        <v>2</v>
      </c>
      <c r="K28" s="116">
        <v>6.8965517241379306</v>
      </c>
    </row>
    <row r="29" spans="1:11" ht="14.1" customHeight="1" x14ac:dyDescent="0.2">
      <c r="A29" s="306">
        <v>29</v>
      </c>
      <c r="B29" s="307" t="s">
        <v>246</v>
      </c>
      <c r="C29" s="308"/>
      <c r="D29" s="113">
        <v>3.7694338515693753</v>
      </c>
      <c r="E29" s="115">
        <v>257</v>
      </c>
      <c r="F29" s="114">
        <v>279</v>
      </c>
      <c r="G29" s="114">
        <v>267</v>
      </c>
      <c r="H29" s="114">
        <v>258</v>
      </c>
      <c r="I29" s="140">
        <v>261</v>
      </c>
      <c r="J29" s="115">
        <v>-4</v>
      </c>
      <c r="K29" s="116">
        <v>-1.5325670498084292</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3.2414197711938986</v>
      </c>
      <c r="E31" s="115">
        <v>221</v>
      </c>
      <c r="F31" s="114">
        <v>249</v>
      </c>
      <c r="G31" s="114">
        <v>237</v>
      </c>
      <c r="H31" s="114">
        <v>229</v>
      </c>
      <c r="I31" s="140">
        <v>235</v>
      </c>
      <c r="J31" s="115">
        <v>-14</v>
      </c>
      <c r="K31" s="116">
        <v>-5.957446808510638</v>
      </c>
    </row>
    <row r="32" spans="1:11" ht="14.1" customHeight="1" x14ac:dyDescent="0.2">
      <c r="A32" s="306">
        <v>31</v>
      </c>
      <c r="B32" s="307" t="s">
        <v>251</v>
      </c>
      <c r="C32" s="308"/>
      <c r="D32" s="113">
        <v>0.14667057788207685</v>
      </c>
      <c r="E32" s="115">
        <v>10</v>
      </c>
      <c r="F32" s="114">
        <v>11</v>
      </c>
      <c r="G32" s="114">
        <v>10</v>
      </c>
      <c r="H32" s="114">
        <v>12</v>
      </c>
      <c r="I32" s="140">
        <v>12</v>
      </c>
      <c r="J32" s="115">
        <v>-2</v>
      </c>
      <c r="K32" s="116">
        <v>-16.666666666666668</v>
      </c>
    </row>
    <row r="33" spans="1:11" ht="14.1" customHeight="1" x14ac:dyDescent="0.2">
      <c r="A33" s="306">
        <v>32</v>
      </c>
      <c r="B33" s="307" t="s">
        <v>252</v>
      </c>
      <c r="C33" s="308"/>
      <c r="D33" s="113">
        <v>0.33734232912877676</v>
      </c>
      <c r="E33" s="115">
        <v>23</v>
      </c>
      <c r="F33" s="114">
        <v>20</v>
      </c>
      <c r="G33" s="114">
        <v>21</v>
      </c>
      <c r="H33" s="114">
        <v>18</v>
      </c>
      <c r="I33" s="140">
        <v>16</v>
      </c>
      <c r="J33" s="115">
        <v>7</v>
      </c>
      <c r="K33" s="116">
        <v>43.75</v>
      </c>
    </row>
    <row r="34" spans="1:11" ht="14.1" customHeight="1" x14ac:dyDescent="0.2">
      <c r="A34" s="306">
        <v>33</v>
      </c>
      <c r="B34" s="307" t="s">
        <v>253</v>
      </c>
      <c r="C34" s="308"/>
      <c r="D34" s="113">
        <v>0.30800821355236141</v>
      </c>
      <c r="E34" s="115">
        <v>21</v>
      </c>
      <c r="F34" s="114">
        <v>18</v>
      </c>
      <c r="G34" s="114">
        <v>19</v>
      </c>
      <c r="H34" s="114">
        <v>20</v>
      </c>
      <c r="I34" s="140">
        <v>17</v>
      </c>
      <c r="J34" s="115">
        <v>4</v>
      </c>
      <c r="K34" s="116">
        <v>23.529411764705884</v>
      </c>
    </row>
    <row r="35" spans="1:11" ht="14.1" customHeight="1" x14ac:dyDescent="0.2">
      <c r="A35" s="306">
        <v>34</v>
      </c>
      <c r="B35" s="307" t="s">
        <v>254</v>
      </c>
      <c r="C35" s="308"/>
      <c r="D35" s="113">
        <v>4.5027867409797597</v>
      </c>
      <c r="E35" s="115">
        <v>307</v>
      </c>
      <c r="F35" s="114">
        <v>302</v>
      </c>
      <c r="G35" s="114">
        <v>297</v>
      </c>
      <c r="H35" s="114">
        <v>305</v>
      </c>
      <c r="I35" s="140">
        <v>298</v>
      </c>
      <c r="J35" s="115">
        <v>9</v>
      </c>
      <c r="K35" s="116">
        <v>3.0201342281879193</v>
      </c>
    </row>
    <row r="36" spans="1:11" ht="14.1" customHeight="1" x14ac:dyDescent="0.2">
      <c r="A36" s="306">
        <v>41</v>
      </c>
      <c r="B36" s="307" t="s">
        <v>255</v>
      </c>
      <c r="C36" s="308"/>
      <c r="D36" s="113">
        <v>0.278674097975946</v>
      </c>
      <c r="E36" s="115">
        <v>19</v>
      </c>
      <c r="F36" s="114">
        <v>20</v>
      </c>
      <c r="G36" s="114">
        <v>19</v>
      </c>
      <c r="H36" s="114">
        <v>19</v>
      </c>
      <c r="I36" s="140">
        <v>21</v>
      </c>
      <c r="J36" s="115">
        <v>-2</v>
      </c>
      <c r="K36" s="116">
        <v>-9.5238095238095237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0.39601056028160753</v>
      </c>
      <c r="E38" s="115">
        <v>27</v>
      </c>
      <c r="F38" s="114">
        <v>27</v>
      </c>
      <c r="G38" s="114">
        <v>36</v>
      </c>
      <c r="H38" s="114">
        <v>33</v>
      </c>
      <c r="I38" s="140">
        <v>32</v>
      </c>
      <c r="J38" s="115">
        <v>-5</v>
      </c>
      <c r="K38" s="116">
        <v>-15.625</v>
      </c>
    </row>
    <row r="39" spans="1:11" ht="14.1" customHeight="1" x14ac:dyDescent="0.2">
      <c r="A39" s="306">
        <v>51</v>
      </c>
      <c r="B39" s="307" t="s">
        <v>258</v>
      </c>
      <c r="C39" s="308"/>
      <c r="D39" s="113">
        <v>4.7961278967439132</v>
      </c>
      <c r="E39" s="115">
        <v>327</v>
      </c>
      <c r="F39" s="114">
        <v>348</v>
      </c>
      <c r="G39" s="114">
        <v>343</v>
      </c>
      <c r="H39" s="114">
        <v>323</v>
      </c>
      <c r="I39" s="140">
        <v>331</v>
      </c>
      <c r="J39" s="115">
        <v>-4</v>
      </c>
      <c r="K39" s="116">
        <v>-1.2084592145015105</v>
      </c>
    </row>
    <row r="40" spans="1:11" ht="14.1" customHeight="1" x14ac:dyDescent="0.2">
      <c r="A40" s="306" t="s">
        <v>259</v>
      </c>
      <c r="B40" s="307" t="s">
        <v>260</v>
      </c>
      <c r="C40" s="308"/>
      <c r="D40" s="113">
        <v>4.6494573188618364</v>
      </c>
      <c r="E40" s="115">
        <v>317</v>
      </c>
      <c r="F40" s="114">
        <v>337</v>
      </c>
      <c r="G40" s="114">
        <v>334</v>
      </c>
      <c r="H40" s="114">
        <v>316</v>
      </c>
      <c r="I40" s="140">
        <v>324</v>
      </c>
      <c r="J40" s="115">
        <v>-7</v>
      </c>
      <c r="K40" s="116">
        <v>-2.1604938271604937</v>
      </c>
    </row>
    <row r="41" spans="1:11" ht="14.1" customHeight="1" x14ac:dyDescent="0.2">
      <c r="A41" s="306"/>
      <c r="B41" s="307" t="s">
        <v>261</v>
      </c>
      <c r="C41" s="308"/>
      <c r="D41" s="113">
        <v>2.9774127310061602</v>
      </c>
      <c r="E41" s="115">
        <v>203</v>
      </c>
      <c r="F41" s="114">
        <v>216</v>
      </c>
      <c r="G41" s="114">
        <v>206</v>
      </c>
      <c r="H41" s="114">
        <v>193</v>
      </c>
      <c r="I41" s="140">
        <v>197</v>
      </c>
      <c r="J41" s="115">
        <v>6</v>
      </c>
      <c r="K41" s="116">
        <v>3.0456852791878171</v>
      </c>
    </row>
    <row r="42" spans="1:11" ht="14.1" customHeight="1" x14ac:dyDescent="0.2">
      <c r="A42" s="306">
        <v>52</v>
      </c>
      <c r="B42" s="307" t="s">
        <v>262</v>
      </c>
      <c r="C42" s="308"/>
      <c r="D42" s="113">
        <v>6.0574948665297743</v>
      </c>
      <c r="E42" s="115">
        <v>413</v>
      </c>
      <c r="F42" s="114">
        <v>429</v>
      </c>
      <c r="G42" s="114">
        <v>418</v>
      </c>
      <c r="H42" s="114">
        <v>413</v>
      </c>
      <c r="I42" s="140">
        <v>421</v>
      </c>
      <c r="J42" s="115">
        <v>-8</v>
      </c>
      <c r="K42" s="116">
        <v>-1.9002375296912113</v>
      </c>
    </row>
    <row r="43" spans="1:11" ht="14.1" customHeight="1" x14ac:dyDescent="0.2">
      <c r="A43" s="306" t="s">
        <v>263</v>
      </c>
      <c r="B43" s="307" t="s">
        <v>264</v>
      </c>
      <c r="C43" s="308"/>
      <c r="D43" s="113">
        <v>5.984159577588736</v>
      </c>
      <c r="E43" s="115">
        <v>408</v>
      </c>
      <c r="F43" s="114">
        <v>424</v>
      </c>
      <c r="G43" s="114">
        <v>414</v>
      </c>
      <c r="H43" s="114">
        <v>411</v>
      </c>
      <c r="I43" s="140">
        <v>417</v>
      </c>
      <c r="J43" s="115">
        <v>-9</v>
      </c>
      <c r="K43" s="116">
        <v>-2.1582733812949639</v>
      </c>
    </row>
    <row r="44" spans="1:11" ht="14.1" customHeight="1" x14ac:dyDescent="0.2">
      <c r="A44" s="306">
        <v>53</v>
      </c>
      <c r="B44" s="307" t="s">
        <v>265</v>
      </c>
      <c r="C44" s="308"/>
      <c r="D44" s="113">
        <v>2.1120563215019068</v>
      </c>
      <c r="E44" s="115">
        <v>144</v>
      </c>
      <c r="F44" s="114">
        <v>153</v>
      </c>
      <c r="G44" s="114">
        <v>155</v>
      </c>
      <c r="H44" s="114">
        <v>161</v>
      </c>
      <c r="I44" s="140">
        <v>156</v>
      </c>
      <c r="J44" s="115">
        <v>-12</v>
      </c>
      <c r="K44" s="116">
        <v>-7.6923076923076925</v>
      </c>
    </row>
    <row r="45" spans="1:11" ht="14.1" customHeight="1" x14ac:dyDescent="0.2">
      <c r="A45" s="306" t="s">
        <v>266</v>
      </c>
      <c r="B45" s="307" t="s">
        <v>267</v>
      </c>
      <c r="C45" s="308"/>
      <c r="D45" s="113">
        <v>2.0827222059254913</v>
      </c>
      <c r="E45" s="115">
        <v>142</v>
      </c>
      <c r="F45" s="114">
        <v>151</v>
      </c>
      <c r="G45" s="114">
        <v>150</v>
      </c>
      <c r="H45" s="114">
        <v>156</v>
      </c>
      <c r="I45" s="140">
        <v>151</v>
      </c>
      <c r="J45" s="115">
        <v>-9</v>
      </c>
      <c r="K45" s="116">
        <v>-5.9602649006622519</v>
      </c>
    </row>
    <row r="46" spans="1:11" ht="14.1" customHeight="1" x14ac:dyDescent="0.2">
      <c r="A46" s="306">
        <v>54</v>
      </c>
      <c r="B46" s="307" t="s">
        <v>268</v>
      </c>
      <c r="C46" s="308"/>
      <c r="D46" s="113">
        <v>20.431211498973305</v>
      </c>
      <c r="E46" s="115">
        <v>1393</v>
      </c>
      <c r="F46" s="114">
        <v>1407</v>
      </c>
      <c r="G46" s="114">
        <v>1397</v>
      </c>
      <c r="H46" s="114">
        <v>1400</v>
      </c>
      <c r="I46" s="140">
        <v>1465</v>
      </c>
      <c r="J46" s="115">
        <v>-72</v>
      </c>
      <c r="K46" s="116">
        <v>-4.914675767918089</v>
      </c>
    </row>
    <row r="47" spans="1:11" ht="14.1" customHeight="1" x14ac:dyDescent="0.2">
      <c r="A47" s="306">
        <v>61</v>
      </c>
      <c r="B47" s="307" t="s">
        <v>269</v>
      </c>
      <c r="C47" s="308"/>
      <c r="D47" s="113">
        <v>0.73335288941038423</v>
      </c>
      <c r="E47" s="115">
        <v>50</v>
      </c>
      <c r="F47" s="114">
        <v>51</v>
      </c>
      <c r="G47" s="114">
        <v>49</v>
      </c>
      <c r="H47" s="114">
        <v>49</v>
      </c>
      <c r="I47" s="140">
        <v>55</v>
      </c>
      <c r="J47" s="115">
        <v>-5</v>
      </c>
      <c r="K47" s="116">
        <v>-9.0909090909090917</v>
      </c>
    </row>
    <row r="48" spans="1:11" ht="14.1" customHeight="1" x14ac:dyDescent="0.2">
      <c r="A48" s="306">
        <v>62</v>
      </c>
      <c r="B48" s="307" t="s">
        <v>270</v>
      </c>
      <c r="C48" s="308"/>
      <c r="D48" s="113">
        <v>12.701672044587855</v>
      </c>
      <c r="E48" s="115">
        <v>866</v>
      </c>
      <c r="F48" s="114">
        <v>886</v>
      </c>
      <c r="G48" s="114">
        <v>789</v>
      </c>
      <c r="H48" s="114">
        <v>793</v>
      </c>
      <c r="I48" s="140">
        <v>769</v>
      </c>
      <c r="J48" s="115">
        <v>97</v>
      </c>
      <c r="K48" s="116">
        <v>12.613784135240572</v>
      </c>
    </row>
    <row r="49" spans="1:11" ht="14.1" customHeight="1" x14ac:dyDescent="0.2">
      <c r="A49" s="306">
        <v>63</v>
      </c>
      <c r="B49" s="307" t="s">
        <v>271</v>
      </c>
      <c r="C49" s="308"/>
      <c r="D49" s="113">
        <v>11.71897917277794</v>
      </c>
      <c r="E49" s="115">
        <v>799</v>
      </c>
      <c r="F49" s="114">
        <v>940</v>
      </c>
      <c r="G49" s="114">
        <v>913</v>
      </c>
      <c r="H49" s="114">
        <v>928</v>
      </c>
      <c r="I49" s="140">
        <v>936</v>
      </c>
      <c r="J49" s="115">
        <v>-137</v>
      </c>
      <c r="K49" s="116">
        <v>-14.636752136752136</v>
      </c>
    </row>
    <row r="50" spans="1:11" ht="14.1" customHeight="1" x14ac:dyDescent="0.2">
      <c r="A50" s="306" t="s">
        <v>272</v>
      </c>
      <c r="B50" s="307" t="s">
        <v>273</v>
      </c>
      <c r="C50" s="308"/>
      <c r="D50" s="113">
        <v>0.58668231152830741</v>
      </c>
      <c r="E50" s="115">
        <v>40</v>
      </c>
      <c r="F50" s="114">
        <v>43</v>
      </c>
      <c r="G50" s="114">
        <v>43</v>
      </c>
      <c r="H50" s="114">
        <v>44</v>
      </c>
      <c r="I50" s="140">
        <v>44</v>
      </c>
      <c r="J50" s="115">
        <v>-4</v>
      </c>
      <c r="K50" s="116">
        <v>-9.0909090909090917</v>
      </c>
    </row>
    <row r="51" spans="1:11" ht="14.1" customHeight="1" x14ac:dyDescent="0.2">
      <c r="A51" s="306" t="s">
        <v>274</v>
      </c>
      <c r="B51" s="307" t="s">
        <v>275</v>
      </c>
      <c r="C51" s="308"/>
      <c r="D51" s="113">
        <v>10.662951012026987</v>
      </c>
      <c r="E51" s="115">
        <v>727</v>
      </c>
      <c r="F51" s="114">
        <v>839</v>
      </c>
      <c r="G51" s="114">
        <v>811</v>
      </c>
      <c r="H51" s="114">
        <v>838</v>
      </c>
      <c r="I51" s="140">
        <v>833</v>
      </c>
      <c r="J51" s="115">
        <v>-106</v>
      </c>
      <c r="K51" s="116">
        <v>-12.725090036014405</v>
      </c>
    </row>
    <row r="52" spans="1:11" ht="14.1" customHeight="1" x14ac:dyDescent="0.2">
      <c r="A52" s="306">
        <v>71</v>
      </c>
      <c r="B52" s="307" t="s">
        <v>276</v>
      </c>
      <c r="C52" s="308"/>
      <c r="D52" s="113">
        <v>9.8562628336755651</v>
      </c>
      <c r="E52" s="115">
        <v>672</v>
      </c>
      <c r="F52" s="114">
        <v>696</v>
      </c>
      <c r="G52" s="114">
        <v>695</v>
      </c>
      <c r="H52" s="114">
        <v>713</v>
      </c>
      <c r="I52" s="140">
        <v>689</v>
      </c>
      <c r="J52" s="115">
        <v>-17</v>
      </c>
      <c r="K52" s="116">
        <v>-2.467343976777939</v>
      </c>
    </row>
    <row r="53" spans="1:11" ht="14.1" customHeight="1" x14ac:dyDescent="0.2">
      <c r="A53" s="306" t="s">
        <v>277</v>
      </c>
      <c r="B53" s="307" t="s">
        <v>278</v>
      </c>
      <c r="C53" s="308"/>
      <c r="D53" s="113">
        <v>0.85068935171604576</v>
      </c>
      <c r="E53" s="115">
        <v>58</v>
      </c>
      <c r="F53" s="114">
        <v>58</v>
      </c>
      <c r="G53" s="114">
        <v>57</v>
      </c>
      <c r="H53" s="114">
        <v>60</v>
      </c>
      <c r="I53" s="140">
        <v>59</v>
      </c>
      <c r="J53" s="115">
        <v>-1</v>
      </c>
      <c r="K53" s="116">
        <v>-1.6949152542372881</v>
      </c>
    </row>
    <row r="54" spans="1:11" ht="14.1" customHeight="1" x14ac:dyDescent="0.2">
      <c r="A54" s="306" t="s">
        <v>279</v>
      </c>
      <c r="B54" s="307" t="s">
        <v>280</v>
      </c>
      <c r="C54" s="308"/>
      <c r="D54" s="113">
        <v>8.5655617483132875</v>
      </c>
      <c r="E54" s="115">
        <v>584</v>
      </c>
      <c r="F54" s="114">
        <v>606</v>
      </c>
      <c r="G54" s="114">
        <v>604</v>
      </c>
      <c r="H54" s="114">
        <v>621</v>
      </c>
      <c r="I54" s="140">
        <v>598</v>
      </c>
      <c r="J54" s="115">
        <v>-14</v>
      </c>
      <c r="K54" s="116">
        <v>-2.3411371237458196</v>
      </c>
    </row>
    <row r="55" spans="1:11" ht="14.1" customHeight="1" x14ac:dyDescent="0.2">
      <c r="A55" s="306">
        <v>72</v>
      </c>
      <c r="B55" s="307" t="s">
        <v>281</v>
      </c>
      <c r="C55" s="308"/>
      <c r="D55" s="113">
        <v>1.5693751833382223</v>
      </c>
      <c r="E55" s="115">
        <v>107</v>
      </c>
      <c r="F55" s="114">
        <v>109</v>
      </c>
      <c r="G55" s="114">
        <v>104</v>
      </c>
      <c r="H55" s="114">
        <v>109</v>
      </c>
      <c r="I55" s="140">
        <v>113</v>
      </c>
      <c r="J55" s="115">
        <v>-6</v>
      </c>
      <c r="K55" s="116">
        <v>-5.3097345132743365</v>
      </c>
    </row>
    <row r="56" spans="1:11" ht="14.1" customHeight="1" x14ac:dyDescent="0.2">
      <c r="A56" s="306" t="s">
        <v>282</v>
      </c>
      <c r="B56" s="307" t="s">
        <v>283</v>
      </c>
      <c r="C56" s="308"/>
      <c r="D56" s="113">
        <v>0.35200938691698447</v>
      </c>
      <c r="E56" s="115">
        <v>24</v>
      </c>
      <c r="F56" s="114">
        <v>22</v>
      </c>
      <c r="G56" s="114">
        <v>21</v>
      </c>
      <c r="H56" s="114">
        <v>24</v>
      </c>
      <c r="I56" s="140">
        <v>26</v>
      </c>
      <c r="J56" s="115">
        <v>-2</v>
      </c>
      <c r="K56" s="116">
        <v>-7.6923076923076925</v>
      </c>
    </row>
    <row r="57" spans="1:11" ht="14.1" customHeight="1" x14ac:dyDescent="0.2">
      <c r="A57" s="306" t="s">
        <v>284</v>
      </c>
      <c r="B57" s="307" t="s">
        <v>285</v>
      </c>
      <c r="C57" s="308"/>
      <c r="D57" s="113">
        <v>0.60134936931651506</v>
      </c>
      <c r="E57" s="115">
        <v>41</v>
      </c>
      <c r="F57" s="114">
        <v>44</v>
      </c>
      <c r="G57" s="114">
        <v>40</v>
      </c>
      <c r="H57" s="114">
        <v>39</v>
      </c>
      <c r="I57" s="140">
        <v>42</v>
      </c>
      <c r="J57" s="115">
        <v>-1</v>
      </c>
      <c r="K57" s="116">
        <v>-2.3809523809523809</v>
      </c>
    </row>
    <row r="58" spans="1:11" ht="14.1" customHeight="1" x14ac:dyDescent="0.2">
      <c r="A58" s="306">
        <v>73</v>
      </c>
      <c r="B58" s="307" t="s">
        <v>286</v>
      </c>
      <c r="C58" s="308"/>
      <c r="D58" s="113">
        <v>0.63068348489293047</v>
      </c>
      <c r="E58" s="115">
        <v>43</v>
      </c>
      <c r="F58" s="114">
        <v>44</v>
      </c>
      <c r="G58" s="114">
        <v>45</v>
      </c>
      <c r="H58" s="114">
        <v>46</v>
      </c>
      <c r="I58" s="140">
        <v>48</v>
      </c>
      <c r="J58" s="115">
        <v>-5</v>
      </c>
      <c r="K58" s="116">
        <v>-10.416666666666666</v>
      </c>
    </row>
    <row r="59" spans="1:11" ht="14.1" customHeight="1" x14ac:dyDescent="0.2">
      <c r="A59" s="306" t="s">
        <v>287</v>
      </c>
      <c r="B59" s="307" t="s">
        <v>288</v>
      </c>
      <c r="C59" s="308"/>
      <c r="D59" s="113">
        <v>0.41067761806981518</v>
      </c>
      <c r="E59" s="115">
        <v>28</v>
      </c>
      <c r="F59" s="114">
        <v>30</v>
      </c>
      <c r="G59" s="114">
        <v>32</v>
      </c>
      <c r="H59" s="114">
        <v>33</v>
      </c>
      <c r="I59" s="140">
        <v>34</v>
      </c>
      <c r="J59" s="115">
        <v>-6</v>
      </c>
      <c r="K59" s="116">
        <v>-17.647058823529413</v>
      </c>
    </row>
    <row r="60" spans="1:11" ht="14.1" customHeight="1" x14ac:dyDescent="0.2">
      <c r="A60" s="306">
        <v>81</v>
      </c>
      <c r="B60" s="307" t="s">
        <v>289</v>
      </c>
      <c r="C60" s="308"/>
      <c r="D60" s="113">
        <v>4.2387797007920209</v>
      </c>
      <c r="E60" s="115">
        <v>289</v>
      </c>
      <c r="F60" s="114">
        <v>299</v>
      </c>
      <c r="G60" s="114">
        <v>292</v>
      </c>
      <c r="H60" s="114">
        <v>283</v>
      </c>
      <c r="I60" s="140">
        <v>288</v>
      </c>
      <c r="J60" s="115">
        <v>1</v>
      </c>
      <c r="K60" s="116">
        <v>0.34722222222222221</v>
      </c>
    </row>
    <row r="61" spans="1:11" ht="14.1" customHeight="1" x14ac:dyDescent="0.2">
      <c r="A61" s="306" t="s">
        <v>290</v>
      </c>
      <c r="B61" s="307" t="s">
        <v>291</v>
      </c>
      <c r="C61" s="308"/>
      <c r="D61" s="113">
        <v>1.6573775300674685</v>
      </c>
      <c r="E61" s="115">
        <v>113</v>
      </c>
      <c r="F61" s="114">
        <v>118</v>
      </c>
      <c r="G61" s="114">
        <v>113</v>
      </c>
      <c r="H61" s="114">
        <v>113</v>
      </c>
      <c r="I61" s="140">
        <v>109</v>
      </c>
      <c r="J61" s="115">
        <v>4</v>
      </c>
      <c r="K61" s="116">
        <v>3.669724770642202</v>
      </c>
    </row>
    <row r="62" spans="1:11" ht="14.1" customHeight="1" x14ac:dyDescent="0.2">
      <c r="A62" s="306" t="s">
        <v>292</v>
      </c>
      <c r="B62" s="307" t="s">
        <v>293</v>
      </c>
      <c r="C62" s="308"/>
      <c r="D62" s="113">
        <v>1.0413611029627456</v>
      </c>
      <c r="E62" s="115">
        <v>71</v>
      </c>
      <c r="F62" s="114">
        <v>78</v>
      </c>
      <c r="G62" s="114">
        <v>72</v>
      </c>
      <c r="H62" s="114">
        <v>75</v>
      </c>
      <c r="I62" s="140">
        <v>75</v>
      </c>
      <c r="J62" s="115">
        <v>-4</v>
      </c>
      <c r="K62" s="116">
        <v>-5.333333333333333</v>
      </c>
    </row>
    <row r="63" spans="1:11" ht="14.1" customHeight="1" x14ac:dyDescent="0.2">
      <c r="A63" s="306"/>
      <c r="B63" s="307" t="s">
        <v>294</v>
      </c>
      <c r="C63" s="308"/>
      <c r="D63" s="113">
        <v>0.90935758286887647</v>
      </c>
      <c r="E63" s="115">
        <v>62</v>
      </c>
      <c r="F63" s="114">
        <v>69</v>
      </c>
      <c r="G63" s="114">
        <v>64</v>
      </c>
      <c r="H63" s="114">
        <v>71</v>
      </c>
      <c r="I63" s="140">
        <v>70</v>
      </c>
      <c r="J63" s="115">
        <v>-8</v>
      </c>
      <c r="K63" s="116">
        <v>-11.428571428571429</v>
      </c>
    </row>
    <row r="64" spans="1:11" ht="14.1" customHeight="1" x14ac:dyDescent="0.2">
      <c r="A64" s="306" t="s">
        <v>295</v>
      </c>
      <c r="B64" s="307" t="s">
        <v>296</v>
      </c>
      <c r="C64" s="308"/>
      <c r="D64" s="113">
        <v>0.35200938691698447</v>
      </c>
      <c r="E64" s="115">
        <v>24</v>
      </c>
      <c r="F64" s="114">
        <v>13</v>
      </c>
      <c r="G64" s="114">
        <v>17</v>
      </c>
      <c r="H64" s="114">
        <v>10</v>
      </c>
      <c r="I64" s="140">
        <v>14</v>
      </c>
      <c r="J64" s="115">
        <v>10</v>
      </c>
      <c r="K64" s="116">
        <v>71.428571428571431</v>
      </c>
    </row>
    <row r="65" spans="1:11" ht="14.1" customHeight="1" x14ac:dyDescent="0.2">
      <c r="A65" s="306" t="s">
        <v>297</v>
      </c>
      <c r="B65" s="307" t="s">
        <v>298</v>
      </c>
      <c r="C65" s="308"/>
      <c r="D65" s="113">
        <v>0.68935171604576118</v>
      </c>
      <c r="E65" s="115">
        <v>47</v>
      </c>
      <c r="F65" s="114">
        <v>51</v>
      </c>
      <c r="G65" s="114">
        <v>50</v>
      </c>
      <c r="H65" s="114">
        <v>48</v>
      </c>
      <c r="I65" s="140">
        <v>56</v>
      </c>
      <c r="J65" s="115">
        <v>-9</v>
      </c>
      <c r="K65" s="116">
        <v>-16.071428571428573</v>
      </c>
    </row>
    <row r="66" spans="1:11" ht="14.1" customHeight="1" x14ac:dyDescent="0.2">
      <c r="A66" s="306">
        <v>82</v>
      </c>
      <c r="B66" s="307" t="s">
        <v>299</v>
      </c>
      <c r="C66" s="308"/>
      <c r="D66" s="113">
        <v>1.7747139923731299</v>
      </c>
      <c r="E66" s="115">
        <v>121</v>
      </c>
      <c r="F66" s="114">
        <v>118</v>
      </c>
      <c r="G66" s="114">
        <v>115</v>
      </c>
      <c r="H66" s="114">
        <v>123</v>
      </c>
      <c r="I66" s="140">
        <v>116</v>
      </c>
      <c r="J66" s="115">
        <v>5</v>
      </c>
      <c r="K66" s="116">
        <v>4.3103448275862073</v>
      </c>
    </row>
    <row r="67" spans="1:11" ht="14.1" customHeight="1" x14ac:dyDescent="0.2">
      <c r="A67" s="306" t="s">
        <v>300</v>
      </c>
      <c r="B67" s="307" t="s">
        <v>301</v>
      </c>
      <c r="C67" s="308"/>
      <c r="D67" s="113">
        <v>0.33734232912877676</v>
      </c>
      <c r="E67" s="115">
        <v>23</v>
      </c>
      <c r="F67" s="114">
        <v>17</v>
      </c>
      <c r="G67" s="114">
        <v>14</v>
      </c>
      <c r="H67" s="114">
        <v>15</v>
      </c>
      <c r="I67" s="140">
        <v>10</v>
      </c>
      <c r="J67" s="115">
        <v>13</v>
      </c>
      <c r="K67" s="116">
        <v>130</v>
      </c>
    </row>
    <row r="68" spans="1:11" ht="14.1" customHeight="1" x14ac:dyDescent="0.2">
      <c r="A68" s="306" t="s">
        <v>302</v>
      </c>
      <c r="B68" s="307" t="s">
        <v>303</v>
      </c>
      <c r="C68" s="308"/>
      <c r="D68" s="113">
        <v>0.99735992959812259</v>
      </c>
      <c r="E68" s="115">
        <v>68</v>
      </c>
      <c r="F68" s="114">
        <v>70</v>
      </c>
      <c r="G68" s="114">
        <v>67</v>
      </c>
      <c r="H68" s="114">
        <v>70</v>
      </c>
      <c r="I68" s="140">
        <v>66</v>
      </c>
      <c r="J68" s="115">
        <v>2</v>
      </c>
      <c r="K68" s="116">
        <v>3.0303030303030303</v>
      </c>
    </row>
    <row r="69" spans="1:11" ht="14.1" customHeight="1" x14ac:dyDescent="0.2">
      <c r="A69" s="306">
        <v>83</v>
      </c>
      <c r="B69" s="307" t="s">
        <v>304</v>
      </c>
      <c r="C69" s="308"/>
      <c r="D69" s="113">
        <v>1.9800528014080376</v>
      </c>
      <c r="E69" s="115">
        <v>135</v>
      </c>
      <c r="F69" s="114">
        <v>137</v>
      </c>
      <c r="G69" s="114">
        <v>133</v>
      </c>
      <c r="H69" s="114">
        <v>142</v>
      </c>
      <c r="I69" s="140">
        <v>141</v>
      </c>
      <c r="J69" s="115">
        <v>-6</v>
      </c>
      <c r="K69" s="116">
        <v>-4.2553191489361701</v>
      </c>
    </row>
    <row r="70" spans="1:11" ht="14.1" customHeight="1" x14ac:dyDescent="0.2">
      <c r="A70" s="306" t="s">
        <v>305</v>
      </c>
      <c r="B70" s="307" t="s">
        <v>306</v>
      </c>
      <c r="C70" s="308"/>
      <c r="D70" s="113">
        <v>1.4813728366089762</v>
      </c>
      <c r="E70" s="115">
        <v>101</v>
      </c>
      <c r="F70" s="114">
        <v>98</v>
      </c>
      <c r="G70" s="114">
        <v>102</v>
      </c>
      <c r="H70" s="114">
        <v>111</v>
      </c>
      <c r="I70" s="140">
        <v>106</v>
      </c>
      <c r="J70" s="115">
        <v>-5</v>
      </c>
      <c r="K70" s="116">
        <v>-4.716981132075472</v>
      </c>
    </row>
    <row r="71" spans="1:11" ht="14.1" customHeight="1" x14ac:dyDescent="0.2">
      <c r="A71" s="306"/>
      <c r="B71" s="307" t="s">
        <v>307</v>
      </c>
      <c r="C71" s="308"/>
      <c r="D71" s="113">
        <v>0.93869169844529188</v>
      </c>
      <c r="E71" s="115">
        <v>64</v>
      </c>
      <c r="F71" s="114">
        <v>62</v>
      </c>
      <c r="G71" s="114">
        <v>67</v>
      </c>
      <c r="H71" s="114">
        <v>70</v>
      </c>
      <c r="I71" s="140">
        <v>66</v>
      </c>
      <c r="J71" s="115">
        <v>-2</v>
      </c>
      <c r="K71" s="116">
        <v>-3.0303030303030303</v>
      </c>
    </row>
    <row r="72" spans="1:11" ht="14.1" customHeight="1" x14ac:dyDescent="0.2">
      <c r="A72" s="306">
        <v>84</v>
      </c>
      <c r="B72" s="307" t="s">
        <v>308</v>
      </c>
      <c r="C72" s="308"/>
      <c r="D72" s="113">
        <v>2.6254033440891758</v>
      </c>
      <c r="E72" s="115">
        <v>179</v>
      </c>
      <c r="F72" s="114">
        <v>187</v>
      </c>
      <c r="G72" s="114">
        <v>181</v>
      </c>
      <c r="H72" s="114">
        <v>204</v>
      </c>
      <c r="I72" s="140">
        <v>208</v>
      </c>
      <c r="J72" s="115">
        <v>-29</v>
      </c>
      <c r="K72" s="116">
        <v>-13.942307692307692</v>
      </c>
    </row>
    <row r="73" spans="1:11" ht="14.1" customHeight="1" x14ac:dyDescent="0.2">
      <c r="A73" s="306" t="s">
        <v>309</v>
      </c>
      <c r="B73" s="307" t="s">
        <v>310</v>
      </c>
      <c r="C73" s="308"/>
      <c r="D73" s="113">
        <v>0.278674097975946</v>
      </c>
      <c r="E73" s="115">
        <v>19</v>
      </c>
      <c r="F73" s="114">
        <v>21</v>
      </c>
      <c r="G73" s="114">
        <v>17</v>
      </c>
      <c r="H73" s="114">
        <v>22</v>
      </c>
      <c r="I73" s="140">
        <v>21</v>
      </c>
      <c r="J73" s="115">
        <v>-2</v>
      </c>
      <c r="K73" s="116">
        <v>-9.5238095238095237</v>
      </c>
    </row>
    <row r="74" spans="1:11" ht="14.1" customHeight="1" x14ac:dyDescent="0.2">
      <c r="A74" s="306" t="s">
        <v>311</v>
      </c>
      <c r="B74" s="307" t="s">
        <v>312</v>
      </c>
      <c r="C74" s="308"/>
      <c r="D74" s="113">
        <v>0.278674097975946</v>
      </c>
      <c r="E74" s="115">
        <v>19</v>
      </c>
      <c r="F74" s="114">
        <v>19</v>
      </c>
      <c r="G74" s="114">
        <v>18</v>
      </c>
      <c r="H74" s="114">
        <v>19</v>
      </c>
      <c r="I74" s="140">
        <v>21</v>
      </c>
      <c r="J74" s="115">
        <v>-2</v>
      </c>
      <c r="K74" s="116">
        <v>-9.5238095238095237</v>
      </c>
    </row>
    <row r="75" spans="1:11" ht="14.1" customHeight="1" x14ac:dyDescent="0.2">
      <c r="A75" s="306" t="s">
        <v>313</v>
      </c>
      <c r="B75" s="307" t="s">
        <v>314</v>
      </c>
      <c r="C75" s="308"/>
      <c r="D75" s="113">
        <v>0</v>
      </c>
      <c r="E75" s="115">
        <v>0</v>
      </c>
      <c r="F75" s="114">
        <v>4</v>
      </c>
      <c r="G75" s="114">
        <v>3</v>
      </c>
      <c r="H75" s="114">
        <v>5</v>
      </c>
      <c r="I75" s="140">
        <v>4</v>
      </c>
      <c r="J75" s="115">
        <v>-4</v>
      </c>
      <c r="K75" s="116">
        <v>-100</v>
      </c>
    </row>
    <row r="76" spans="1:11" ht="14.1" customHeight="1" x14ac:dyDescent="0.2">
      <c r="A76" s="306">
        <v>91</v>
      </c>
      <c r="B76" s="307" t="s">
        <v>315</v>
      </c>
      <c r="C76" s="308"/>
      <c r="D76" s="113">
        <v>0.278674097975946</v>
      </c>
      <c r="E76" s="115">
        <v>19</v>
      </c>
      <c r="F76" s="114">
        <v>18</v>
      </c>
      <c r="G76" s="114">
        <v>18</v>
      </c>
      <c r="H76" s="114">
        <v>20</v>
      </c>
      <c r="I76" s="140">
        <v>19</v>
      </c>
      <c r="J76" s="115">
        <v>0</v>
      </c>
      <c r="K76" s="116">
        <v>0</v>
      </c>
    </row>
    <row r="77" spans="1:11" ht="14.1" customHeight="1" x14ac:dyDescent="0.2">
      <c r="A77" s="306">
        <v>92</v>
      </c>
      <c r="B77" s="307" t="s">
        <v>316</v>
      </c>
      <c r="C77" s="308"/>
      <c r="D77" s="113">
        <v>0.36667644470519212</v>
      </c>
      <c r="E77" s="115">
        <v>25</v>
      </c>
      <c r="F77" s="114">
        <v>25</v>
      </c>
      <c r="G77" s="114">
        <v>21</v>
      </c>
      <c r="H77" s="114">
        <v>21</v>
      </c>
      <c r="I77" s="140">
        <v>19</v>
      </c>
      <c r="J77" s="115">
        <v>6</v>
      </c>
      <c r="K77" s="116">
        <v>31.578947368421051</v>
      </c>
    </row>
    <row r="78" spans="1:11" ht="14.1" customHeight="1" x14ac:dyDescent="0.2">
      <c r="A78" s="306">
        <v>93</v>
      </c>
      <c r="B78" s="307" t="s">
        <v>317</v>
      </c>
      <c r="C78" s="308"/>
      <c r="D78" s="113" t="s">
        <v>513</v>
      </c>
      <c r="E78" s="115" t="s">
        <v>513</v>
      </c>
      <c r="F78" s="114">
        <v>4</v>
      </c>
      <c r="G78" s="114">
        <v>4</v>
      </c>
      <c r="H78" s="114">
        <v>4</v>
      </c>
      <c r="I78" s="140">
        <v>4</v>
      </c>
      <c r="J78" s="115" t="s">
        <v>513</v>
      </c>
      <c r="K78" s="116" t="s">
        <v>513</v>
      </c>
    </row>
    <row r="79" spans="1:11" ht="14.1" customHeight="1" x14ac:dyDescent="0.2">
      <c r="A79" s="306">
        <v>94</v>
      </c>
      <c r="B79" s="307" t="s">
        <v>318</v>
      </c>
      <c r="C79" s="308"/>
      <c r="D79" s="113">
        <v>0.49867996479906129</v>
      </c>
      <c r="E79" s="115">
        <v>34</v>
      </c>
      <c r="F79" s="114">
        <v>51</v>
      </c>
      <c r="G79" s="114">
        <v>41</v>
      </c>
      <c r="H79" s="114">
        <v>42</v>
      </c>
      <c r="I79" s="140">
        <v>49</v>
      </c>
      <c r="J79" s="115">
        <v>-15</v>
      </c>
      <c r="K79" s="116">
        <v>-30.612244897959183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3.3440891757113524</v>
      </c>
      <c r="E81" s="143">
        <v>228</v>
      </c>
      <c r="F81" s="144">
        <v>227</v>
      </c>
      <c r="G81" s="144">
        <v>230</v>
      </c>
      <c r="H81" s="144">
        <v>238</v>
      </c>
      <c r="I81" s="145">
        <v>230</v>
      </c>
      <c r="J81" s="143">
        <v>-2</v>
      </c>
      <c r="K81" s="146">
        <v>-0.86956521739130432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3512</v>
      </c>
      <c r="G12" s="536">
        <v>2391</v>
      </c>
      <c r="H12" s="536">
        <v>4491</v>
      </c>
      <c r="I12" s="536">
        <v>2517</v>
      </c>
      <c r="J12" s="537">
        <v>3027</v>
      </c>
      <c r="K12" s="538">
        <v>485</v>
      </c>
      <c r="L12" s="349">
        <v>16.022464486290055</v>
      </c>
    </row>
    <row r="13" spans="1:17" s="110" customFormat="1" ht="15" customHeight="1" x14ac:dyDescent="0.2">
      <c r="A13" s="350" t="s">
        <v>344</v>
      </c>
      <c r="B13" s="351" t="s">
        <v>345</v>
      </c>
      <c r="C13" s="347"/>
      <c r="D13" s="347"/>
      <c r="E13" s="348"/>
      <c r="F13" s="536">
        <v>1723</v>
      </c>
      <c r="G13" s="536">
        <v>1224</v>
      </c>
      <c r="H13" s="536">
        <v>2500</v>
      </c>
      <c r="I13" s="536">
        <v>1466</v>
      </c>
      <c r="J13" s="537">
        <v>1642</v>
      </c>
      <c r="K13" s="538">
        <v>81</v>
      </c>
      <c r="L13" s="349">
        <v>4.9330085261875762</v>
      </c>
    </row>
    <row r="14" spans="1:17" s="110" customFormat="1" ht="22.5" customHeight="1" x14ac:dyDescent="0.2">
      <c r="A14" s="350"/>
      <c r="B14" s="351" t="s">
        <v>346</v>
      </c>
      <c r="C14" s="347"/>
      <c r="D14" s="347"/>
      <c r="E14" s="348"/>
      <c r="F14" s="536">
        <v>1789</v>
      </c>
      <c r="G14" s="536">
        <v>1167</v>
      </c>
      <c r="H14" s="536">
        <v>1991</v>
      </c>
      <c r="I14" s="536">
        <v>1051</v>
      </c>
      <c r="J14" s="537">
        <v>1385</v>
      </c>
      <c r="K14" s="538">
        <v>404</v>
      </c>
      <c r="L14" s="349">
        <v>29.169675090252706</v>
      </c>
    </row>
    <row r="15" spans="1:17" s="110" customFormat="1" ht="15" customHeight="1" x14ac:dyDescent="0.2">
      <c r="A15" s="350" t="s">
        <v>347</v>
      </c>
      <c r="B15" s="351" t="s">
        <v>108</v>
      </c>
      <c r="C15" s="347"/>
      <c r="D15" s="347"/>
      <c r="E15" s="348"/>
      <c r="F15" s="536">
        <v>936</v>
      </c>
      <c r="G15" s="536">
        <v>722</v>
      </c>
      <c r="H15" s="536">
        <v>2281</v>
      </c>
      <c r="I15" s="536">
        <v>732</v>
      </c>
      <c r="J15" s="537">
        <v>927</v>
      </c>
      <c r="K15" s="538">
        <v>9</v>
      </c>
      <c r="L15" s="349">
        <v>0.970873786407767</v>
      </c>
    </row>
    <row r="16" spans="1:17" s="110" customFormat="1" ht="15" customHeight="1" x14ac:dyDescent="0.2">
      <c r="A16" s="350"/>
      <c r="B16" s="351" t="s">
        <v>109</v>
      </c>
      <c r="C16" s="347"/>
      <c r="D16" s="347"/>
      <c r="E16" s="348"/>
      <c r="F16" s="536">
        <v>2209</v>
      </c>
      <c r="G16" s="536">
        <v>1518</v>
      </c>
      <c r="H16" s="536">
        <v>1998</v>
      </c>
      <c r="I16" s="536">
        <v>1587</v>
      </c>
      <c r="J16" s="537">
        <v>1898</v>
      </c>
      <c r="K16" s="538">
        <v>311</v>
      </c>
      <c r="L16" s="349">
        <v>16.385669125395154</v>
      </c>
    </row>
    <row r="17" spans="1:12" s="110" customFormat="1" ht="15" customHeight="1" x14ac:dyDescent="0.2">
      <c r="A17" s="350"/>
      <c r="B17" s="351" t="s">
        <v>110</v>
      </c>
      <c r="C17" s="347"/>
      <c r="D17" s="347"/>
      <c r="E17" s="348"/>
      <c r="F17" s="536">
        <v>347</v>
      </c>
      <c r="G17" s="536">
        <v>133</v>
      </c>
      <c r="H17" s="536">
        <v>195</v>
      </c>
      <c r="I17" s="536">
        <v>182</v>
      </c>
      <c r="J17" s="537">
        <v>186</v>
      </c>
      <c r="K17" s="538">
        <v>161</v>
      </c>
      <c r="L17" s="349">
        <v>86.55913978494624</v>
      </c>
    </row>
    <row r="18" spans="1:12" s="110" customFormat="1" ht="15" customHeight="1" x14ac:dyDescent="0.2">
      <c r="A18" s="350"/>
      <c r="B18" s="351" t="s">
        <v>111</v>
      </c>
      <c r="C18" s="347"/>
      <c r="D18" s="347"/>
      <c r="E18" s="348"/>
      <c r="F18" s="536">
        <v>20</v>
      </c>
      <c r="G18" s="536">
        <v>18</v>
      </c>
      <c r="H18" s="536">
        <v>17</v>
      </c>
      <c r="I18" s="536">
        <v>16</v>
      </c>
      <c r="J18" s="537">
        <v>16</v>
      </c>
      <c r="K18" s="538">
        <v>4</v>
      </c>
      <c r="L18" s="349">
        <v>25</v>
      </c>
    </row>
    <row r="19" spans="1:12" s="110" customFormat="1" ht="15" customHeight="1" x14ac:dyDescent="0.2">
      <c r="A19" s="118" t="s">
        <v>113</v>
      </c>
      <c r="B19" s="119" t="s">
        <v>181</v>
      </c>
      <c r="C19" s="347"/>
      <c r="D19" s="347"/>
      <c r="E19" s="348"/>
      <c r="F19" s="536">
        <v>2227</v>
      </c>
      <c r="G19" s="536">
        <v>1474</v>
      </c>
      <c r="H19" s="536">
        <v>3504</v>
      </c>
      <c r="I19" s="536">
        <v>1726</v>
      </c>
      <c r="J19" s="537">
        <v>2127</v>
      </c>
      <c r="K19" s="538">
        <v>100</v>
      </c>
      <c r="L19" s="349">
        <v>4.7014574518100609</v>
      </c>
    </row>
    <row r="20" spans="1:12" s="110" customFormat="1" ht="15" customHeight="1" x14ac:dyDescent="0.2">
      <c r="A20" s="118"/>
      <c r="B20" s="119" t="s">
        <v>182</v>
      </c>
      <c r="C20" s="347"/>
      <c r="D20" s="347"/>
      <c r="E20" s="348"/>
      <c r="F20" s="536">
        <v>1285</v>
      </c>
      <c r="G20" s="536">
        <v>917</v>
      </c>
      <c r="H20" s="536">
        <v>987</v>
      </c>
      <c r="I20" s="536">
        <v>791</v>
      </c>
      <c r="J20" s="537">
        <v>900</v>
      </c>
      <c r="K20" s="538">
        <v>385</v>
      </c>
      <c r="L20" s="349">
        <v>42.777777777777779</v>
      </c>
    </row>
    <row r="21" spans="1:12" s="110" customFormat="1" ht="15" customHeight="1" x14ac:dyDescent="0.2">
      <c r="A21" s="118" t="s">
        <v>113</v>
      </c>
      <c r="B21" s="119" t="s">
        <v>116</v>
      </c>
      <c r="C21" s="347"/>
      <c r="D21" s="347"/>
      <c r="E21" s="348"/>
      <c r="F21" s="536">
        <v>2860</v>
      </c>
      <c r="G21" s="536">
        <v>1853</v>
      </c>
      <c r="H21" s="536">
        <v>3677</v>
      </c>
      <c r="I21" s="536">
        <v>1849</v>
      </c>
      <c r="J21" s="537">
        <v>2444</v>
      </c>
      <c r="K21" s="538">
        <v>416</v>
      </c>
      <c r="L21" s="349">
        <v>17.021276595744681</v>
      </c>
    </row>
    <row r="22" spans="1:12" s="110" customFormat="1" ht="15" customHeight="1" x14ac:dyDescent="0.2">
      <c r="A22" s="118"/>
      <c r="B22" s="119" t="s">
        <v>117</v>
      </c>
      <c r="C22" s="347"/>
      <c r="D22" s="347"/>
      <c r="E22" s="348"/>
      <c r="F22" s="536">
        <v>651</v>
      </c>
      <c r="G22" s="536">
        <v>536</v>
      </c>
      <c r="H22" s="536">
        <v>812</v>
      </c>
      <c r="I22" s="536">
        <v>662</v>
      </c>
      <c r="J22" s="537">
        <v>581</v>
      </c>
      <c r="K22" s="538">
        <v>70</v>
      </c>
      <c r="L22" s="349">
        <v>12.048192771084338</v>
      </c>
    </row>
    <row r="23" spans="1:12" s="110" customFormat="1" ht="15" customHeight="1" x14ac:dyDescent="0.2">
      <c r="A23" s="352" t="s">
        <v>347</v>
      </c>
      <c r="B23" s="353" t="s">
        <v>193</v>
      </c>
      <c r="C23" s="354"/>
      <c r="D23" s="354"/>
      <c r="E23" s="355"/>
      <c r="F23" s="539">
        <v>95</v>
      </c>
      <c r="G23" s="539">
        <v>120</v>
      </c>
      <c r="H23" s="539">
        <v>985</v>
      </c>
      <c r="I23" s="539">
        <v>20</v>
      </c>
      <c r="J23" s="540">
        <v>91</v>
      </c>
      <c r="K23" s="541">
        <v>4</v>
      </c>
      <c r="L23" s="356">
        <v>4.395604395604396</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30.2</v>
      </c>
      <c r="G25" s="542">
        <v>41.5</v>
      </c>
      <c r="H25" s="542">
        <v>44.1</v>
      </c>
      <c r="I25" s="542">
        <v>43.8</v>
      </c>
      <c r="J25" s="542">
        <v>34.200000000000003</v>
      </c>
      <c r="K25" s="543" t="s">
        <v>349</v>
      </c>
      <c r="L25" s="364">
        <v>-4.0000000000000036</v>
      </c>
    </row>
    <row r="26" spans="1:12" s="110" customFormat="1" ht="15" customHeight="1" x14ac:dyDescent="0.2">
      <c r="A26" s="365" t="s">
        <v>105</v>
      </c>
      <c r="B26" s="366" t="s">
        <v>345</v>
      </c>
      <c r="C26" s="362"/>
      <c r="D26" s="362"/>
      <c r="E26" s="363"/>
      <c r="F26" s="542">
        <v>31.5</v>
      </c>
      <c r="G26" s="542">
        <v>37.9</v>
      </c>
      <c r="H26" s="542">
        <v>44.2</v>
      </c>
      <c r="I26" s="542">
        <v>41.4</v>
      </c>
      <c r="J26" s="544">
        <v>28.9</v>
      </c>
      <c r="K26" s="543" t="s">
        <v>349</v>
      </c>
      <c r="L26" s="364">
        <v>2.6000000000000014</v>
      </c>
    </row>
    <row r="27" spans="1:12" s="110" customFormat="1" ht="15" customHeight="1" x14ac:dyDescent="0.2">
      <c r="A27" s="365"/>
      <c r="B27" s="366" t="s">
        <v>346</v>
      </c>
      <c r="C27" s="362"/>
      <c r="D27" s="362"/>
      <c r="E27" s="363"/>
      <c r="F27" s="542">
        <v>29</v>
      </c>
      <c r="G27" s="542">
        <v>45.4</v>
      </c>
      <c r="H27" s="542">
        <v>43.9</v>
      </c>
      <c r="I27" s="542">
        <v>47.2</v>
      </c>
      <c r="J27" s="542">
        <v>40.4</v>
      </c>
      <c r="K27" s="543" t="s">
        <v>349</v>
      </c>
      <c r="L27" s="364">
        <v>-11.399999999999999</v>
      </c>
    </row>
    <row r="28" spans="1:12" s="110" customFormat="1" ht="15" customHeight="1" x14ac:dyDescent="0.2">
      <c r="A28" s="365" t="s">
        <v>113</v>
      </c>
      <c r="B28" s="366" t="s">
        <v>108</v>
      </c>
      <c r="C28" s="362"/>
      <c r="D28" s="362"/>
      <c r="E28" s="363"/>
      <c r="F28" s="542">
        <v>37.6</v>
      </c>
      <c r="G28" s="542">
        <v>48.9</v>
      </c>
      <c r="H28" s="542">
        <v>52.3</v>
      </c>
      <c r="I28" s="542">
        <v>59</v>
      </c>
      <c r="J28" s="542">
        <v>38.4</v>
      </c>
      <c r="K28" s="543" t="s">
        <v>349</v>
      </c>
      <c r="L28" s="364">
        <v>-0.79999999999999716</v>
      </c>
    </row>
    <row r="29" spans="1:12" s="110" customFormat="1" ht="11.25" x14ac:dyDescent="0.2">
      <c r="A29" s="365"/>
      <c r="B29" s="366" t="s">
        <v>109</v>
      </c>
      <c r="C29" s="362"/>
      <c r="D29" s="362"/>
      <c r="E29" s="363"/>
      <c r="F29" s="542">
        <v>29.6</v>
      </c>
      <c r="G29" s="542">
        <v>39.5</v>
      </c>
      <c r="H29" s="542">
        <v>40.4</v>
      </c>
      <c r="I29" s="542">
        <v>38.299999999999997</v>
      </c>
      <c r="J29" s="544">
        <v>33.299999999999997</v>
      </c>
      <c r="K29" s="543" t="s">
        <v>349</v>
      </c>
      <c r="L29" s="364">
        <v>-3.6999999999999957</v>
      </c>
    </row>
    <row r="30" spans="1:12" s="110" customFormat="1" ht="15" customHeight="1" x14ac:dyDescent="0.2">
      <c r="A30" s="365"/>
      <c r="B30" s="366" t="s">
        <v>110</v>
      </c>
      <c r="C30" s="362"/>
      <c r="D30" s="362"/>
      <c r="E30" s="363"/>
      <c r="F30" s="542">
        <v>18.2</v>
      </c>
      <c r="G30" s="542">
        <v>32.299999999999997</v>
      </c>
      <c r="H30" s="542">
        <v>29.9</v>
      </c>
      <c r="I30" s="542">
        <v>33.9</v>
      </c>
      <c r="J30" s="542">
        <v>23.2</v>
      </c>
      <c r="K30" s="543" t="s">
        <v>349</v>
      </c>
      <c r="L30" s="364">
        <v>-5</v>
      </c>
    </row>
    <row r="31" spans="1:12" s="110" customFormat="1" ht="15" customHeight="1" x14ac:dyDescent="0.2">
      <c r="A31" s="365"/>
      <c r="B31" s="366" t="s">
        <v>111</v>
      </c>
      <c r="C31" s="362"/>
      <c r="D31" s="362"/>
      <c r="E31" s="363"/>
      <c r="F31" s="542">
        <v>5</v>
      </c>
      <c r="G31" s="542">
        <v>27.8</v>
      </c>
      <c r="H31" s="542">
        <v>35.299999999999997</v>
      </c>
      <c r="I31" s="542">
        <v>31.2</v>
      </c>
      <c r="J31" s="542">
        <v>43.8</v>
      </c>
      <c r="K31" s="543" t="s">
        <v>349</v>
      </c>
      <c r="L31" s="364">
        <v>-38.799999999999997</v>
      </c>
    </row>
    <row r="32" spans="1:12" s="110" customFormat="1" ht="15" customHeight="1" x14ac:dyDescent="0.2">
      <c r="A32" s="367" t="s">
        <v>113</v>
      </c>
      <c r="B32" s="368" t="s">
        <v>181</v>
      </c>
      <c r="C32" s="362"/>
      <c r="D32" s="362"/>
      <c r="E32" s="363"/>
      <c r="F32" s="542">
        <v>26.9</v>
      </c>
      <c r="G32" s="542">
        <v>34.700000000000003</v>
      </c>
      <c r="H32" s="542">
        <v>43.1</v>
      </c>
      <c r="I32" s="542">
        <v>41.1</v>
      </c>
      <c r="J32" s="544">
        <v>29.2</v>
      </c>
      <c r="K32" s="543" t="s">
        <v>349</v>
      </c>
      <c r="L32" s="364">
        <v>-2.3000000000000007</v>
      </c>
    </row>
    <row r="33" spans="1:12" s="110" customFormat="1" ht="15" customHeight="1" x14ac:dyDescent="0.2">
      <c r="A33" s="367"/>
      <c r="B33" s="368" t="s">
        <v>182</v>
      </c>
      <c r="C33" s="362"/>
      <c r="D33" s="362"/>
      <c r="E33" s="363"/>
      <c r="F33" s="542">
        <v>35.799999999999997</v>
      </c>
      <c r="G33" s="542">
        <v>51.4</v>
      </c>
      <c r="H33" s="542">
        <v>46.4</v>
      </c>
      <c r="I33" s="542">
        <v>49.4</v>
      </c>
      <c r="J33" s="542">
        <v>45.4</v>
      </c>
      <c r="K33" s="543" t="s">
        <v>349</v>
      </c>
      <c r="L33" s="364">
        <v>-9.6000000000000014</v>
      </c>
    </row>
    <row r="34" spans="1:12" s="369" customFormat="1" ht="15" customHeight="1" x14ac:dyDescent="0.2">
      <c r="A34" s="367" t="s">
        <v>113</v>
      </c>
      <c r="B34" s="368" t="s">
        <v>116</v>
      </c>
      <c r="C34" s="362"/>
      <c r="D34" s="362"/>
      <c r="E34" s="363"/>
      <c r="F34" s="542">
        <v>28.4</v>
      </c>
      <c r="G34" s="542">
        <v>41.9</v>
      </c>
      <c r="H34" s="542">
        <v>43.2</v>
      </c>
      <c r="I34" s="542">
        <v>42.7</v>
      </c>
      <c r="J34" s="542">
        <v>32.5</v>
      </c>
      <c r="K34" s="543" t="s">
        <v>349</v>
      </c>
      <c r="L34" s="364">
        <v>-4.1000000000000014</v>
      </c>
    </row>
    <row r="35" spans="1:12" s="369" customFormat="1" ht="11.25" x14ac:dyDescent="0.2">
      <c r="A35" s="370"/>
      <c r="B35" s="371" t="s">
        <v>117</v>
      </c>
      <c r="C35" s="372"/>
      <c r="D35" s="372"/>
      <c r="E35" s="373"/>
      <c r="F35" s="545">
        <v>38.200000000000003</v>
      </c>
      <c r="G35" s="545">
        <v>40.4</v>
      </c>
      <c r="H35" s="545">
        <v>46.9</v>
      </c>
      <c r="I35" s="545">
        <v>46.8</v>
      </c>
      <c r="J35" s="546">
        <v>41.4</v>
      </c>
      <c r="K35" s="547" t="s">
        <v>349</v>
      </c>
      <c r="L35" s="374">
        <v>-3.1999999999999957</v>
      </c>
    </row>
    <row r="36" spans="1:12" s="369" customFormat="1" ht="15.95" customHeight="1" x14ac:dyDescent="0.2">
      <c r="A36" s="375" t="s">
        <v>350</v>
      </c>
      <c r="B36" s="376"/>
      <c r="C36" s="377"/>
      <c r="D36" s="376"/>
      <c r="E36" s="378"/>
      <c r="F36" s="548">
        <v>3377</v>
      </c>
      <c r="G36" s="548">
        <v>2233</v>
      </c>
      <c r="H36" s="548">
        <v>3320</v>
      </c>
      <c r="I36" s="548">
        <v>2469</v>
      </c>
      <c r="J36" s="548">
        <v>2894</v>
      </c>
      <c r="K36" s="549">
        <v>483</v>
      </c>
      <c r="L36" s="380">
        <v>16.689702833448514</v>
      </c>
    </row>
    <row r="37" spans="1:12" s="369" customFormat="1" ht="15.95" customHeight="1" x14ac:dyDescent="0.2">
      <c r="A37" s="381"/>
      <c r="B37" s="382" t="s">
        <v>113</v>
      </c>
      <c r="C37" s="382" t="s">
        <v>351</v>
      </c>
      <c r="D37" s="382"/>
      <c r="E37" s="383"/>
      <c r="F37" s="548">
        <v>1021</v>
      </c>
      <c r="G37" s="548">
        <v>927</v>
      </c>
      <c r="H37" s="548">
        <v>1463</v>
      </c>
      <c r="I37" s="548">
        <v>1081</v>
      </c>
      <c r="J37" s="548">
        <v>989</v>
      </c>
      <c r="K37" s="549">
        <v>32</v>
      </c>
      <c r="L37" s="380">
        <v>3.2355915065722951</v>
      </c>
    </row>
    <row r="38" spans="1:12" s="369" customFormat="1" ht="15.95" customHeight="1" x14ac:dyDescent="0.2">
      <c r="A38" s="381"/>
      <c r="B38" s="384" t="s">
        <v>105</v>
      </c>
      <c r="C38" s="384" t="s">
        <v>106</v>
      </c>
      <c r="D38" s="385"/>
      <c r="E38" s="383"/>
      <c r="F38" s="548">
        <v>1665</v>
      </c>
      <c r="G38" s="548">
        <v>1159</v>
      </c>
      <c r="H38" s="548">
        <v>1851</v>
      </c>
      <c r="I38" s="548">
        <v>1443</v>
      </c>
      <c r="J38" s="550">
        <v>1562</v>
      </c>
      <c r="K38" s="549">
        <v>103</v>
      </c>
      <c r="L38" s="380">
        <v>6.5941101152368757</v>
      </c>
    </row>
    <row r="39" spans="1:12" s="369" customFormat="1" ht="15.95" customHeight="1" x14ac:dyDescent="0.2">
      <c r="A39" s="381"/>
      <c r="B39" s="385"/>
      <c r="C39" s="382" t="s">
        <v>352</v>
      </c>
      <c r="D39" s="385"/>
      <c r="E39" s="383"/>
      <c r="F39" s="548">
        <v>524</v>
      </c>
      <c r="G39" s="548">
        <v>439</v>
      </c>
      <c r="H39" s="548">
        <v>818</v>
      </c>
      <c r="I39" s="548">
        <v>597</v>
      </c>
      <c r="J39" s="548">
        <v>451</v>
      </c>
      <c r="K39" s="549">
        <v>73</v>
      </c>
      <c r="L39" s="380">
        <v>16.186252771618626</v>
      </c>
    </row>
    <row r="40" spans="1:12" s="369" customFormat="1" ht="15.95" customHeight="1" x14ac:dyDescent="0.2">
      <c r="A40" s="381"/>
      <c r="B40" s="384"/>
      <c r="C40" s="384" t="s">
        <v>107</v>
      </c>
      <c r="D40" s="385"/>
      <c r="E40" s="383"/>
      <c r="F40" s="548">
        <v>1712</v>
      </c>
      <c r="G40" s="548">
        <v>1074</v>
      </c>
      <c r="H40" s="548">
        <v>1469</v>
      </c>
      <c r="I40" s="548">
        <v>1026</v>
      </c>
      <c r="J40" s="548">
        <v>1332</v>
      </c>
      <c r="K40" s="549">
        <v>380</v>
      </c>
      <c r="L40" s="380">
        <v>28.528528528528529</v>
      </c>
    </row>
    <row r="41" spans="1:12" s="369" customFormat="1" ht="24" customHeight="1" x14ac:dyDescent="0.2">
      <c r="A41" s="381"/>
      <c r="B41" s="385"/>
      <c r="C41" s="382" t="s">
        <v>352</v>
      </c>
      <c r="D41" s="385"/>
      <c r="E41" s="383"/>
      <c r="F41" s="548">
        <v>497</v>
      </c>
      <c r="G41" s="548">
        <v>488</v>
      </c>
      <c r="H41" s="548">
        <v>645</v>
      </c>
      <c r="I41" s="548">
        <v>484</v>
      </c>
      <c r="J41" s="550">
        <v>538</v>
      </c>
      <c r="K41" s="549">
        <v>-41</v>
      </c>
      <c r="L41" s="380">
        <v>-7.6208178438661713</v>
      </c>
    </row>
    <row r="42" spans="1:12" s="110" customFormat="1" ht="15" customHeight="1" x14ac:dyDescent="0.2">
      <c r="A42" s="381"/>
      <c r="B42" s="384" t="s">
        <v>113</v>
      </c>
      <c r="C42" s="384" t="s">
        <v>353</v>
      </c>
      <c r="D42" s="385"/>
      <c r="E42" s="383"/>
      <c r="F42" s="548">
        <v>829</v>
      </c>
      <c r="G42" s="548">
        <v>597</v>
      </c>
      <c r="H42" s="548">
        <v>1197</v>
      </c>
      <c r="I42" s="548">
        <v>697</v>
      </c>
      <c r="J42" s="548">
        <v>830</v>
      </c>
      <c r="K42" s="549">
        <v>-1</v>
      </c>
      <c r="L42" s="380">
        <v>-0.12048192771084337</v>
      </c>
    </row>
    <row r="43" spans="1:12" s="110" customFormat="1" ht="15" customHeight="1" x14ac:dyDescent="0.2">
      <c r="A43" s="381"/>
      <c r="B43" s="385"/>
      <c r="C43" s="382" t="s">
        <v>352</v>
      </c>
      <c r="D43" s="385"/>
      <c r="E43" s="383"/>
      <c r="F43" s="548">
        <v>312</v>
      </c>
      <c r="G43" s="548">
        <v>292</v>
      </c>
      <c r="H43" s="548">
        <v>626</v>
      </c>
      <c r="I43" s="548">
        <v>411</v>
      </c>
      <c r="J43" s="548">
        <v>319</v>
      </c>
      <c r="K43" s="549">
        <v>-7</v>
      </c>
      <c r="L43" s="380">
        <v>-2.1943573667711598</v>
      </c>
    </row>
    <row r="44" spans="1:12" s="110" customFormat="1" ht="15" customHeight="1" x14ac:dyDescent="0.2">
      <c r="A44" s="381"/>
      <c r="B44" s="384"/>
      <c r="C44" s="366" t="s">
        <v>109</v>
      </c>
      <c r="D44" s="385"/>
      <c r="E44" s="383"/>
      <c r="F44" s="548">
        <v>2181</v>
      </c>
      <c r="G44" s="548">
        <v>1485</v>
      </c>
      <c r="H44" s="548">
        <v>1912</v>
      </c>
      <c r="I44" s="548">
        <v>1576</v>
      </c>
      <c r="J44" s="550">
        <v>1863</v>
      </c>
      <c r="K44" s="549">
        <v>318</v>
      </c>
      <c r="L44" s="380">
        <v>17.069243156199679</v>
      </c>
    </row>
    <row r="45" spans="1:12" s="110" customFormat="1" ht="15" customHeight="1" x14ac:dyDescent="0.2">
      <c r="A45" s="381"/>
      <c r="B45" s="385"/>
      <c r="C45" s="382" t="s">
        <v>352</v>
      </c>
      <c r="D45" s="385"/>
      <c r="E45" s="383"/>
      <c r="F45" s="548">
        <v>645</v>
      </c>
      <c r="G45" s="548">
        <v>587</v>
      </c>
      <c r="H45" s="548">
        <v>773</v>
      </c>
      <c r="I45" s="548">
        <v>604</v>
      </c>
      <c r="J45" s="548">
        <v>620</v>
      </c>
      <c r="K45" s="549">
        <v>25</v>
      </c>
      <c r="L45" s="380">
        <v>4.032258064516129</v>
      </c>
    </row>
    <row r="46" spans="1:12" s="110" customFormat="1" ht="15" customHeight="1" x14ac:dyDescent="0.2">
      <c r="A46" s="381"/>
      <c r="B46" s="384"/>
      <c r="C46" s="366" t="s">
        <v>110</v>
      </c>
      <c r="D46" s="385"/>
      <c r="E46" s="383"/>
      <c r="F46" s="548">
        <v>347</v>
      </c>
      <c r="G46" s="548">
        <v>133</v>
      </c>
      <c r="H46" s="548">
        <v>194</v>
      </c>
      <c r="I46" s="548">
        <v>180</v>
      </c>
      <c r="J46" s="548">
        <v>185</v>
      </c>
      <c r="K46" s="549">
        <v>162</v>
      </c>
      <c r="L46" s="380">
        <v>87.567567567567565</v>
      </c>
    </row>
    <row r="47" spans="1:12" s="110" customFormat="1" ht="15" customHeight="1" x14ac:dyDescent="0.2">
      <c r="A47" s="381"/>
      <c r="B47" s="385"/>
      <c r="C47" s="382" t="s">
        <v>352</v>
      </c>
      <c r="D47" s="385"/>
      <c r="E47" s="383"/>
      <c r="F47" s="548" t="s">
        <v>513</v>
      </c>
      <c r="G47" s="548">
        <v>43</v>
      </c>
      <c r="H47" s="548">
        <v>58</v>
      </c>
      <c r="I47" s="548">
        <v>61</v>
      </c>
      <c r="J47" s="550">
        <v>43</v>
      </c>
      <c r="K47" s="549" t="s">
        <v>513</v>
      </c>
      <c r="L47" s="380" t="s">
        <v>513</v>
      </c>
    </row>
    <row r="48" spans="1:12" s="110" customFormat="1" ht="15" customHeight="1" x14ac:dyDescent="0.2">
      <c r="A48" s="381"/>
      <c r="B48" s="385"/>
      <c r="C48" s="366" t="s">
        <v>111</v>
      </c>
      <c r="D48" s="386"/>
      <c r="E48" s="387"/>
      <c r="F48" s="548">
        <v>20</v>
      </c>
      <c r="G48" s="548">
        <v>18</v>
      </c>
      <c r="H48" s="548">
        <v>17</v>
      </c>
      <c r="I48" s="548">
        <v>16</v>
      </c>
      <c r="J48" s="548">
        <v>16</v>
      </c>
      <c r="K48" s="549">
        <v>4</v>
      </c>
      <c r="L48" s="380">
        <v>25</v>
      </c>
    </row>
    <row r="49" spans="1:12" s="110" customFormat="1" ht="15" customHeight="1" x14ac:dyDescent="0.2">
      <c r="A49" s="381"/>
      <c r="B49" s="385"/>
      <c r="C49" s="382" t="s">
        <v>352</v>
      </c>
      <c r="D49" s="385"/>
      <c r="E49" s="383"/>
      <c r="F49" s="548" t="s">
        <v>513</v>
      </c>
      <c r="G49" s="548">
        <v>5</v>
      </c>
      <c r="H49" s="548">
        <v>6</v>
      </c>
      <c r="I49" s="548">
        <v>5</v>
      </c>
      <c r="J49" s="548">
        <v>7</v>
      </c>
      <c r="K49" s="549" t="s">
        <v>513</v>
      </c>
      <c r="L49" s="380" t="s">
        <v>513</v>
      </c>
    </row>
    <row r="50" spans="1:12" s="110" customFormat="1" ht="15" customHeight="1" x14ac:dyDescent="0.2">
      <c r="A50" s="381"/>
      <c r="B50" s="384" t="s">
        <v>113</v>
      </c>
      <c r="C50" s="382" t="s">
        <v>181</v>
      </c>
      <c r="D50" s="385"/>
      <c r="E50" s="383"/>
      <c r="F50" s="548" t="s">
        <v>513</v>
      </c>
      <c r="G50" s="548">
        <v>1325</v>
      </c>
      <c r="H50" s="548">
        <v>2356</v>
      </c>
      <c r="I50" s="548">
        <v>1682</v>
      </c>
      <c r="J50" s="550">
        <v>2000</v>
      </c>
      <c r="K50" s="549" t="s">
        <v>513</v>
      </c>
      <c r="L50" s="380" t="s">
        <v>513</v>
      </c>
    </row>
    <row r="51" spans="1:12" s="110" customFormat="1" ht="15" customHeight="1" x14ac:dyDescent="0.2">
      <c r="A51" s="381"/>
      <c r="B51" s="385"/>
      <c r="C51" s="382" t="s">
        <v>352</v>
      </c>
      <c r="D51" s="385"/>
      <c r="E51" s="383"/>
      <c r="F51" s="548">
        <v>565</v>
      </c>
      <c r="G51" s="548">
        <v>460</v>
      </c>
      <c r="H51" s="548">
        <v>1016</v>
      </c>
      <c r="I51" s="548">
        <v>692</v>
      </c>
      <c r="J51" s="548">
        <v>583</v>
      </c>
      <c r="K51" s="549">
        <v>-18</v>
      </c>
      <c r="L51" s="380">
        <v>-3.0874785591766725</v>
      </c>
    </row>
    <row r="52" spans="1:12" s="110" customFormat="1" ht="15" customHeight="1" x14ac:dyDescent="0.2">
      <c r="A52" s="381"/>
      <c r="B52" s="384"/>
      <c r="C52" s="382" t="s">
        <v>182</v>
      </c>
      <c r="D52" s="385"/>
      <c r="E52" s="383"/>
      <c r="F52" s="548">
        <v>1275</v>
      </c>
      <c r="G52" s="548">
        <v>908</v>
      </c>
      <c r="H52" s="548">
        <v>964</v>
      </c>
      <c r="I52" s="548">
        <v>787</v>
      </c>
      <c r="J52" s="548">
        <v>894</v>
      </c>
      <c r="K52" s="549">
        <v>381</v>
      </c>
      <c r="L52" s="380">
        <v>42.617449664429529</v>
      </c>
    </row>
    <row r="53" spans="1:12" s="269" customFormat="1" ht="11.25" customHeight="1" x14ac:dyDescent="0.2">
      <c r="A53" s="381"/>
      <c r="B53" s="385"/>
      <c r="C53" s="382" t="s">
        <v>352</v>
      </c>
      <c r="D53" s="385"/>
      <c r="E53" s="383"/>
      <c r="F53" s="548">
        <v>456</v>
      </c>
      <c r="G53" s="548">
        <v>467</v>
      </c>
      <c r="H53" s="548">
        <v>447</v>
      </c>
      <c r="I53" s="548">
        <v>389</v>
      </c>
      <c r="J53" s="550">
        <v>406</v>
      </c>
      <c r="K53" s="549">
        <v>50</v>
      </c>
      <c r="L53" s="380">
        <v>12.315270935960591</v>
      </c>
    </row>
    <row r="54" spans="1:12" s="151" customFormat="1" ht="12.75" customHeight="1" x14ac:dyDescent="0.2">
      <c r="A54" s="381"/>
      <c r="B54" s="384" t="s">
        <v>113</v>
      </c>
      <c r="C54" s="384" t="s">
        <v>116</v>
      </c>
      <c r="D54" s="385"/>
      <c r="E54" s="383"/>
      <c r="F54" s="548">
        <v>2735</v>
      </c>
      <c r="G54" s="548">
        <v>1718</v>
      </c>
      <c r="H54" s="548">
        <v>2595</v>
      </c>
      <c r="I54" s="548">
        <v>1805</v>
      </c>
      <c r="J54" s="548">
        <v>2331</v>
      </c>
      <c r="K54" s="549">
        <v>404</v>
      </c>
      <c r="L54" s="380">
        <v>17.331617331617331</v>
      </c>
    </row>
    <row r="55" spans="1:12" ht="11.25" x14ac:dyDescent="0.2">
      <c r="A55" s="381"/>
      <c r="B55" s="385"/>
      <c r="C55" s="382" t="s">
        <v>352</v>
      </c>
      <c r="D55" s="385"/>
      <c r="E55" s="383"/>
      <c r="F55" s="548">
        <v>776</v>
      </c>
      <c r="G55" s="548">
        <v>719</v>
      </c>
      <c r="H55" s="548">
        <v>1122</v>
      </c>
      <c r="I55" s="548">
        <v>770</v>
      </c>
      <c r="J55" s="548">
        <v>757</v>
      </c>
      <c r="K55" s="549">
        <v>19</v>
      </c>
      <c r="L55" s="380">
        <v>2.509907529722589</v>
      </c>
    </row>
    <row r="56" spans="1:12" ht="14.25" customHeight="1" x14ac:dyDescent="0.2">
      <c r="A56" s="381"/>
      <c r="B56" s="385"/>
      <c r="C56" s="384" t="s">
        <v>117</v>
      </c>
      <c r="D56" s="385"/>
      <c r="E56" s="383"/>
      <c r="F56" s="548">
        <v>641</v>
      </c>
      <c r="G56" s="548">
        <v>513</v>
      </c>
      <c r="H56" s="548">
        <v>723</v>
      </c>
      <c r="I56" s="548">
        <v>658</v>
      </c>
      <c r="J56" s="548">
        <v>561</v>
      </c>
      <c r="K56" s="549">
        <v>80</v>
      </c>
      <c r="L56" s="380">
        <v>14.260249554367201</v>
      </c>
    </row>
    <row r="57" spans="1:12" ht="18.75" customHeight="1" x14ac:dyDescent="0.2">
      <c r="A57" s="388"/>
      <c r="B57" s="389"/>
      <c r="C57" s="390" t="s">
        <v>352</v>
      </c>
      <c r="D57" s="389"/>
      <c r="E57" s="391"/>
      <c r="F57" s="551">
        <v>245</v>
      </c>
      <c r="G57" s="552">
        <v>207</v>
      </c>
      <c r="H57" s="552">
        <v>339</v>
      </c>
      <c r="I57" s="552">
        <v>308</v>
      </c>
      <c r="J57" s="552">
        <v>232</v>
      </c>
      <c r="K57" s="553">
        <v>13</v>
      </c>
      <c r="L57" s="392">
        <v>5.6034482758620694</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3512</v>
      </c>
      <c r="E11" s="114">
        <v>2391</v>
      </c>
      <c r="F11" s="114">
        <v>4491</v>
      </c>
      <c r="G11" s="114">
        <v>2517</v>
      </c>
      <c r="H11" s="140">
        <v>3027</v>
      </c>
      <c r="I11" s="115">
        <v>485</v>
      </c>
      <c r="J11" s="116">
        <v>16.022464486290055</v>
      </c>
    </row>
    <row r="12" spans="1:15" s="110" customFormat="1" ht="24.95" customHeight="1" x14ac:dyDescent="0.2">
      <c r="A12" s="193" t="s">
        <v>132</v>
      </c>
      <c r="B12" s="194" t="s">
        <v>133</v>
      </c>
      <c r="C12" s="113">
        <v>0</v>
      </c>
      <c r="D12" s="115">
        <v>0</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17.454441913439634</v>
      </c>
      <c r="D14" s="115">
        <v>613</v>
      </c>
      <c r="E14" s="114">
        <v>335</v>
      </c>
      <c r="F14" s="114">
        <v>1123</v>
      </c>
      <c r="G14" s="114">
        <v>431</v>
      </c>
      <c r="H14" s="140">
        <v>565</v>
      </c>
      <c r="I14" s="115">
        <v>48</v>
      </c>
      <c r="J14" s="116">
        <v>8.4955752212389388</v>
      </c>
      <c r="K14" s="110"/>
      <c r="L14" s="110"/>
      <c r="M14" s="110"/>
      <c r="N14" s="110"/>
      <c r="O14" s="110"/>
    </row>
    <row r="15" spans="1:15" s="110" customFormat="1" ht="24.95" customHeight="1" x14ac:dyDescent="0.2">
      <c r="A15" s="193" t="s">
        <v>216</v>
      </c>
      <c r="B15" s="199" t="s">
        <v>217</v>
      </c>
      <c r="C15" s="113">
        <v>1.0250569476082005</v>
      </c>
      <c r="D15" s="115">
        <v>36</v>
      </c>
      <c r="E15" s="114">
        <v>32</v>
      </c>
      <c r="F15" s="114">
        <v>43</v>
      </c>
      <c r="G15" s="114">
        <v>38</v>
      </c>
      <c r="H15" s="140">
        <v>60</v>
      </c>
      <c r="I15" s="115">
        <v>-24</v>
      </c>
      <c r="J15" s="116">
        <v>-40</v>
      </c>
    </row>
    <row r="16" spans="1:15" s="287" customFormat="1" ht="24.95" customHeight="1" x14ac:dyDescent="0.2">
      <c r="A16" s="193" t="s">
        <v>218</v>
      </c>
      <c r="B16" s="199" t="s">
        <v>141</v>
      </c>
      <c r="C16" s="113">
        <v>15.034168564920273</v>
      </c>
      <c r="D16" s="115">
        <v>528</v>
      </c>
      <c r="E16" s="114">
        <v>299</v>
      </c>
      <c r="F16" s="114">
        <v>1062</v>
      </c>
      <c r="G16" s="114">
        <v>386</v>
      </c>
      <c r="H16" s="140">
        <v>493</v>
      </c>
      <c r="I16" s="115">
        <v>35</v>
      </c>
      <c r="J16" s="116">
        <v>7.0993914807302234</v>
      </c>
      <c r="K16" s="110"/>
      <c r="L16" s="110"/>
      <c r="M16" s="110"/>
      <c r="N16" s="110"/>
      <c r="O16" s="110"/>
    </row>
    <row r="17" spans="1:15" s="110" customFormat="1" ht="24.95" customHeight="1" x14ac:dyDescent="0.2">
      <c r="A17" s="193" t="s">
        <v>142</v>
      </c>
      <c r="B17" s="199" t="s">
        <v>220</v>
      </c>
      <c r="C17" s="113">
        <v>1.3952164009111618</v>
      </c>
      <c r="D17" s="115">
        <v>49</v>
      </c>
      <c r="E17" s="114">
        <v>4</v>
      </c>
      <c r="F17" s="114">
        <v>18</v>
      </c>
      <c r="G17" s="114">
        <v>7</v>
      </c>
      <c r="H17" s="140">
        <v>12</v>
      </c>
      <c r="I17" s="115">
        <v>37</v>
      </c>
      <c r="J17" s="116" t="s">
        <v>514</v>
      </c>
    </row>
    <row r="18" spans="1:15" s="287" customFormat="1" ht="24.95" customHeight="1" x14ac:dyDescent="0.2">
      <c r="A18" s="201" t="s">
        <v>144</v>
      </c>
      <c r="B18" s="202" t="s">
        <v>145</v>
      </c>
      <c r="C18" s="113" t="s">
        <v>513</v>
      </c>
      <c r="D18" s="115" t="s">
        <v>513</v>
      </c>
      <c r="E18" s="114">
        <v>104</v>
      </c>
      <c r="F18" s="114">
        <v>241</v>
      </c>
      <c r="G18" s="114">
        <v>99</v>
      </c>
      <c r="H18" s="140">
        <v>169</v>
      </c>
      <c r="I18" s="115">
        <v>11</v>
      </c>
      <c r="J18" s="116">
        <v>6.5088757396449708</v>
      </c>
      <c r="K18" s="110"/>
      <c r="L18" s="110"/>
      <c r="M18" s="110"/>
      <c r="N18" s="110"/>
      <c r="O18" s="110"/>
    </row>
    <row r="19" spans="1:15" s="110" customFormat="1" ht="24.95" customHeight="1" x14ac:dyDescent="0.2">
      <c r="A19" s="193" t="s">
        <v>146</v>
      </c>
      <c r="B19" s="199" t="s">
        <v>147</v>
      </c>
      <c r="C19" s="113">
        <v>30.55239179954442</v>
      </c>
      <c r="D19" s="115">
        <v>1073</v>
      </c>
      <c r="E19" s="114">
        <v>409</v>
      </c>
      <c r="F19" s="114">
        <v>674</v>
      </c>
      <c r="G19" s="114">
        <v>367</v>
      </c>
      <c r="H19" s="140">
        <v>478</v>
      </c>
      <c r="I19" s="115">
        <v>595</v>
      </c>
      <c r="J19" s="116">
        <v>124.47698744769875</v>
      </c>
    </row>
    <row r="20" spans="1:15" s="287" customFormat="1" ht="24.95" customHeight="1" x14ac:dyDescent="0.2">
      <c r="A20" s="193" t="s">
        <v>148</v>
      </c>
      <c r="B20" s="199" t="s">
        <v>149</v>
      </c>
      <c r="C20" s="113">
        <v>1.7369020501138952</v>
      </c>
      <c r="D20" s="115">
        <v>61</v>
      </c>
      <c r="E20" s="114">
        <v>83</v>
      </c>
      <c r="F20" s="114">
        <v>110</v>
      </c>
      <c r="G20" s="114">
        <v>89</v>
      </c>
      <c r="H20" s="140">
        <v>82</v>
      </c>
      <c r="I20" s="115">
        <v>-21</v>
      </c>
      <c r="J20" s="116">
        <v>-25.609756097560975</v>
      </c>
      <c r="K20" s="110"/>
      <c r="L20" s="110"/>
      <c r="M20" s="110"/>
      <c r="N20" s="110"/>
      <c r="O20" s="110"/>
    </row>
    <row r="21" spans="1:15" s="110" customFormat="1" ht="24.95" customHeight="1" x14ac:dyDescent="0.2">
      <c r="A21" s="201" t="s">
        <v>150</v>
      </c>
      <c r="B21" s="202" t="s">
        <v>151</v>
      </c>
      <c r="C21" s="113">
        <v>4.6127562642369018</v>
      </c>
      <c r="D21" s="115">
        <v>162</v>
      </c>
      <c r="E21" s="114">
        <v>165</v>
      </c>
      <c r="F21" s="114">
        <v>197</v>
      </c>
      <c r="G21" s="114">
        <v>192</v>
      </c>
      <c r="H21" s="140">
        <v>196</v>
      </c>
      <c r="I21" s="115">
        <v>-34</v>
      </c>
      <c r="J21" s="116">
        <v>-17.346938775510203</v>
      </c>
    </row>
    <row r="22" spans="1:15" s="110" customFormat="1" ht="24.95" customHeight="1" x14ac:dyDescent="0.2">
      <c r="A22" s="201" t="s">
        <v>152</v>
      </c>
      <c r="B22" s="199" t="s">
        <v>153</v>
      </c>
      <c r="C22" s="113">
        <v>0.54100227790432798</v>
      </c>
      <c r="D22" s="115">
        <v>19</v>
      </c>
      <c r="E22" s="114">
        <v>3</v>
      </c>
      <c r="F22" s="114">
        <v>38</v>
      </c>
      <c r="G22" s="114">
        <v>16</v>
      </c>
      <c r="H22" s="140">
        <v>48</v>
      </c>
      <c r="I22" s="115">
        <v>-29</v>
      </c>
      <c r="J22" s="116">
        <v>-60.416666666666664</v>
      </c>
    </row>
    <row r="23" spans="1:15" s="110" customFormat="1" ht="24.95" customHeight="1" x14ac:dyDescent="0.2">
      <c r="A23" s="193" t="s">
        <v>154</v>
      </c>
      <c r="B23" s="199" t="s">
        <v>155</v>
      </c>
      <c r="C23" s="113">
        <v>1.3382687927107062</v>
      </c>
      <c r="D23" s="115">
        <v>47</v>
      </c>
      <c r="E23" s="114">
        <v>46</v>
      </c>
      <c r="F23" s="114">
        <v>70</v>
      </c>
      <c r="G23" s="114">
        <v>20</v>
      </c>
      <c r="H23" s="140">
        <v>69</v>
      </c>
      <c r="I23" s="115">
        <v>-22</v>
      </c>
      <c r="J23" s="116">
        <v>-31.884057971014492</v>
      </c>
    </row>
    <row r="24" spans="1:15" s="110" customFormat="1" ht="24.95" customHeight="1" x14ac:dyDescent="0.2">
      <c r="A24" s="193" t="s">
        <v>156</v>
      </c>
      <c r="B24" s="199" t="s">
        <v>221</v>
      </c>
      <c r="C24" s="113">
        <v>2.5626423690205011</v>
      </c>
      <c r="D24" s="115">
        <v>90</v>
      </c>
      <c r="E24" s="114">
        <v>70</v>
      </c>
      <c r="F24" s="114">
        <v>146</v>
      </c>
      <c r="G24" s="114">
        <v>69</v>
      </c>
      <c r="H24" s="140">
        <v>100</v>
      </c>
      <c r="I24" s="115">
        <v>-10</v>
      </c>
      <c r="J24" s="116">
        <v>-10</v>
      </c>
    </row>
    <row r="25" spans="1:15" s="110" customFormat="1" ht="24.95" customHeight="1" x14ac:dyDescent="0.2">
      <c r="A25" s="193" t="s">
        <v>222</v>
      </c>
      <c r="B25" s="204" t="s">
        <v>159</v>
      </c>
      <c r="C25" s="113">
        <v>5.6378132118451028</v>
      </c>
      <c r="D25" s="115">
        <v>198</v>
      </c>
      <c r="E25" s="114">
        <v>159</v>
      </c>
      <c r="F25" s="114">
        <v>182</v>
      </c>
      <c r="G25" s="114">
        <v>167</v>
      </c>
      <c r="H25" s="140">
        <v>175</v>
      </c>
      <c r="I25" s="115">
        <v>23</v>
      </c>
      <c r="J25" s="116">
        <v>13.142857142857142</v>
      </c>
    </row>
    <row r="26" spans="1:15" s="110" customFormat="1" ht="24.95" customHeight="1" x14ac:dyDescent="0.2">
      <c r="A26" s="201">
        <v>782.78300000000002</v>
      </c>
      <c r="B26" s="203" t="s">
        <v>160</v>
      </c>
      <c r="C26" s="113">
        <v>10.933940774487471</v>
      </c>
      <c r="D26" s="115">
        <v>384</v>
      </c>
      <c r="E26" s="114">
        <v>410</v>
      </c>
      <c r="F26" s="114">
        <v>579</v>
      </c>
      <c r="G26" s="114">
        <v>598</v>
      </c>
      <c r="H26" s="140">
        <v>503</v>
      </c>
      <c r="I26" s="115">
        <v>-119</v>
      </c>
      <c r="J26" s="116">
        <v>-23.658051689860834</v>
      </c>
    </row>
    <row r="27" spans="1:15" s="110" customFormat="1" ht="24.95" customHeight="1" x14ac:dyDescent="0.2">
      <c r="A27" s="193" t="s">
        <v>161</v>
      </c>
      <c r="B27" s="199" t="s">
        <v>162</v>
      </c>
      <c r="C27" s="113">
        <v>2.0785876993166288</v>
      </c>
      <c r="D27" s="115">
        <v>73</v>
      </c>
      <c r="E27" s="114">
        <v>63</v>
      </c>
      <c r="F27" s="114">
        <v>130</v>
      </c>
      <c r="G27" s="114">
        <v>75</v>
      </c>
      <c r="H27" s="140">
        <v>81</v>
      </c>
      <c r="I27" s="115">
        <v>-8</v>
      </c>
      <c r="J27" s="116">
        <v>-9.8765432098765427</v>
      </c>
    </row>
    <row r="28" spans="1:15" s="110" customFormat="1" ht="24.95" customHeight="1" x14ac:dyDescent="0.2">
      <c r="A28" s="193" t="s">
        <v>163</v>
      </c>
      <c r="B28" s="199" t="s">
        <v>164</v>
      </c>
      <c r="C28" s="113">
        <v>2.6765375854214124</v>
      </c>
      <c r="D28" s="115">
        <v>94</v>
      </c>
      <c r="E28" s="114">
        <v>99</v>
      </c>
      <c r="F28" s="114">
        <v>247</v>
      </c>
      <c r="G28" s="114">
        <v>73</v>
      </c>
      <c r="H28" s="140">
        <v>107</v>
      </c>
      <c r="I28" s="115">
        <v>-13</v>
      </c>
      <c r="J28" s="116">
        <v>-12.149532710280374</v>
      </c>
    </row>
    <row r="29" spans="1:15" s="110" customFormat="1" ht="24.95" customHeight="1" x14ac:dyDescent="0.2">
      <c r="A29" s="193">
        <v>86</v>
      </c>
      <c r="B29" s="199" t="s">
        <v>165</v>
      </c>
      <c r="C29" s="113">
        <v>8.1719817767653762</v>
      </c>
      <c r="D29" s="115">
        <v>287</v>
      </c>
      <c r="E29" s="114">
        <v>260</v>
      </c>
      <c r="F29" s="114">
        <v>320</v>
      </c>
      <c r="G29" s="114">
        <v>131</v>
      </c>
      <c r="H29" s="140">
        <v>178</v>
      </c>
      <c r="I29" s="115">
        <v>109</v>
      </c>
      <c r="J29" s="116">
        <v>61.235955056179776</v>
      </c>
    </row>
    <row r="30" spans="1:15" s="110" customFormat="1" ht="24.95" customHeight="1" x14ac:dyDescent="0.2">
      <c r="A30" s="193">
        <v>87.88</v>
      </c>
      <c r="B30" s="204" t="s">
        <v>166</v>
      </c>
      <c r="C30" s="113">
        <v>4.071753986332574</v>
      </c>
      <c r="D30" s="115">
        <v>143</v>
      </c>
      <c r="E30" s="114">
        <v>95</v>
      </c>
      <c r="F30" s="114">
        <v>266</v>
      </c>
      <c r="G30" s="114">
        <v>107</v>
      </c>
      <c r="H30" s="140">
        <v>151</v>
      </c>
      <c r="I30" s="115">
        <v>-8</v>
      </c>
      <c r="J30" s="116">
        <v>-5.298013245033113</v>
      </c>
    </row>
    <row r="31" spans="1:15" s="110" customFormat="1" ht="24.95" customHeight="1" x14ac:dyDescent="0.2">
      <c r="A31" s="193" t="s">
        <v>167</v>
      </c>
      <c r="B31" s="199" t="s">
        <v>168</v>
      </c>
      <c r="C31" s="113">
        <v>2.0216400911161729</v>
      </c>
      <c r="D31" s="115">
        <v>71</v>
      </c>
      <c r="E31" s="114">
        <v>79</v>
      </c>
      <c r="F31" s="114">
        <v>142</v>
      </c>
      <c r="G31" s="114">
        <v>63</v>
      </c>
      <c r="H31" s="140">
        <v>101</v>
      </c>
      <c r="I31" s="115">
        <v>-30</v>
      </c>
      <c r="J31" s="116">
        <v>-29.702970297029704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v>
      </c>
      <c r="D34" s="115">
        <v>0</v>
      </c>
      <c r="E34" s="114" t="s">
        <v>513</v>
      </c>
      <c r="F34" s="114" t="s">
        <v>513</v>
      </c>
      <c r="G34" s="114" t="s">
        <v>513</v>
      </c>
      <c r="H34" s="140" t="s">
        <v>513</v>
      </c>
      <c r="I34" s="115" t="s">
        <v>513</v>
      </c>
      <c r="J34" s="116" t="s">
        <v>513</v>
      </c>
    </row>
    <row r="35" spans="1:10" s="110" customFormat="1" ht="24.95" customHeight="1" x14ac:dyDescent="0.2">
      <c r="A35" s="292" t="s">
        <v>171</v>
      </c>
      <c r="B35" s="293" t="s">
        <v>172</v>
      </c>
      <c r="C35" s="113">
        <v>23.063781321184511</v>
      </c>
      <c r="D35" s="115">
        <v>810</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76.936218678815493</v>
      </c>
      <c r="D36" s="143">
        <v>2702</v>
      </c>
      <c r="E36" s="144">
        <v>1941</v>
      </c>
      <c r="F36" s="144">
        <v>3101</v>
      </c>
      <c r="G36" s="144">
        <v>1967</v>
      </c>
      <c r="H36" s="145">
        <v>2269</v>
      </c>
      <c r="I36" s="143">
        <v>433</v>
      </c>
      <c r="J36" s="146">
        <v>19.083296606434551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3512</v>
      </c>
      <c r="F11" s="264">
        <v>2391</v>
      </c>
      <c r="G11" s="264">
        <v>4491</v>
      </c>
      <c r="H11" s="264">
        <v>2517</v>
      </c>
      <c r="I11" s="265">
        <v>3027</v>
      </c>
      <c r="J11" s="263">
        <v>485</v>
      </c>
      <c r="K11" s="266">
        <v>16.022464486290055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27.989749430523919</v>
      </c>
      <c r="E13" s="115">
        <v>983</v>
      </c>
      <c r="F13" s="114">
        <v>783</v>
      </c>
      <c r="G13" s="114">
        <v>1499</v>
      </c>
      <c r="H13" s="114">
        <v>1125</v>
      </c>
      <c r="I13" s="140">
        <v>1013</v>
      </c>
      <c r="J13" s="115">
        <v>-30</v>
      </c>
      <c r="K13" s="116">
        <v>-2.9615004935834155</v>
      </c>
    </row>
    <row r="14" spans="1:15" ht="15.95" customHeight="1" x14ac:dyDescent="0.2">
      <c r="A14" s="306" t="s">
        <v>230</v>
      </c>
      <c r="B14" s="307"/>
      <c r="C14" s="308"/>
      <c r="D14" s="113">
        <v>56.833712984054671</v>
      </c>
      <c r="E14" s="115">
        <v>1996</v>
      </c>
      <c r="F14" s="114">
        <v>1233</v>
      </c>
      <c r="G14" s="114">
        <v>2406</v>
      </c>
      <c r="H14" s="114">
        <v>1020</v>
      </c>
      <c r="I14" s="140">
        <v>1490</v>
      </c>
      <c r="J14" s="115">
        <v>506</v>
      </c>
      <c r="K14" s="116">
        <v>33.959731543624159</v>
      </c>
    </row>
    <row r="15" spans="1:15" ht="15.95" customHeight="1" x14ac:dyDescent="0.2">
      <c r="A15" s="306" t="s">
        <v>231</v>
      </c>
      <c r="B15" s="307"/>
      <c r="C15" s="308"/>
      <c r="D15" s="113">
        <v>6.8621867881548972</v>
      </c>
      <c r="E15" s="115">
        <v>241</v>
      </c>
      <c r="F15" s="114">
        <v>164</v>
      </c>
      <c r="G15" s="114">
        <v>265</v>
      </c>
      <c r="H15" s="114">
        <v>147</v>
      </c>
      <c r="I15" s="140">
        <v>225</v>
      </c>
      <c r="J15" s="115">
        <v>16</v>
      </c>
      <c r="K15" s="116">
        <v>7.1111111111111107</v>
      </c>
    </row>
    <row r="16" spans="1:15" ht="15.95" customHeight="1" x14ac:dyDescent="0.2">
      <c r="A16" s="306" t="s">
        <v>232</v>
      </c>
      <c r="B16" s="307"/>
      <c r="C16" s="308"/>
      <c r="D16" s="113">
        <v>8.2289293849658307</v>
      </c>
      <c r="E16" s="115">
        <v>289</v>
      </c>
      <c r="F16" s="114">
        <v>208</v>
      </c>
      <c r="G16" s="114">
        <v>317</v>
      </c>
      <c r="H16" s="114">
        <v>218</v>
      </c>
      <c r="I16" s="140">
        <v>297</v>
      </c>
      <c r="J16" s="115">
        <v>-8</v>
      </c>
      <c r="K16" s="116">
        <v>-2.6936026936026938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0.2847380410022779</v>
      </c>
      <c r="E18" s="115">
        <v>10</v>
      </c>
      <c r="F18" s="114">
        <v>5</v>
      </c>
      <c r="G18" s="114">
        <v>9</v>
      </c>
      <c r="H18" s="114">
        <v>10</v>
      </c>
      <c r="I18" s="140">
        <v>7</v>
      </c>
      <c r="J18" s="115">
        <v>3</v>
      </c>
      <c r="K18" s="116">
        <v>42.857142857142854</v>
      </c>
    </row>
    <row r="19" spans="1:11" ht="14.1" customHeight="1" x14ac:dyDescent="0.2">
      <c r="A19" s="306" t="s">
        <v>235</v>
      </c>
      <c r="B19" s="307" t="s">
        <v>236</v>
      </c>
      <c r="C19" s="308"/>
      <c r="D19" s="113">
        <v>8.5421412300683369E-2</v>
      </c>
      <c r="E19" s="115">
        <v>3</v>
      </c>
      <c r="F19" s="114">
        <v>3</v>
      </c>
      <c r="G19" s="114">
        <v>3</v>
      </c>
      <c r="H19" s="114" t="s">
        <v>513</v>
      </c>
      <c r="I19" s="140" t="s">
        <v>513</v>
      </c>
      <c r="J19" s="115" t="s">
        <v>513</v>
      </c>
      <c r="K19" s="116" t="s">
        <v>513</v>
      </c>
    </row>
    <row r="20" spans="1:11" ht="14.1" customHeight="1" x14ac:dyDescent="0.2">
      <c r="A20" s="306">
        <v>12</v>
      </c>
      <c r="B20" s="307" t="s">
        <v>237</v>
      </c>
      <c r="C20" s="308"/>
      <c r="D20" s="113">
        <v>0.34168564920273348</v>
      </c>
      <c r="E20" s="115">
        <v>12</v>
      </c>
      <c r="F20" s="114">
        <v>5</v>
      </c>
      <c r="G20" s="114">
        <v>10</v>
      </c>
      <c r="H20" s="114">
        <v>14</v>
      </c>
      <c r="I20" s="140">
        <v>10</v>
      </c>
      <c r="J20" s="115">
        <v>2</v>
      </c>
      <c r="K20" s="116">
        <v>20</v>
      </c>
    </row>
    <row r="21" spans="1:11" ht="14.1" customHeight="1" x14ac:dyDescent="0.2">
      <c r="A21" s="306">
        <v>21</v>
      </c>
      <c r="B21" s="307" t="s">
        <v>238</v>
      </c>
      <c r="C21" s="308"/>
      <c r="D21" s="113">
        <v>0.14236902050113895</v>
      </c>
      <c r="E21" s="115">
        <v>5</v>
      </c>
      <c r="F21" s="114" t="s">
        <v>513</v>
      </c>
      <c r="G21" s="114">
        <v>5</v>
      </c>
      <c r="H21" s="114">
        <v>5</v>
      </c>
      <c r="I21" s="140">
        <v>7</v>
      </c>
      <c r="J21" s="115">
        <v>-2</v>
      </c>
      <c r="K21" s="116">
        <v>-28.571428571428573</v>
      </c>
    </row>
    <row r="22" spans="1:11" ht="14.1" customHeight="1" x14ac:dyDescent="0.2">
      <c r="A22" s="306">
        <v>22</v>
      </c>
      <c r="B22" s="307" t="s">
        <v>239</v>
      </c>
      <c r="C22" s="308"/>
      <c r="D22" s="113">
        <v>1.3667425968109339</v>
      </c>
      <c r="E22" s="115">
        <v>48</v>
      </c>
      <c r="F22" s="114">
        <v>18</v>
      </c>
      <c r="G22" s="114">
        <v>38</v>
      </c>
      <c r="H22" s="114">
        <v>35</v>
      </c>
      <c r="I22" s="140">
        <v>40</v>
      </c>
      <c r="J22" s="115">
        <v>8</v>
      </c>
      <c r="K22" s="116">
        <v>20</v>
      </c>
    </row>
    <row r="23" spans="1:11" ht="14.1" customHeight="1" x14ac:dyDescent="0.2">
      <c r="A23" s="306">
        <v>23</v>
      </c>
      <c r="B23" s="307" t="s">
        <v>240</v>
      </c>
      <c r="C23" s="308"/>
      <c r="D23" s="113">
        <v>0.42710706150341687</v>
      </c>
      <c r="E23" s="115">
        <v>15</v>
      </c>
      <c r="F23" s="114">
        <v>12</v>
      </c>
      <c r="G23" s="114">
        <v>26</v>
      </c>
      <c r="H23" s="114">
        <v>24</v>
      </c>
      <c r="I23" s="140">
        <v>22</v>
      </c>
      <c r="J23" s="115">
        <v>-7</v>
      </c>
      <c r="K23" s="116">
        <v>-31.818181818181817</v>
      </c>
    </row>
    <row r="24" spans="1:11" ht="14.1" customHeight="1" x14ac:dyDescent="0.2">
      <c r="A24" s="306">
        <v>24</v>
      </c>
      <c r="B24" s="307" t="s">
        <v>241</v>
      </c>
      <c r="C24" s="308"/>
      <c r="D24" s="113">
        <v>3.7300683371298406</v>
      </c>
      <c r="E24" s="115">
        <v>131</v>
      </c>
      <c r="F24" s="114">
        <v>46</v>
      </c>
      <c r="G24" s="114">
        <v>216</v>
      </c>
      <c r="H24" s="114">
        <v>123</v>
      </c>
      <c r="I24" s="140">
        <v>151</v>
      </c>
      <c r="J24" s="115">
        <v>-20</v>
      </c>
      <c r="K24" s="116">
        <v>-13.245033112582782</v>
      </c>
    </row>
    <row r="25" spans="1:11" ht="14.1" customHeight="1" x14ac:dyDescent="0.2">
      <c r="A25" s="306">
        <v>25</v>
      </c>
      <c r="B25" s="307" t="s">
        <v>242</v>
      </c>
      <c r="C25" s="308"/>
      <c r="D25" s="113">
        <v>6.691343963553531</v>
      </c>
      <c r="E25" s="115">
        <v>235</v>
      </c>
      <c r="F25" s="114">
        <v>158</v>
      </c>
      <c r="G25" s="114">
        <v>589</v>
      </c>
      <c r="H25" s="114">
        <v>145</v>
      </c>
      <c r="I25" s="140">
        <v>202</v>
      </c>
      <c r="J25" s="115">
        <v>33</v>
      </c>
      <c r="K25" s="116">
        <v>16.336633663366335</v>
      </c>
    </row>
    <row r="26" spans="1:11" ht="14.1" customHeight="1" x14ac:dyDescent="0.2">
      <c r="A26" s="306">
        <v>26</v>
      </c>
      <c r="B26" s="307" t="s">
        <v>243</v>
      </c>
      <c r="C26" s="308"/>
      <c r="D26" s="113">
        <v>2.1070615034168565</v>
      </c>
      <c r="E26" s="115">
        <v>74</v>
      </c>
      <c r="F26" s="114">
        <v>21</v>
      </c>
      <c r="G26" s="114">
        <v>115</v>
      </c>
      <c r="H26" s="114">
        <v>49</v>
      </c>
      <c r="I26" s="140">
        <v>81</v>
      </c>
      <c r="J26" s="115">
        <v>-7</v>
      </c>
      <c r="K26" s="116">
        <v>-8.6419753086419746</v>
      </c>
    </row>
    <row r="27" spans="1:11" ht="14.1" customHeight="1" x14ac:dyDescent="0.2">
      <c r="A27" s="306">
        <v>27</v>
      </c>
      <c r="B27" s="307" t="s">
        <v>244</v>
      </c>
      <c r="C27" s="308"/>
      <c r="D27" s="113">
        <v>2.334851936218679</v>
      </c>
      <c r="E27" s="115">
        <v>82</v>
      </c>
      <c r="F27" s="114">
        <v>68</v>
      </c>
      <c r="G27" s="114">
        <v>85</v>
      </c>
      <c r="H27" s="114">
        <v>52</v>
      </c>
      <c r="I27" s="140">
        <v>70</v>
      </c>
      <c r="J27" s="115">
        <v>12</v>
      </c>
      <c r="K27" s="116">
        <v>17.142857142857142</v>
      </c>
    </row>
    <row r="28" spans="1:11" ht="14.1" customHeight="1" x14ac:dyDescent="0.2">
      <c r="A28" s="306">
        <v>28</v>
      </c>
      <c r="B28" s="307" t="s">
        <v>245</v>
      </c>
      <c r="C28" s="308"/>
      <c r="D28" s="113">
        <v>0.17084282460136674</v>
      </c>
      <c r="E28" s="115">
        <v>6</v>
      </c>
      <c r="F28" s="114">
        <v>3</v>
      </c>
      <c r="G28" s="114">
        <v>9</v>
      </c>
      <c r="H28" s="114" t="s">
        <v>513</v>
      </c>
      <c r="I28" s="140">
        <v>12</v>
      </c>
      <c r="J28" s="115">
        <v>-6</v>
      </c>
      <c r="K28" s="116">
        <v>-50</v>
      </c>
    </row>
    <row r="29" spans="1:11" ht="14.1" customHeight="1" x14ac:dyDescent="0.2">
      <c r="A29" s="306">
        <v>29</v>
      </c>
      <c r="B29" s="307" t="s">
        <v>246</v>
      </c>
      <c r="C29" s="308"/>
      <c r="D29" s="113">
        <v>4.4134396355353074</v>
      </c>
      <c r="E29" s="115">
        <v>155</v>
      </c>
      <c r="F29" s="114">
        <v>109</v>
      </c>
      <c r="G29" s="114">
        <v>172</v>
      </c>
      <c r="H29" s="114">
        <v>140</v>
      </c>
      <c r="I29" s="140">
        <v>104</v>
      </c>
      <c r="J29" s="115">
        <v>51</v>
      </c>
      <c r="K29" s="116">
        <v>49.03846153846154</v>
      </c>
    </row>
    <row r="30" spans="1:11" ht="14.1" customHeight="1" x14ac:dyDescent="0.2">
      <c r="A30" s="306" t="s">
        <v>247</v>
      </c>
      <c r="B30" s="307" t="s">
        <v>248</v>
      </c>
      <c r="C30" s="308"/>
      <c r="D30" s="113">
        <v>2.7904328018223237</v>
      </c>
      <c r="E30" s="115">
        <v>98</v>
      </c>
      <c r="F30" s="114">
        <v>40</v>
      </c>
      <c r="G30" s="114">
        <v>70</v>
      </c>
      <c r="H30" s="114" t="s">
        <v>513</v>
      </c>
      <c r="I30" s="140" t="s">
        <v>513</v>
      </c>
      <c r="J30" s="115" t="s">
        <v>513</v>
      </c>
      <c r="K30" s="116" t="s">
        <v>513</v>
      </c>
    </row>
    <row r="31" spans="1:11" ht="14.1" customHeight="1" x14ac:dyDescent="0.2">
      <c r="A31" s="306" t="s">
        <v>249</v>
      </c>
      <c r="B31" s="307" t="s">
        <v>250</v>
      </c>
      <c r="C31" s="308"/>
      <c r="D31" s="113" t="s">
        <v>513</v>
      </c>
      <c r="E31" s="115" t="s">
        <v>513</v>
      </c>
      <c r="F31" s="114">
        <v>69</v>
      </c>
      <c r="G31" s="114">
        <v>102</v>
      </c>
      <c r="H31" s="114">
        <v>91</v>
      </c>
      <c r="I31" s="140">
        <v>56</v>
      </c>
      <c r="J31" s="115" t="s">
        <v>513</v>
      </c>
      <c r="K31" s="116" t="s">
        <v>513</v>
      </c>
    </row>
    <row r="32" spans="1:11" ht="14.1" customHeight="1" x14ac:dyDescent="0.2">
      <c r="A32" s="306">
        <v>31</v>
      </c>
      <c r="B32" s="307" t="s">
        <v>251</v>
      </c>
      <c r="C32" s="308"/>
      <c r="D32" s="113">
        <v>0.51252847380410027</v>
      </c>
      <c r="E32" s="115">
        <v>18</v>
      </c>
      <c r="F32" s="114">
        <v>19</v>
      </c>
      <c r="G32" s="114">
        <v>23</v>
      </c>
      <c r="H32" s="114">
        <v>7</v>
      </c>
      <c r="I32" s="140">
        <v>27</v>
      </c>
      <c r="J32" s="115">
        <v>-9</v>
      </c>
      <c r="K32" s="116">
        <v>-33.333333333333336</v>
      </c>
    </row>
    <row r="33" spans="1:11" ht="14.1" customHeight="1" x14ac:dyDescent="0.2">
      <c r="A33" s="306">
        <v>32</v>
      </c>
      <c r="B33" s="307" t="s">
        <v>252</v>
      </c>
      <c r="C33" s="308"/>
      <c r="D33" s="113">
        <v>2.6195899772209565</v>
      </c>
      <c r="E33" s="115">
        <v>92</v>
      </c>
      <c r="F33" s="114">
        <v>45</v>
      </c>
      <c r="G33" s="114">
        <v>100</v>
      </c>
      <c r="H33" s="114">
        <v>57</v>
      </c>
      <c r="I33" s="140">
        <v>56</v>
      </c>
      <c r="J33" s="115">
        <v>36</v>
      </c>
      <c r="K33" s="116">
        <v>64.285714285714292</v>
      </c>
    </row>
    <row r="34" spans="1:11" ht="14.1" customHeight="1" x14ac:dyDescent="0.2">
      <c r="A34" s="306">
        <v>33</v>
      </c>
      <c r="B34" s="307" t="s">
        <v>253</v>
      </c>
      <c r="C34" s="308"/>
      <c r="D34" s="113">
        <v>0.42710706150341687</v>
      </c>
      <c r="E34" s="115">
        <v>15</v>
      </c>
      <c r="F34" s="114">
        <v>18</v>
      </c>
      <c r="G34" s="114">
        <v>44</v>
      </c>
      <c r="H34" s="114">
        <v>16</v>
      </c>
      <c r="I34" s="140">
        <v>20</v>
      </c>
      <c r="J34" s="115">
        <v>-5</v>
      </c>
      <c r="K34" s="116">
        <v>-25</v>
      </c>
    </row>
    <row r="35" spans="1:11" ht="14.1" customHeight="1" x14ac:dyDescent="0.2">
      <c r="A35" s="306">
        <v>34</v>
      </c>
      <c r="B35" s="307" t="s">
        <v>254</v>
      </c>
      <c r="C35" s="308"/>
      <c r="D35" s="113">
        <v>1.0535307517084282</v>
      </c>
      <c r="E35" s="115">
        <v>37</v>
      </c>
      <c r="F35" s="114">
        <v>18</v>
      </c>
      <c r="G35" s="114">
        <v>56</v>
      </c>
      <c r="H35" s="114">
        <v>33</v>
      </c>
      <c r="I35" s="140">
        <v>61</v>
      </c>
      <c r="J35" s="115">
        <v>-24</v>
      </c>
      <c r="K35" s="116">
        <v>-39.344262295081968</v>
      </c>
    </row>
    <row r="36" spans="1:11" ht="14.1" customHeight="1" x14ac:dyDescent="0.2">
      <c r="A36" s="306">
        <v>41</v>
      </c>
      <c r="B36" s="307" t="s">
        <v>255</v>
      </c>
      <c r="C36" s="308"/>
      <c r="D36" s="113">
        <v>0.34168564920273348</v>
      </c>
      <c r="E36" s="115">
        <v>12</v>
      </c>
      <c r="F36" s="114">
        <v>18</v>
      </c>
      <c r="G36" s="114">
        <v>32</v>
      </c>
      <c r="H36" s="114">
        <v>24</v>
      </c>
      <c r="I36" s="140">
        <v>14</v>
      </c>
      <c r="J36" s="115">
        <v>-2</v>
      </c>
      <c r="K36" s="116">
        <v>-14.285714285714286</v>
      </c>
    </row>
    <row r="37" spans="1:11" ht="14.1" customHeight="1" x14ac:dyDescent="0.2">
      <c r="A37" s="306">
        <v>42</v>
      </c>
      <c r="B37" s="307" t="s">
        <v>256</v>
      </c>
      <c r="C37" s="308"/>
      <c r="D37" s="113">
        <v>0</v>
      </c>
      <c r="E37" s="115">
        <v>0</v>
      </c>
      <c r="F37" s="114">
        <v>0</v>
      </c>
      <c r="G37" s="114" t="s">
        <v>513</v>
      </c>
      <c r="H37" s="114">
        <v>0</v>
      </c>
      <c r="I37" s="140" t="s">
        <v>513</v>
      </c>
      <c r="J37" s="115" t="s">
        <v>513</v>
      </c>
      <c r="K37" s="116" t="s">
        <v>513</v>
      </c>
    </row>
    <row r="38" spans="1:11" ht="14.1" customHeight="1" x14ac:dyDescent="0.2">
      <c r="A38" s="306">
        <v>43</v>
      </c>
      <c r="B38" s="307" t="s">
        <v>257</v>
      </c>
      <c r="C38" s="308"/>
      <c r="D38" s="113">
        <v>0.85421412300683375</v>
      </c>
      <c r="E38" s="115">
        <v>30</v>
      </c>
      <c r="F38" s="114">
        <v>24</v>
      </c>
      <c r="G38" s="114">
        <v>46</v>
      </c>
      <c r="H38" s="114">
        <v>18</v>
      </c>
      <c r="I38" s="140">
        <v>26</v>
      </c>
      <c r="J38" s="115">
        <v>4</v>
      </c>
      <c r="K38" s="116">
        <v>15.384615384615385</v>
      </c>
    </row>
    <row r="39" spans="1:11" ht="14.1" customHeight="1" x14ac:dyDescent="0.2">
      <c r="A39" s="306">
        <v>51</v>
      </c>
      <c r="B39" s="307" t="s">
        <v>258</v>
      </c>
      <c r="C39" s="308"/>
      <c r="D39" s="113">
        <v>10.791571753986332</v>
      </c>
      <c r="E39" s="115">
        <v>379</v>
      </c>
      <c r="F39" s="114">
        <v>357</v>
      </c>
      <c r="G39" s="114">
        <v>549</v>
      </c>
      <c r="H39" s="114">
        <v>473</v>
      </c>
      <c r="I39" s="140">
        <v>398</v>
      </c>
      <c r="J39" s="115">
        <v>-19</v>
      </c>
      <c r="K39" s="116">
        <v>-4.7738693467336679</v>
      </c>
    </row>
    <row r="40" spans="1:11" ht="14.1" customHeight="1" x14ac:dyDescent="0.2">
      <c r="A40" s="306" t="s">
        <v>259</v>
      </c>
      <c r="B40" s="307" t="s">
        <v>260</v>
      </c>
      <c r="C40" s="308"/>
      <c r="D40" s="113">
        <v>10.022779043280183</v>
      </c>
      <c r="E40" s="115">
        <v>352</v>
      </c>
      <c r="F40" s="114">
        <v>342</v>
      </c>
      <c r="G40" s="114">
        <v>506</v>
      </c>
      <c r="H40" s="114">
        <v>454</v>
      </c>
      <c r="I40" s="140">
        <v>376</v>
      </c>
      <c r="J40" s="115">
        <v>-24</v>
      </c>
      <c r="K40" s="116">
        <v>-6.3829787234042552</v>
      </c>
    </row>
    <row r="41" spans="1:11" ht="14.1" customHeight="1" x14ac:dyDescent="0.2">
      <c r="A41" s="306"/>
      <c r="B41" s="307" t="s">
        <v>261</v>
      </c>
      <c r="C41" s="308"/>
      <c r="D41" s="113">
        <v>9.2539863325740317</v>
      </c>
      <c r="E41" s="115">
        <v>325</v>
      </c>
      <c r="F41" s="114">
        <v>306</v>
      </c>
      <c r="G41" s="114">
        <v>474</v>
      </c>
      <c r="H41" s="114">
        <v>416</v>
      </c>
      <c r="I41" s="140">
        <v>351</v>
      </c>
      <c r="J41" s="115">
        <v>-26</v>
      </c>
      <c r="K41" s="116">
        <v>-7.4074074074074074</v>
      </c>
    </row>
    <row r="42" spans="1:11" ht="14.1" customHeight="1" x14ac:dyDescent="0.2">
      <c r="A42" s="306">
        <v>52</v>
      </c>
      <c r="B42" s="307" t="s">
        <v>262</v>
      </c>
      <c r="C42" s="308"/>
      <c r="D42" s="113">
        <v>3.5876993166287017</v>
      </c>
      <c r="E42" s="115">
        <v>126</v>
      </c>
      <c r="F42" s="114">
        <v>82</v>
      </c>
      <c r="G42" s="114">
        <v>118</v>
      </c>
      <c r="H42" s="114">
        <v>110</v>
      </c>
      <c r="I42" s="140">
        <v>120</v>
      </c>
      <c r="J42" s="115">
        <v>6</v>
      </c>
      <c r="K42" s="116">
        <v>5</v>
      </c>
    </row>
    <row r="43" spans="1:11" ht="14.1" customHeight="1" x14ac:dyDescent="0.2">
      <c r="A43" s="306" t="s">
        <v>263</v>
      </c>
      <c r="B43" s="307" t="s">
        <v>264</v>
      </c>
      <c r="C43" s="308"/>
      <c r="D43" s="113">
        <v>2.2494305239179955</v>
      </c>
      <c r="E43" s="115">
        <v>79</v>
      </c>
      <c r="F43" s="114">
        <v>64</v>
      </c>
      <c r="G43" s="114">
        <v>74</v>
      </c>
      <c r="H43" s="114">
        <v>68</v>
      </c>
      <c r="I43" s="140">
        <v>73</v>
      </c>
      <c r="J43" s="115">
        <v>6</v>
      </c>
      <c r="K43" s="116">
        <v>8.2191780821917817</v>
      </c>
    </row>
    <row r="44" spans="1:11" ht="14.1" customHeight="1" x14ac:dyDescent="0.2">
      <c r="A44" s="306">
        <v>53</v>
      </c>
      <c r="B44" s="307" t="s">
        <v>265</v>
      </c>
      <c r="C44" s="308"/>
      <c r="D44" s="113">
        <v>0.99658314350797261</v>
      </c>
      <c r="E44" s="115">
        <v>35</v>
      </c>
      <c r="F44" s="114">
        <v>33</v>
      </c>
      <c r="G44" s="114">
        <v>35</v>
      </c>
      <c r="H44" s="114">
        <v>34</v>
      </c>
      <c r="I44" s="140">
        <v>36</v>
      </c>
      <c r="J44" s="115">
        <v>-1</v>
      </c>
      <c r="K44" s="116">
        <v>-2.7777777777777777</v>
      </c>
    </row>
    <row r="45" spans="1:11" ht="14.1" customHeight="1" x14ac:dyDescent="0.2">
      <c r="A45" s="306" t="s">
        <v>266</v>
      </c>
      <c r="B45" s="307" t="s">
        <v>267</v>
      </c>
      <c r="C45" s="308"/>
      <c r="D45" s="113">
        <v>0.85421412300683375</v>
      </c>
      <c r="E45" s="115">
        <v>30</v>
      </c>
      <c r="F45" s="114">
        <v>30</v>
      </c>
      <c r="G45" s="114">
        <v>33</v>
      </c>
      <c r="H45" s="114">
        <v>31</v>
      </c>
      <c r="I45" s="140">
        <v>35</v>
      </c>
      <c r="J45" s="115">
        <v>-5</v>
      </c>
      <c r="K45" s="116">
        <v>-14.285714285714286</v>
      </c>
    </row>
    <row r="46" spans="1:11" ht="14.1" customHeight="1" x14ac:dyDescent="0.2">
      <c r="A46" s="306">
        <v>54</v>
      </c>
      <c r="B46" s="307" t="s">
        <v>268</v>
      </c>
      <c r="C46" s="308"/>
      <c r="D46" s="113">
        <v>4.5273348519362191</v>
      </c>
      <c r="E46" s="115">
        <v>159</v>
      </c>
      <c r="F46" s="114">
        <v>107</v>
      </c>
      <c r="G46" s="114">
        <v>137</v>
      </c>
      <c r="H46" s="114">
        <v>134</v>
      </c>
      <c r="I46" s="140">
        <v>144</v>
      </c>
      <c r="J46" s="115">
        <v>15</v>
      </c>
      <c r="K46" s="116">
        <v>10.416666666666666</v>
      </c>
    </row>
    <row r="47" spans="1:11" ht="14.1" customHeight="1" x14ac:dyDescent="0.2">
      <c r="A47" s="306">
        <v>61</v>
      </c>
      <c r="B47" s="307" t="s">
        <v>269</v>
      </c>
      <c r="C47" s="308"/>
      <c r="D47" s="113">
        <v>1.5945330296127562</v>
      </c>
      <c r="E47" s="115">
        <v>56</v>
      </c>
      <c r="F47" s="114">
        <v>42</v>
      </c>
      <c r="G47" s="114">
        <v>92</v>
      </c>
      <c r="H47" s="114">
        <v>38</v>
      </c>
      <c r="I47" s="140">
        <v>56</v>
      </c>
      <c r="J47" s="115">
        <v>0</v>
      </c>
      <c r="K47" s="116">
        <v>0</v>
      </c>
    </row>
    <row r="48" spans="1:11" ht="14.1" customHeight="1" x14ac:dyDescent="0.2">
      <c r="A48" s="306">
        <v>62</v>
      </c>
      <c r="B48" s="307" t="s">
        <v>270</v>
      </c>
      <c r="C48" s="308"/>
      <c r="D48" s="113">
        <v>21.127562642369021</v>
      </c>
      <c r="E48" s="115">
        <v>742</v>
      </c>
      <c r="F48" s="114">
        <v>292</v>
      </c>
      <c r="G48" s="114">
        <v>403</v>
      </c>
      <c r="H48" s="114">
        <v>200</v>
      </c>
      <c r="I48" s="140">
        <v>278</v>
      </c>
      <c r="J48" s="115">
        <v>464</v>
      </c>
      <c r="K48" s="116">
        <v>166.9064748201439</v>
      </c>
    </row>
    <row r="49" spans="1:11" ht="14.1" customHeight="1" x14ac:dyDescent="0.2">
      <c r="A49" s="306">
        <v>63</v>
      </c>
      <c r="B49" s="307" t="s">
        <v>271</v>
      </c>
      <c r="C49" s="308"/>
      <c r="D49" s="113">
        <v>2.8758542141230068</v>
      </c>
      <c r="E49" s="115">
        <v>101</v>
      </c>
      <c r="F49" s="114">
        <v>119</v>
      </c>
      <c r="G49" s="114">
        <v>142</v>
      </c>
      <c r="H49" s="114">
        <v>116</v>
      </c>
      <c r="I49" s="140">
        <v>133</v>
      </c>
      <c r="J49" s="115">
        <v>-32</v>
      </c>
      <c r="K49" s="116">
        <v>-24.060150375939848</v>
      </c>
    </row>
    <row r="50" spans="1:11" ht="14.1" customHeight="1" x14ac:dyDescent="0.2">
      <c r="A50" s="306" t="s">
        <v>272</v>
      </c>
      <c r="B50" s="307" t="s">
        <v>273</v>
      </c>
      <c r="C50" s="308"/>
      <c r="D50" s="113">
        <v>0.31321184510250571</v>
      </c>
      <c r="E50" s="115">
        <v>11</v>
      </c>
      <c r="F50" s="114">
        <v>22</v>
      </c>
      <c r="G50" s="114">
        <v>26</v>
      </c>
      <c r="H50" s="114">
        <v>6</v>
      </c>
      <c r="I50" s="140">
        <v>13</v>
      </c>
      <c r="J50" s="115">
        <v>-2</v>
      </c>
      <c r="K50" s="116">
        <v>-15.384615384615385</v>
      </c>
    </row>
    <row r="51" spans="1:11" ht="14.1" customHeight="1" x14ac:dyDescent="0.2">
      <c r="A51" s="306" t="s">
        <v>274</v>
      </c>
      <c r="B51" s="307" t="s">
        <v>275</v>
      </c>
      <c r="C51" s="308"/>
      <c r="D51" s="113">
        <v>2.4202733485193622</v>
      </c>
      <c r="E51" s="115">
        <v>85</v>
      </c>
      <c r="F51" s="114">
        <v>92</v>
      </c>
      <c r="G51" s="114">
        <v>97</v>
      </c>
      <c r="H51" s="114">
        <v>99</v>
      </c>
      <c r="I51" s="140">
        <v>105</v>
      </c>
      <c r="J51" s="115">
        <v>-20</v>
      </c>
      <c r="K51" s="116">
        <v>-19.047619047619047</v>
      </c>
    </row>
    <row r="52" spans="1:11" ht="14.1" customHeight="1" x14ac:dyDescent="0.2">
      <c r="A52" s="306">
        <v>71</v>
      </c>
      <c r="B52" s="307" t="s">
        <v>276</v>
      </c>
      <c r="C52" s="308"/>
      <c r="D52" s="113">
        <v>8.428246013667426</v>
      </c>
      <c r="E52" s="115">
        <v>296</v>
      </c>
      <c r="F52" s="114">
        <v>215</v>
      </c>
      <c r="G52" s="114">
        <v>400</v>
      </c>
      <c r="H52" s="114">
        <v>231</v>
      </c>
      <c r="I52" s="140">
        <v>317</v>
      </c>
      <c r="J52" s="115">
        <v>-21</v>
      </c>
      <c r="K52" s="116">
        <v>-6.6246056782334382</v>
      </c>
    </row>
    <row r="53" spans="1:11" ht="14.1" customHeight="1" x14ac:dyDescent="0.2">
      <c r="A53" s="306" t="s">
        <v>277</v>
      </c>
      <c r="B53" s="307" t="s">
        <v>278</v>
      </c>
      <c r="C53" s="308"/>
      <c r="D53" s="113">
        <v>1.7369020501138952</v>
      </c>
      <c r="E53" s="115">
        <v>61</v>
      </c>
      <c r="F53" s="114">
        <v>46</v>
      </c>
      <c r="G53" s="114">
        <v>87</v>
      </c>
      <c r="H53" s="114">
        <v>56</v>
      </c>
      <c r="I53" s="140">
        <v>76</v>
      </c>
      <c r="J53" s="115">
        <v>-15</v>
      </c>
      <c r="K53" s="116">
        <v>-19.736842105263158</v>
      </c>
    </row>
    <row r="54" spans="1:11" ht="14.1" customHeight="1" x14ac:dyDescent="0.2">
      <c r="A54" s="306" t="s">
        <v>279</v>
      </c>
      <c r="B54" s="307" t="s">
        <v>280</v>
      </c>
      <c r="C54" s="308"/>
      <c r="D54" s="113">
        <v>5.951025056947608</v>
      </c>
      <c r="E54" s="115">
        <v>209</v>
      </c>
      <c r="F54" s="114">
        <v>153</v>
      </c>
      <c r="G54" s="114">
        <v>293</v>
      </c>
      <c r="H54" s="114">
        <v>158</v>
      </c>
      <c r="I54" s="140">
        <v>208</v>
      </c>
      <c r="J54" s="115">
        <v>1</v>
      </c>
      <c r="K54" s="116">
        <v>0.48076923076923078</v>
      </c>
    </row>
    <row r="55" spans="1:11" ht="14.1" customHeight="1" x14ac:dyDescent="0.2">
      <c r="A55" s="306">
        <v>72</v>
      </c>
      <c r="B55" s="307" t="s">
        <v>281</v>
      </c>
      <c r="C55" s="308"/>
      <c r="D55" s="113">
        <v>1.9646924829157175</v>
      </c>
      <c r="E55" s="115">
        <v>69</v>
      </c>
      <c r="F55" s="114">
        <v>52</v>
      </c>
      <c r="G55" s="114">
        <v>104</v>
      </c>
      <c r="H55" s="114">
        <v>30</v>
      </c>
      <c r="I55" s="140">
        <v>85</v>
      </c>
      <c r="J55" s="115">
        <v>-16</v>
      </c>
      <c r="K55" s="116">
        <v>-18.823529411764707</v>
      </c>
    </row>
    <row r="56" spans="1:11" ht="14.1" customHeight="1" x14ac:dyDescent="0.2">
      <c r="A56" s="306" t="s">
        <v>282</v>
      </c>
      <c r="B56" s="307" t="s">
        <v>283</v>
      </c>
      <c r="C56" s="308"/>
      <c r="D56" s="113">
        <v>0.96810933940774491</v>
      </c>
      <c r="E56" s="115">
        <v>34</v>
      </c>
      <c r="F56" s="114">
        <v>33</v>
      </c>
      <c r="G56" s="114">
        <v>49</v>
      </c>
      <c r="H56" s="114">
        <v>12</v>
      </c>
      <c r="I56" s="140">
        <v>57</v>
      </c>
      <c r="J56" s="115">
        <v>-23</v>
      </c>
      <c r="K56" s="116">
        <v>-40.350877192982459</v>
      </c>
    </row>
    <row r="57" spans="1:11" ht="14.1" customHeight="1" x14ac:dyDescent="0.2">
      <c r="A57" s="306" t="s">
        <v>284</v>
      </c>
      <c r="B57" s="307" t="s">
        <v>285</v>
      </c>
      <c r="C57" s="308"/>
      <c r="D57" s="113">
        <v>0.68337129840546695</v>
      </c>
      <c r="E57" s="115">
        <v>24</v>
      </c>
      <c r="F57" s="114">
        <v>11</v>
      </c>
      <c r="G57" s="114">
        <v>15</v>
      </c>
      <c r="H57" s="114">
        <v>14</v>
      </c>
      <c r="I57" s="140">
        <v>13</v>
      </c>
      <c r="J57" s="115">
        <v>11</v>
      </c>
      <c r="K57" s="116">
        <v>84.615384615384613</v>
      </c>
    </row>
    <row r="58" spans="1:11" ht="14.1" customHeight="1" x14ac:dyDescent="0.2">
      <c r="A58" s="306">
        <v>73</v>
      </c>
      <c r="B58" s="307" t="s">
        <v>286</v>
      </c>
      <c r="C58" s="308"/>
      <c r="D58" s="113">
        <v>1.5945330296127562</v>
      </c>
      <c r="E58" s="115">
        <v>56</v>
      </c>
      <c r="F58" s="114">
        <v>38</v>
      </c>
      <c r="G58" s="114">
        <v>112</v>
      </c>
      <c r="H58" s="114">
        <v>49</v>
      </c>
      <c r="I58" s="140">
        <v>40</v>
      </c>
      <c r="J58" s="115">
        <v>16</v>
      </c>
      <c r="K58" s="116">
        <v>40</v>
      </c>
    </row>
    <row r="59" spans="1:11" ht="14.1" customHeight="1" x14ac:dyDescent="0.2">
      <c r="A59" s="306" t="s">
        <v>287</v>
      </c>
      <c r="B59" s="307" t="s">
        <v>288</v>
      </c>
      <c r="C59" s="308"/>
      <c r="D59" s="113">
        <v>1.2528473804100229</v>
      </c>
      <c r="E59" s="115">
        <v>44</v>
      </c>
      <c r="F59" s="114">
        <v>28</v>
      </c>
      <c r="G59" s="114">
        <v>77</v>
      </c>
      <c r="H59" s="114">
        <v>38</v>
      </c>
      <c r="I59" s="140">
        <v>30</v>
      </c>
      <c r="J59" s="115">
        <v>14</v>
      </c>
      <c r="K59" s="116">
        <v>46.666666666666664</v>
      </c>
    </row>
    <row r="60" spans="1:11" ht="14.1" customHeight="1" x14ac:dyDescent="0.2">
      <c r="A60" s="306">
        <v>81</v>
      </c>
      <c r="B60" s="307" t="s">
        <v>289</v>
      </c>
      <c r="C60" s="308"/>
      <c r="D60" s="113">
        <v>7.2892938496583142</v>
      </c>
      <c r="E60" s="115">
        <v>256</v>
      </c>
      <c r="F60" s="114">
        <v>246</v>
      </c>
      <c r="G60" s="114">
        <v>276</v>
      </c>
      <c r="H60" s="114">
        <v>141</v>
      </c>
      <c r="I60" s="140">
        <v>203</v>
      </c>
      <c r="J60" s="115">
        <v>53</v>
      </c>
      <c r="K60" s="116">
        <v>26.108374384236452</v>
      </c>
    </row>
    <row r="61" spans="1:11" ht="14.1" customHeight="1" x14ac:dyDescent="0.2">
      <c r="A61" s="306" t="s">
        <v>290</v>
      </c>
      <c r="B61" s="307" t="s">
        <v>291</v>
      </c>
      <c r="C61" s="308"/>
      <c r="D61" s="113">
        <v>2.6195899772209565</v>
      </c>
      <c r="E61" s="115">
        <v>92</v>
      </c>
      <c r="F61" s="114">
        <v>49</v>
      </c>
      <c r="G61" s="114">
        <v>97</v>
      </c>
      <c r="H61" s="114">
        <v>39</v>
      </c>
      <c r="I61" s="140">
        <v>64</v>
      </c>
      <c r="J61" s="115">
        <v>28</v>
      </c>
      <c r="K61" s="116">
        <v>43.75</v>
      </c>
    </row>
    <row r="62" spans="1:11" ht="14.1" customHeight="1" x14ac:dyDescent="0.2">
      <c r="A62" s="306" t="s">
        <v>292</v>
      </c>
      <c r="B62" s="307" t="s">
        <v>293</v>
      </c>
      <c r="C62" s="308"/>
      <c r="D62" s="113">
        <v>1.3382687927107062</v>
      </c>
      <c r="E62" s="115">
        <v>47</v>
      </c>
      <c r="F62" s="114">
        <v>126</v>
      </c>
      <c r="G62" s="114">
        <v>112</v>
      </c>
      <c r="H62" s="114">
        <v>40</v>
      </c>
      <c r="I62" s="140">
        <v>68</v>
      </c>
      <c r="J62" s="115">
        <v>-21</v>
      </c>
      <c r="K62" s="116">
        <v>-30.882352941176471</v>
      </c>
    </row>
    <row r="63" spans="1:11" ht="14.1" customHeight="1" x14ac:dyDescent="0.2">
      <c r="A63" s="306"/>
      <c r="B63" s="307" t="s">
        <v>294</v>
      </c>
      <c r="C63" s="308"/>
      <c r="D63" s="113">
        <v>1.082004555808656</v>
      </c>
      <c r="E63" s="115">
        <v>38</v>
      </c>
      <c r="F63" s="114">
        <v>101</v>
      </c>
      <c r="G63" s="114">
        <v>102</v>
      </c>
      <c r="H63" s="114">
        <v>35</v>
      </c>
      <c r="I63" s="140">
        <v>59</v>
      </c>
      <c r="J63" s="115">
        <v>-21</v>
      </c>
      <c r="K63" s="116">
        <v>-35.593220338983052</v>
      </c>
    </row>
    <row r="64" spans="1:11" ht="14.1" customHeight="1" x14ac:dyDescent="0.2">
      <c r="A64" s="306" t="s">
        <v>295</v>
      </c>
      <c r="B64" s="307" t="s">
        <v>296</v>
      </c>
      <c r="C64" s="308"/>
      <c r="D64" s="113">
        <v>1.2528473804100229</v>
      </c>
      <c r="E64" s="115">
        <v>44</v>
      </c>
      <c r="F64" s="114">
        <v>37</v>
      </c>
      <c r="G64" s="114">
        <v>28</v>
      </c>
      <c r="H64" s="114">
        <v>28</v>
      </c>
      <c r="I64" s="140">
        <v>33</v>
      </c>
      <c r="J64" s="115">
        <v>11</v>
      </c>
      <c r="K64" s="116">
        <v>33.333333333333336</v>
      </c>
    </row>
    <row r="65" spans="1:11" ht="14.1" customHeight="1" x14ac:dyDescent="0.2">
      <c r="A65" s="306" t="s">
        <v>297</v>
      </c>
      <c r="B65" s="307" t="s">
        <v>298</v>
      </c>
      <c r="C65" s="308"/>
      <c r="D65" s="113">
        <v>0.42710706150341687</v>
      </c>
      <c r="E65" s="115">
        <v>15</v>
      </c>
      <c r="F65" s="114">
        <v>16</v>
      </c>
      <c r="G65" s="114">
        <v>16</v>
      </c>
      <c r="H65" s="114">
        <v>12</v>
      </c>
      <c r="I65" s="140">
        <v>16</v>
      </c>
      <c r="J65" s="115">
        <v>-1</v>
      </c>
      <c r="K65" s="116">
        <v>-6.25</v>
      </c>
    </row>
    <row r="66" spans="1:11" ht="14.1" customHeight="1" x14ac:dyDescent="0.2">
      <c r="A66" s="306">
        <v>82</v>
      </c>
      <c r="B66" s="307" t="s">
        <v>299</v>
      </c>
      <c r="C66" s="308"/>
      <c r="D66" s="113">
        <v>2.3633257403189067</v>
      </c>
      <c r="E66" s="115">
        <v>83</v>
      </c>
      <c r="F66" s="114">
        <v>64</v>
      </c>
      <c r="G66" s="114">
        <v>150</v>
      </c>
      <c r="H66" s="114">
        <v>56</v>
      </c>
      <c r="I66" s="140">
        <v>88</v>
      </c>
      <c r="J66" s="115">
        <v>-5</v>
      </c>
      <c r="K66" s="116">
        <v>-5.6818181818181817</v>
      </c>
    </row>
    <row r="67" spans="1:11" ht="14.1" customHeight="1" x14ac:dyDescent="0.2">
      <c r="A67" s="306" t="s">
        <v>300</v>
      </c>
      <c r="B67" s="307" t="s">
        <v>301</v>
      </c>
      <c r="C67" s="308"/>
      <c r="D67" s="113">
        <v>1.5945330296127562</v>
      </c>
      <c r="E67" s="115">
        <v>56</v>
      </c>
      <c r="F67" s="114">
        <v>24</v>
      </c>
      <c r="G67" s="114">
        <v>84</v>
      </c>
      <c r="H67" s="114">
        <v>29</v>
      </c>
      <c r="I67" s="140">
        <v>40</v>
      </c>
      <c r="J67" s="115">
        <v>16</v>
      </c>
      <c r="K67" s="116">
        <v>40</v>
      </c>
    </row>
    <row r="68" spans="1:11" ht="14.1" customHeight="1" x14ac:dyDescent="0.2">
      <c r="A68" s="306" t="s">
        <v>302</v>
      </c>
      <c r="B68" s="307" t="s">
        <v>303</v>
      </c>
      <c r="C68" s="308"/>
      <c r="D68" s="113">
        <v>0.48405466970387245</v>
      </c>
      <c r="E68" s="115">
        <v>17</v>
      </c>
      <c r="F68" s="114">
        <v>25</v>
      </c>
      <c r="G68" s="114">
        <v>33</v>
      </c>
      <c r="H68" s="114">
        <v>13</v>
      </c>
      <c r="I68" s="140">
        <v>23</v>
      </c>
      <c r="J68" s="115">
        <v>-6</v>
      </c>
      <c r="K68" s="116">
        <v>-26.086956521739129</v>
      </c>
    </row>
    <row r="69" spans="1:11" ht="14.1" customHeight="1" x14ac:dyDescent="0.2">
      <c r="A69" s="306">
        <v>83</v>
      </c>
      <c r="B69" s="307" t="s">
        <v>304</v>
      </c>
      <c r="C69" s="308"/>
      <c r="D69" s="113">
        <v>1.9646924829157175</v>
      </c>
      <c r="E69" s="115">
        <v>69</v>
      </c>
      <c r="F69" s="114">
        <v>96</v>
      </c>
      <c r="G69" s="114">
        <v>224</v>
      </c>
      <c r="H69" s="114">
        <v>84</v>
      </c>
      <c r="I69" s="140">
        <v>89</v>
      </c>
      <c r="J69" s="115">
        <v>-20</v>
      </c>
      <c r="K69" s="116">
        <v>-22.471910112359552</v>
      </c>
    </row>
    <row r="70" spans="1:11" ht="14.1" customHeight="1" x14ac:dyDescent="0.2">
      <c r="A70" s="306" t="s">
        <v>305</v>
      </c>
      <c r="B70" s="307" t="s">
        <v>306</v>
      </c>
      <c r="C70" s="308"/>
      <c r="D70" s="113">
        <v>1.7084282460136675</v>
      </c>
      <c r="E70" s="115">
        <v>60</v>
      </c>
      <c r="F70" s="114">
        <v>88</v>
      </c>
      <c r="G70" s="114">
        <v>207</v>
      </c>
      <c r="H70" s="114">
        <v>76</v>
      </c>
      <c r="I70" s="140">
        <v>78</v>
      </c>
      <c r="J70" s="115">
        <v>-18</v>
      </c>
      <c r="K70" s="116">
        <v>-23.076923076923077</v>
      </c>
    </row>
    <row r="71" spans="1:11" ht="14.1" customHeight="1" x14ac:dyDescent="0.2">
      <c r="A71" s="306"/>
      <c r="B71" s="307" t="s">
        <v>307</v>
      </c>
      <c r="C71" s="308"/>
      <c r="D71" s="113">
        <v>0.71184510250569477</v>
      </c>
      <c r="E71" s="115">
        <v>25</v>
      </c>
      <c r="F71" s="114">
        <v>49</v>
      </c>
      <c r="G71" s="114">
        <v>144</v>
      </c>
      <c r="H71" s="114">
        <v>42</v>
      </c>
      <c r="I71" s="140">
        <v>42</v>
      </c>
      <c r="J71" s="115">
        <v>-17</v>
      </c>
      <c r="K71" s="116">
        <v>-40.476190476190474</v>
      </c>
    </row>
    <row r="72" spans="1:11" ht="14.1" customHeight="1" x14ac:dyDescent="0.2">
      <c r="A72" s="306">
        <v>84</v>
      </c>
      <c r="B72" s="307" t="s">
        <v>308</v>
      </c>
      <c r="C72" s="308"/>
      <c r="D72" s="113">
        <v>1.5375854214123006</v>
      </c>
      <c r="E72" s="115">
        <v>54</v>
      </c>
      <c r="F72" s="114">
        <v>35</v>
      </c>
      <c r="G72" s="114">
        <v>96</v>
      </c>
      <c r="H72" s="114">
        <v>29</v>
      </c>
      <c r="I72" s="140">
        <v>67</v>
      </c>
      <c r="J72" s="115">
        <v>-13</v>
      </c>
      <c r="K72" s="116">
        <v>-19.402985074626866</v>
      </c>
    </row>
    <row r="73" spans="1:11" ht="14.1" customHeight="1" x14ac:dyDescent="0.2">
      <c r="A73" s="306" t="s">
        <v>309</v>
      </c>
      <c r="B73" s="307" t="s">
        <v>310</v>
      </c>
      <c r="C73" s="308"/>
      <c r="D73" s="113">
        <v>0.56947608200455579</v>
      </c>
      <c r="E73" s="115">
        <v>20</v>
      </c>
      <c r="F73" s="114">
        <v>5</v>
      </c>
      <c r="G73" s="114">
        <v>60</v>
      </c>
      <c r="H73" s="114">
        <v>4</v>
      </c>
      <c r="I73" s="140">
        <v>25</v>
      </c>
      <c r="J73" s="115">
        <v>-5</v>
      </c>
      <c r="K73" s="116">
        <v>-20</v>
      </c>
    </row>
    <row r="74" spans="1:11" ht="14.1" customHeight="1" x14ac:dyDescent="0.2">
      <c r="A74" s="306" t="s">
        <v>311</v>
      </c>
      <c r="B74" s="307" t="s">
        <v>312</v>
      </c>
      <c r="C74" s="308"/>
      <c r="D74" s="113">
        <v>0.54100227790432798</v>
      </c>
      <c r="E74" s="115">
        <v>19</v>
      </c>
      <c r="F74" s="114">
        <v>12</v>
      </c>
      <c r="G74" s="114">
        <v>11</v>
      </c>
      <c r="H74" s="114">
        <v>3</v>
      </c>
      <c r="I74" s="140">
        <v>14</v>
      </c>
      <c r="J74" s="115">
        <v>5</v>
      </c>
      <c r="K74" s="116">
        <v>35.714285714285715</v>
      </c>
    </row>
    <row r="75" spans="1:11" ht="14.1" customHeight="1" x14ac:dyDescent="0.2">
      <c r="A75" s="306" t="s">
        <v>313</v>
      </c>
      <c r="B75" s="307" t="s">
        <v>314</v>
      </c>
      <c r="C75" s="308"/>
      <c r="D75" s="113">
        <v>8.5421412300683369E-2</v>
      </c>
      <c r="E75" s="115">
        <v>3</v>
      </c>
      <c r="F75" s="114">
        <v>5</v>
      </c>
      <c r="G75" s="114" t="s">
        <v>513</v>
      </c>
      <c r="H75" s="114">
        <v>8</v>
      </c>
      <c r="I75" s="140">
        <v>5</v>
      </c>
      <c r="J75" s="115">
        <v>-2</v>
      </c>
      <c r="K75" s="116">
        <v>-40</v>
      </c>
    </row>
    <row r="76" spans="1:11" ht="14.1" customHeight="1" x14ac:dyDescent="0.2">
      <c r="A76" s="306">
        <v>91</v>
      </c>
      <c r="B76" s="307" t="s">
        <v>315</v>
      </c>
      <c r="C76" s="308"/>
      <c r="D76" s="113">
        <v>0.48405466970387245</v>
      </c>
      <c r="E76" s="115">
        <v>17</v>
      </c>
      <c r="F76" s="114">
        <v>5</v>
      </c>
      <c r="G76" s="114">
        <v>29</v>
      </c>
      <c r="H76" s="114">
        <v>5</v>
      </c>
      <c r="I76" s="140">
        <v>11</v>
      </c>
      <c r="J76" s="115">
        <v>6</v>
      </c>
      <c r="K76" s="116">
        <v>54.545454545454547</v>
      </c>
    </row>
    <row r="77" spans="1:11" ht="14.1" customHeight="1" x14ac:dyDescent="0.2">
      <c r="A77" s="306">
        <v>92</v>
      </c>
      <c r="B77" s="307" t="s">
        <v>316</v>
      </c>
      <c r="C77" s="308"/>
      <c r="D77" s="113">
        <v>0.74031890660592259</v>
      </c>
      <c r="E77" s="115">
        <v>26</v>
      </c>
      <c r="F77" s="114">
        <v>8</v>
      </c>
      <c r="G77" s="114">
        <v>21</v>
      </c>
      <c r="H77" s="114">
        <v>20</v>
      </c>
      <c r="I77" s="140">
        <v>40</v>
      </c>
      <c r="J77" s="115">
        <v>-14</v>
      </c>
      <c r="K77" s="116">
        <v>-35</v>
      </c>
    </row>
    <row r="78" spans="1:11" ht="14.1" customHeight="1" x14ac:dyDescent="0.2">
      <c r="A78" s="306">
        <v>93</v>
      </c>
      <c r="B78" s="307" t="s">
        <v>317</v>
      </c>
      <c r="C78" s="308"/>
      <c r="D78" s="113" t="s">
        <v>513</v>
      </c>
      <c r="E78" s="115" t="s">
        <v>513</v>
      </c>
      <c r="F78" s="114" t="s">
        <v>513</v>
      </c>
      <c r="G78" s="114">
        <v>5</v>
      </c>
      <c r="H78" s="114">
        <v>3</v>
      </c>
      <c r="I78" s="140" t="s">
        <v>513</v>
      </c>
      <c r="J78" s="115" t="s">
        <v>513</v>
      </c>
      <c r="K78" s="116" t="s">
        <v>513</v>
      </c>
    </row>
    <row r="79" spans="1:11" ht="14.1" customHeight="1" x14ac:dyDescent="0.2">
      <c r="A79" s="306">
        <v>94</v>
      </c>
      <c r="B79" s="307" t="s">
        <v>318</v>
      </c>
      <c r="C79" s="308"/>
      <c r="D79" s="113">
        <v>0.11389521640091116</v>
      </c>
      <c r="E79" s="115">
        <v>4</v>
      </c>
      <c r="F79" s="114">
        <v>7</v>
      </c>
      <c r="G79" s="114">
        <v>16</v>
      </c>
      <c r="H79" s="114" t="s">
        <v>513</v>
      </c>
      <c r="I79" s="140">
        <v>8</v>
      </c>
      <c r="J79" s="115">
        <v>-4</v>
      </c>
      <c r="K79" s="116">
        <v>-50</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8.5421412300683369E-2</v>
      </c>
      <c r="E81" s="143">
        <v>3</v>
      </c>
      <c r="F81" s="144">
        <v>3</v>
      </c>
      <c r="G81" s="144">
        <v>4</v>
      </c>
      <c r="H81" s="144">
        <v>7</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3512</v>
      </c>
      <c r="E11" s="114">
        <v>2847</v>
      </c>
      <c r="F11" s="114">
        <v>4064</v>
      </c>
      <c r="G11" s="114">
        <v>2648</v>
      </c>
      <c r="H11" s="140">
        <v>3642</v>
      </c>
      <c r="I11" s="115">
        <v>-130</v>
      </c>
      <c r="J11" s="116">
        <v>-3.5694673256452498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26.281321184510251</v>
      </c>
      <c r="D14" s="115">
        <v>923</v>
      </c>
      <c r="E14" s="114">
        <v>578</v>
      </c>
      <c r="F14" s="114">
        <v>1070</v>
      </c>
      <c r="G14" s="114">
        <v>590</v>
      </c>
      <c r="H14" s="140">
        <v>1022</v>
      </c>
      <c r="I14" s="115">
        <v>-99</v>
      </c>
      <c r="J14" s="116">
        <v>-9.6868884540117417</v>
      </c>
      <c r="K14" s="110"/>
      <c r="L14" s="110"/>
      <c r="M14" s="110"/>
      <c r="N14" s="110"/>
      <c r="O14" s="110"/>
    </row>
    <row r="15" spans="1:15" s="110" customFormat="1" ht="24.95" customHeight="1" x14ac:dyDescent="0.2">
      <c r="A15" s="193" t="s">
        <v>216</v>
      </c>
      <c r="B15" s="199" t="s">
        <v>217</v>
      </c>
      <c r="C15" s="113">
        <v>0.85421412300683375</v>
      </c>
      <c r="D15" s="115">
        <v>30</v>
      </c>
      <c r="E15" s="114">
        <v>34</v>
      </c>
      <c r="F15" s="114">
        <v>34</v>
      </c>
      <c r="G15" s="114">
        <v>25</v>
      </c>
      <c r="H15" s="140">
        <v>40</v>
      </c>
      <c r="I15" s="115">
        <v>-10</v>
      </c>
      <c r="J15" s="116">
        <v>-25</v>
      </c>
    </row>
    <row r="16" spans="1:15" s="287" customFormat="1" ht="24.95" customHeight="1" x14ac:dyDescent="0.2">
      <c r="A16" s="193" t="s">
        <v>218</v>
      </c>
      <c r="B16" s="199" t="s">
        <v>141</v>
      </c>
      <c r="C16" s="113">
        <v>25.113895216400913</v>
      </c>
      <c r="D16" s="115">
        <v>882</v>
      </c>
      <c r="E16" s="114">
        <v>534</v>
      </c>
      <c r="F16" s="114">
        <v>1027</v>
      </c>
      <c r="G16" s="114">
        <v>556</v>
      </c>
      <c r="H16" s="140">
        <v>970</v>
      </c>
      <c r="I16" s="115">
        <v>-88</v>
      </c>
      <c r="J16" s="116">
        <v>-9.072164948453608</v>
      </c>
      <c r="K16" s="110"/>
      <c r="L16" s="110"/>
      <c r="M16" s="110"/>
      <c r="N16" s="110"/>
      <c r="O16" s="110"/>
    </row>
    <row r="17" spans="1:15" s="110" customFormat="1" ht="24.95" customHeight="1" x14ac:dyDescent="0.2">
      <c r="A17" s="193" t="s">
        <v>142</v>
      </c>
      <c r="B17" s="199" t="s">
        <v>220</v>
      </c>
      <c r="C17" s="113">
        <v>0.31321184510250571</v>
      </c>
      <c r="D17" s="115">
        <v>11</v>
      </c>
      <c r="E17" s="114">
        <v>10</v>
      </c>
      <c r="F17" s="114">
        <v>9</v>
      </c>
      <c r="G17" s="114">
        <v>9</v>
      </c>
      <c r="H17" s="140">
        <v>12</v>
      </c>
      <c r="I17" s="115">
        <v>-1</v>
      </c>
      <c r="J17" s="116">
        <v>-8.3333333333333339</v>
      </c>
    </row>
    <row r="18" spans="1:15" s="287" customFormat="1" ht="24.95" customHeight="1" x14ac:dyDescent="0.2">
      <c r="A18" s="201" t="s">
        <v>144</v>
      </c>
      <c r="B18" s="202" t="s">
        <v>145</v>
      </c>
      <c r="C18" s="113">
        <v>4.7551252847380407</v>
      </c>
      <c r="D18" s="115">
        <v>167</v>
      </c>
      <c r="E18" s="114">
        <v>94</v>
      </c>
      <c r="F18" s="114">
        <v>162</v>
      </c>
      <c r="G18" s="114">
        <v>104</v>
      </c>
      <c r="H18" s="140">
        <v>162</v>
      </c>
      <c r="I18" s="115">
        <v>5</v>
      </c>
      <c r="J18" s="116">
        <v>3.0864197530864197</v>
      </c>
      <c r="K18" s="110"/>
      <c r="L18" s="110"/>
      <c r="M18" s="110"/>
      <c r="N18" s="110"/>
      <c r="O18" s="110"/>
    </row>
    <row r="19" spans="1:15" s="110" customFormat="1" ht="24.95" customHeight="1" x14ac:dyDescent="0.2">
      <c r="A19" s="193" t="s">
        <v>146</v>
      </c>
      <c r="B19" s="199" t="s">
        <v>147</v>
      </c>
      <c r="C19" s="113">
        <v>19.533029612756263</v>
      </c>
      <c r="D19" s="115">
        <v>686</v>
      </c>
      <c r="E19" s="114">
        <v>383</v>
      </c>
      <c r="F19" s="114">
        <v>557</v>
      </c>
      <c r="G19" s="114">
        <v>423</v>
      </c>
      <c r="H19" s="140">
        <v>595</v>
      </c>
      <c r="I19" s="115">
        <v>91</v>
      </c>
      <c r="J19" s="116">
        <v>15.294117647058824</v>
      </c>
    </row>
    <row r="20" spans="1:15" s="287" customFormat="1" ht="24.95" customHeight="1" x14ac:dyDescent="0.2">
      <c r="A20" s="193" t="s">
        <v>148</v>
      </c>
      <c r="B20" s="199" t="s">
        <v>149</v>
      </c>
      <c r="C20" s="113">
        <v>2.7619589977220955</v>
      </c>
      <c r="D20" s="115">
        <v>97</v>
      </c>
      <c r="E20" s="114">
        <v>101</v>
      </c>
      <c r="F20" s="114">
        <v>115</v>
      </c>
      <c r="G20" s="114">
        <v>101</v>
      </c>
      <c r="H20" s="140">
        <v>81</v>
      </c>
      <c r="I20" s="115">
        <v>16</v>
      </c>
      <c r="J20" s="116">
        <v>19.753086419753085</v>
      </c>
      <c r="K20" s="110"/>
      <c r="L20" s="110"/>
      <c r="M20" s="110"/>
      <c r="N20" s="110"/>
      <c r="O20" s="110"/>
    </row>
    <row r="21" spans="1:15" s="110" customFormat="1" ht="24.95" customHeight="1" x14ac:dyDescent="0.2">
      <c r="A21" s="201" t="s">
        <v>150</v>
      </c>
      <c r="B21" s="202" t="s">
        <v>151</v>
      </c>
      <c r="C21" s="113">
        <v>4.2425968109339411</v>
      </c>
      <c r="D21" s="115">
        <v>149</v>
      </c>
      <c r="E21" s="114">
        <v>199</v>
      </c>
      <c r="F21" s="114">
        <v>193</v>
      </c>
      <c r="G21" s="114">
        <v>177</v>
      </c>
      <c r="H21" s="140">
        <v>184</v>
      </c>
      <c r="I21" s="115">
        <v>-35</v>
      </c>
      <c r="J21" s="116">
        <v>-19.021739130434781</v>
      </c>
    </row>
    <row r="22" spans="1:15" s="110" customFormat="1" ht="24.95" customHeight="1" x14ac:dyDescent="0.2">
      <c r="A22" s="201" t="s">
        <v>152</v>
      </c>
      <c r="B22" s="199" t="s">
        <v>153</v>
      </c>
      <c r="C22" s="113">
        <v>0.54100227790432798</v>
      </c>
      <c r="D22" s="115">
        <v>19</v>
      </c>
      <c r="E22" s="114">
        <v>14</v>
      </c>
      <c r="F22" s="114">
        <v>24</v>
      </c>
      <c r="G22" s="114">
        <v>14</v>
      </c>
      <c r="H22" s="140">
        <v>40</v>
      </c>
      <c r="I22" s="115">
        <v>-21</v>
      </c>
      <c r="J22" s="116">
        <v>-52.5</v>
      </c>
    </row>
    <row r="23" spans="1:15" s="110" customFormat="1" ht="24.95" customHeight="1" x14ac:dyDescent="0.2">
      <c r="A23" s="193" t="s">
        <v>154</v>
      </c>
      <c r="B23" s="199" t="s">
        <v>155</v>
      </c>
      <c r="C23" s="113">
        <v>2.2494305239179955</v>
      </c>
      <c r="D23" s="115">
        <v>79</v>
      </c>
      <c r="E23" s="114">
        <v>34</v>
      </c>
      <c r="F23" s="114">
        <v>50</v>
      </c>
      <c r="G23" s="114">
        <v>44</v>
      </c>
      <c r="H23" s="140">
        <v>75</v>
      </c>
      <c r="I23" s="115">
        <v>4</v>
      </c>
      <c r="J23" s="116">
        <v>5.333333333333333</v>
      </c>
    </row>
    <row r="24" spans="1:15" s="110" customFormat="1" ht="24.95" customHeight="1" x14ac:dyDescent="0.2">
      <c r="A24" s="193" t="s">
        <v>156</v>
      </c>
      <c r="B24" s="199" t="s">
        <v>221</v>
      </c>
      <c r="C24" s="113">
        <v>2.8473804100227791</v>
      </c>
      <c r="D24" s="115">
        <v>100</v>
      </c>
      <c r="E24" s="114">
        <v>76</v>
      </c>
      <c r="F24" s="114">
        <v>102</v>
      </c>
      <c r="G24" s="114">
        <v>79</v>
      </c>
      <c r="H24" s="140">
        <v>94</v>
      </c>
      <c r="I24" s="115">
        <v>6</v>
      </c>
      <c r="J24" s="116">
        <v>6.3829787234042552</v>
      </c>
    </row>
    <row r="25" spans="1:15" s="110" customFormat="1" ht="24.95" customHeight="1" x14ac:dyDescent="0.2">
      <c r="A25" s="193" t="s">
        <v>222</v>
      </c>
      <c r="B25" s="204" t="s">
        <v>159</v>
      </c>
      <c r="C25" s="113">
        <v>5.2676537585421412</v>
      </c>
      <c r="D25" s="115">
        <v>185</v>
      </c>
      <c r="E25" s="114">
        <v>204</v>
      </c>
      <c r="F25" s="114">
        <v>202</v>
      </c>
      <c r="G25" s="114">
        <v>151</v>
      </c>
      <c r="H25" s="140">
        <v>250</v>
      </c>
      <c r="I25" s="115">
        <v>-65</v>
      </c>
      <c r="J25" s="116">
        <v>-26</v>
      </c>
    </row>
    <row r="26" spans="1:15" s="110" customFormat="1" ht="24.95" customHeight="1" x14ac:dyDescent="0.2">
      <c r="A26" s="201">
        <v>782.78300000000002</v>
      </c>
      <c r="B26" s="203" t="s">
        <v>160</v>
      </c>
      <c r="C26" s="113">
        <v>12.613895216400911</v>
      </c>
      <c r="D26" s="115">
        <v>443</v>
      </c>
      <c r="E26" s="114">
        <v>592</v>
      </c>
      <c r="F26" s="114">
        <v>566</v>
      </c>
      <c r="G26" s="114">
        <v>485</v>
      </c>
      <c r="H26" s="140">
        <v>500</v>
      </c>
      <c r="I26" s="115">
        <v>-57</v>
      </c>
      <c r="J26" s="116">
        <v>-11.4</v>
      </c>
    </row>
    <row r="27" spans="1:15" s="110" customFormat="1" ht="24.95" customHeight="1" x14ac:dyDescent="0.2">
      <c r="A27" s="193" t="s">
        <v>161</v>
      </c>
      <c r="B27" s="199" t="s">
        <v>162</v>
      </c>
      <c r="C27" s="113">
        <v>1.5945330296127562</v>
      </c>
      <c r="D27" s="115">
        <v>56</v>
      </c>
      <c r="E27" s="114">
        <v>53</v>
      </c>
      <c r="F27" s="114">
        <v>110</v>
      </c>
      <c r="G27" s="114">
        <v>50</v>
      </c>
      <c r="H27" s="140">
        <v>60</v>
      </c>
      <c r="I27" s="115">
        <v>-4</v>
      </c>
      <c r="J27" s="116">
        <v>-6.666666666666667</v>
      </c>
    </row>
    <row r="28" spans="1:15" s="110" customFormat="1" ht="24.95" customHeight="1" x14ac:dyDescent="0.2">
      <c r="A28" s="193" t="s">
        <v>163</v>
      </c>
      <c r="B28" s="199" t="s">
        <v>164</v>
      </c>
      <c r="C28" s="113">
        <v>3.1890660592255125</v>
      </c>
      <c r="D28" s="115">
        <v>112</v>
      </c>
      <c r="E28" s="114">
        <v>78</v>
      </c>
      <c r="F28" s="114">
        <v>255</v>
      </c>
      <c r="G28" s="114">
        <v>66</v>
      </c>
      <c r="H28" s="140">
        <v>114</v>
      </c>
      <c r="I28" s="115">
        <v>-2</v>
      </c>
      <c r="J28" s="116">
        <v>-1.7543859649122806</v>
      </c>
    </row>
    <row r="29" spans="1:15" s="110" customFormat="1" ht="24.95" customHeight="1" x14ac:dyDescent="0.2">
      <c r="A29" s="193">
        <v>86</v>
      </c>
      <c r="B29" s="199" t="s">
        <v>165</v>
      </c>
      <c r="C29" s="113">
        <v>7.0899772209567198</v>
      </c>
      <c r="D29" s="115">
        <v>249</v>
      </c>
      <c r="E29" s="114">
        <v>220</v>
      </c>
      <c r="F29" s="114">
        <v>243</v>
      </c>
      <c r="G29" s="114">
        <v>165</v>
      </c>
      <c r="H29" s="140">
        <v>214</v>
      </c>
      <c r="I29" s="115">
        <v>35</v>
      </c>
      <c r="J29" s="116">
        <v>16.355140186915889</v>
      </c>
    </row>
    <row r="30" spans="1:15" s="110" customFormat="1" ht="24.95" customHeight="1" x14ac:dyDescent="0.2">
      <c r="A30" s="193">
        <v>87.88</v>
      </c>
      <c r="B30" s="204" t="s">
        <v>166</v>
      </c>
      <c r="C30" s="113">
        <v>3.9009111617312073</v>
      </c>
      <c r="D30" s="115">
        <v>137</v>
      </c>
      <c r="E30" s="114">
        <v>116</v>
      </c>
      <c r="F30" s="114">
        <v>257</v>
      </c>
      <c r="G30" s="114">
        <v>120</v>
      </c>
      <c r="H30" s="140">
        <v>130</v>
      </c>
      <c r="I30" s="115">
        <v>7</v>
      </c>
      <c r="J30" s="116">
        <v>5.384615384615385</v>
      </c>
    </row>
    <row r="31" spans="1:15" s="110" customFormat="1" ht="24.95" customHeight="1" x14ac:dyDescent="0.2">
      <c r="A31" s="193" t="s">
        <v>167</v>
      </c>
      <c r="B31" s="199" t="s">
        <v>168</v>
      </c>
      <c r="C31" s="113">
        <v>2.7050113895216401</v>
      </c>
      <c r="D31" s="115">
        <v>95</v>
      </c>
      <c r="E31" s="114">
        <v>94</v>
      </c>
      <c r="F31" s="114">
        <v>128</v>
      </c>
      <c r="G31" s="114">
        <v>66</v>
      </c>
      <c r="H31" s="140">
        <v>108</v>
      </c>
      <c r="I31" s="115">
        <v>-13</v>
      </c>
      <c r="J31" s="116">
        <v>-12.037037037037036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68.53644646924829</v>
      </c>
      <c r="D36" s="143">
        <v>2407</v>
      </c>
      <c r="E36" s="144">
        <v>2164</v>
      </c>
      <c r="F36" s="144">
        <v>2802</v>
      </c>
      <c r="G36" s="144">
        <v>1941</v>
      </c>
      <c r="H36" s="145">
        <v>2445</v>
      </c>
      <c r="I36" s="143">
        <v>-38</v>
      </c>
      <c r="J36" s="146">
        <v>-1.5541922290388548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3512</v>
      </c>
      <c r="F11" s="264">
        <v>2847</v>
      </c>
      <c r="G11" s="264">
        <v>4064</v>
      </c>
      <c r="H11" s="264">
        <v>2648</v>
      </c>
      <c r="I11" s="265">
        <v>3642</v>
      </c>
      <c r="J11" s="263">
        <v>-130</v>
      </c>
      <c r="K11" s="266">
        <v>-3.5694673256452498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26.936218678815489</v>
      </c>
      <c r="E13" s="115">
        <v>946</v>
      </c>
      <c r="F13" s="114">
        <v>1036</v>
      </c>
      <c r="G13" s="114">
        <v>1375</v>
      </c>
      <c r="H13" s="114">
        <v>955</v>
      </c>
      <c r="I13" s="140">
        <v>1145</v>
      </c>
      <c r="J13" s="115">
        <v>-199</v>
      </c>
      <c r="K13" s="116">
        <v>-17.379912663755459</v>
      </c>
    </row>
    <row r="14" spans="1:17" ht="15.95" customHeight="1" x14ac:dyDescent="0.2">
      <c r="A14" s="306" t="s">
        <v>230</v>
      </c>
      <c r="B14" s="307"/>
      <c r="C14" s="308"/>
      <c r="D14" s="113">
        <v>58.542141230068339</v>
      </c>
      <c r="E14" s="115">
        <v>2056</v>
      </c>
      <c r="F14" s="114">
        <v>1454</v>
      </c>
      <c r="G14" s="114">
        <v>2113</v>
      </c>
      <c r="H14" s="114">
        <v>1349</v>
      </c>
      <c r="I14" s="140">
        <v>1986</v>
      </c>
      <c r="J14" s="115">
        <v>70</v>
      </c>
      <c r="K14" s="116">
        <v>3.524672708962739</v>
      </c>
    </row>
    <row r="15" spans="1:17" ht="15.95" customHeight="1" x14ac:dyDescent="0.2">
      <c r="A15" s="306" t="s">
        <v>231</v>
      </c>
      <c r="B15" s="307"/>
      <c r="C15" s="308"/>
      <c r="D15" s="113">
        <v>6.0933940774487469</v>
      </c>
      <c r="E15" s="115">
        <v>214</v>
      </c>
      <c r="F15" s="114">
        <v>167</v>
      </c>
      <c r="G15" s="114">
        <v>211</v>
      </c>
      <c r="H15" s="114">
        <v>154</v>
      </c>
      <c r="I15" s="140">
        <v>246</v>
      </c>
      <c r="J15" s="115">
        <v>-32</v>
      </c>
      <c r="K15" s="116">
        <v>-13.008130081300813</v>
      </c>
    </row>
    <row r="16" spans="1:17" ht="15.95" customHeight="1" x14ac:dyDescent="0.2">
      <c r="A16" s="306" t="s">
        <v>232</v>
      </c>
      <c r="B16" s="307"/>
      <c r="C16" s="308"/>
      <c r="D16" s="113">
        <v>8.3712984054669697</v>
      </c>
      <c r="E16" s="115">
        <v>294</v>
      </c>
      <c r="F16" s="114">
        <v>185</v>
      </c>
      <c r="G16" s="114">
        <v>361</v>
      </c>
      <c r="H16" s="114">
        <v>188</v>
      </c>
      <c r="I16" s="140">
        <v>262</v>
      </c>
      <c r="J16" s="115">
        <v>32</v>
      </c>
      <c r="K16" s="116">
        <v>12.213740458015268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0.22779043280182232</v>
      </c>
      <c r="E18" s="115">
        <v>8</v>
      </c>
      <c r="F18" s="114">
        <v>4</v>
      </c>
      <c r="G18" s="114">
        <v>12</v>
      </c>
      <c r="H18" s="114">
        <v>3</v>
      </c>
      <c r="I18" s="140">
        <v>6</v>
      </c>
      <c r="J18" s="115">
        <v>2</v>
      </c>
      <c r="K18" s="116">
        <v>33.333333333333336</v>
      </c>
    </row>
    <row r="19" spans="1:11" ht="14.1" customHeight="1" x14ac:dyDescent="0.2">
      <c r="A19" s="306" t="s">
        <v>235</v>
      </c>
      <c r="B19" s="307" t="s">
        <v>236</v>
      </c>
      <c r="C19" s="308"/>
      <c r="D19" s="113" t="s">
        <v>513</v>
      </c>
      <c r="E19" s="115" t="s">
        <v>513</v>
      </c>
      <c r="F19" s="114" t="s">
        <v>513</v>
      </c>
      <c r="G19" s="114">
        <v>3</v>
      </c>
      <c r="H19" s="114">
        <v>0</v>
      </c>
      <c r="I19" s="140">
        <v>0</v>
      </c>
      <c r="J19" s="115" t="s">
        <v>513</v>
      </c>
      <c r="K19" s="116" t="s">
        <v>513</v>
      </c>
    </row>
    <row r="20" spans="1:11" ht="14.1" customHeight="1" x14ac:dyDescent="0.2">
      <c r="A20" s="306">
        <v>12</v>
      </c>
      <c r="B20" s="307" t="s">
        <v>237</v>
      </c>
      <c r="C20" s="308"/>
      <c r="D20" s="113">
        <v>0.14236902050113895</v>
      </c>
      <c r="E20" s="115">
        <v>5</v>
      </c>
      <c r="F20" s="114">
        <v>15</v>
      </c>
      <c r="G20" s="114">
        <v>8</v>
      </c>
      <c r="H20" s="114" t="s">
        <v>513</v>
      </c>
      <c r="I20" s="140">
        <v>9</v>
      </c>
      <c r="J20" s="115">
        <v>-4</v>
      </c>
      <c r="K20" s="116">
        <v>-44.444444444444443</v>
      </c>
    </row>
    <row r="21" spans="1:11" ht="14.1" customHeight="1" x14ac:dyDescent="0.2">
      <c r="A21" s="306">
        <v>21</v>
      </c>
      <c r="B21" s="307" t="s">
        <v>238</v>
      </c>
      <c r="C21" s="308"/>
      <c r="D21" s="113">
        <v>0.14236902050113895</v>
      </c>
      <c r="E21" s="115">
        <v>5</v>
      </c>
      <c r="F21" s="114" t="s">
        <v>513</v>
      </c>
      <c r="G21" s="114" t="s">
        <v>513</v>
      </c>
      <c r="H21" s="114">
        <v>4</v>
      </c>
      <c r="I21" s="140">
        <v>8</v>
      </c>
      <c r="J21" s="115">
        <v>-3</v>
      </c>
      <c r="K21" s="116">
        <v>-37.5</v>
      </c>
    </row>
    <row r="22" spans="1:11" ht="14.1" customHeight="1" x14ac:dyDescent="0.2">
      <c r="A22" s="306">
        <v>22</v>
      </c>
      <c r="B22" s="307" t="s">
        <v>239</v>
      </c>
      <c r="C22" s="308"/>
      <c r="D22" s="113">
        <v>1.0250569476082005</v>
      </c>
      <c r="E22" s="115">
        <v>36</v>
      </c>
      <c r="F22" s="114">
        <v>32</v>
      </c>
      <c r="G22" s="114">
        <v>42</v>
      </c>
      <c r="H22" s="114">
        <v>32</v>
      </c>
      <c r="I22" s="140">
        <v>40</v>
      </c>
      <c r="J22" s="115">
        <v>-4</v>
      </c>
      <c r="K22" s="116">
        <v>-10</v>
      </c>
    </row>
    <row r="23" spans="1:11" ht="14.1" customHeight="1" x14ac:dyDescent="0.2">
      <c r="A23" s="306">
        <v>23</v>
      </c>
      <c r="B23" s="307" t="s">
        <v>240</v>
      </c>
      <c r="C23" s="308"/>
      <c r="D23" s="113">
        <v>0.42710706150341687</v>
      </c>
      <c r="E23" s="115">
        <v>15</v>
      </c>
      <c r="F23" s="114">
        <v>15</v>
      </c>
      <c r="G23" s="114">
        <v>20</v>
      </c>
      <c r="H23" s="114">
        <v>6</v>
      </c>
      <c r="I23" s="140">
        <v>21</v>
      </c>
      <c r="J23" s="115">
        <v>-6</v>
      </c>
      <c r="K23" s="116">
        <v>-28.571428571428573</v>
      </c>
    </row>
    <row r="24" spans="1:11" ht="14.1" customHeight="1" x14ac:dyDescent="0.2">
      <c r="A24" s="306">
        <v>24</v>
      </c>
      <c r="B24" s="307" t="s">
        <v>241</v>
      </c>
      <c r="C24" s="308"/>
      <c r="D24" s="113">
        <v>7.6309794988610475</v>
      </c>
      <c r="E24" s="115">
        <v>268</v>
      </c>
      <c r="F24" s="114">
        <v>168</v>
      </c>
      <c r="G24" s="114">
        <v>291</v>
      </c>
      <c r="H24" s="114">
        <v>162</v>
      </c>
      <c r="I24" s="140">
        <v>324</v>
      </c>
      <c r="J24" s="115">
        <v>-56</v>
      </c>
      <c r="K24" s="116">
        <v>-17.283950617283949</v>
      </c>
    </row>
    <row r="25" spans="1:11" ht="14.1" customHeight="1" x14ac:dyDescent="0.2">
      <c r="A25" s="306">
        <v>25</v>
      </c>
      <c r="B25" s="307" t="s">
        <v>242</v>
      </c>
      <c r="C25" s="308"/>
      <c r="D25" s="113">
        <v>11.361047835990888</v>
      </c>
      <c r="E25" s="115">
        <v>399</v>
      </c>
      <c r="F25" s="114">
        <v>272</v>
      </c>
      <c r="G25" s="114">
        <v>478</v>
      </c>
      <c r="H25" s="114">
        <v>276</v>
      </c>
      <c r="I25" s="140">
        <v>473</v>
      </c>
      <c r="J25" s="115">
        <v>-74</v>
      </c>
      <c r="K25" s="116">
        <v>-15.644820295983086</v>
      </c>
    </row>
    <row r="26" spans="1:11" ht="14.1" customHeight="1" x14ac:dyDescent="0.2">
      <c r="A26" s="306">
        <v>26</v>
      </c>
      <c r="B26" s="307" t="s">
        <v>243</v>
      </c>
      <c r="C26" s="308"/>
      <c r="D26" s="113">
        <v>2.4487471526195899</v>
      </c>
      <c r="E26" s="115">
        <v>86</v>
      </c>
      <c r="F26" s="114">
        <v>42</v>
      </c>
      <c r="G26" s="114">
        <v>65</v>
      </c>
      <c r="H26" s="114">
        <v>47</v>
      </c>
      <c r="I26" s="140">
        <v>79</v>
      </c>
      <c r="J26" s="115">
        <v>7</v>
      </c>
      <c r="K26" s="116">
        <v>8.8607594936708853</v>
      </c>
    </row>
    <row r="27" spans="1:11" ht="14.1" customHeight="1" x14ac:dyDescent="0.2">
      <c r="A27" s="306">
        <v>27</v>
      </c>
      <c r="B27" s="307" t="s">
        <v>244</v>
      </c>
      <c r="C27" s="308"/>
      <c r="D27" s="113">
        <v>1.6230068337129842</v>
      </c>
      <c r="E27" s="115">
        <v>57</v>
      </c>
      <c r="F27" s="114">
        <v>38</v>
      </c>
      <c r="G27" s="114">
        <v>61</v>
      </c>
      <c r="H27" s="114">
        <v>49</v>
      </c>
      <c r="I27" s="140">
        <v>62</v>
      </c>
      <c r="J27" s="115">
        <v>-5</v>
      </c>
      <c r="K27" s="116">
        <v>-8.064516129032258</v>
      </c>
    </row>
    <row r="28" spans="1:11" ht="14.1" customHeight="1" x14ac:dyDescent="0.2">
      <c r="A28" s="306">
        <v>28</v>
      </c>
      <c r="B28" s="307" t="s">
        <v>245</v>
      </c>
      <c r="C28" s="308"/>
      <c r="D28" s="113">
        <v>0.22779043280182232</v>
      </c>
      <c r="E28" s="115">
        <v>8</v>
      </c>
      <c r="F28" s="114">
        <v>4</v>
      </c>
      <c r="G28" s="114">
        <v>10</v>
      </c>
      <c r="H28" s="114">
        <v>6</v>
      </c>
      <c r="I28" s="140">
        <v>16</v>
      </c>
      <c r="J28" s="115">
        <v>-8</v>
      </c>
      <c r="K28" s="116">
        <v>-50</v>
      </c>
    </row>
    <row r="29" spans="1:11" ht="14.1" customHeight="1" x14ac:dyDescent="0.2">
      <c r="A29" s="306">
        <v>29</v>
      </c>
      <c r="B29" s="307" t="s">
        <v>246</v>
      </c>
      <c r="C29" s="308"/>
      <c r="D29" s="113">
        <v>3.132118451025057</v>
      </c>
      <c r="E29" s="115">
        <v>110</v>
      </c>
      <c r="F29" s="114">
        <v>120</v>
      </c>
      <c r="G29" s="114">
        <v>128</v>
      </c>
      <c r="H29" s="114">
        <v>120</v>
      </c>
      <c r="I29" s="140">
        <v>126</v>
      </c>
      <c r="J29" s="115">
        <v>-16</v>
      </c>
      <c r="K29" s="116">
        <v>-12.698412698412698</v>
      </c>
    </row>
    <row r="30" spans="1:11" ht="14.1" customHeight="1" x14ac:dyDescent="0.2">
      <c r="A30" s="306" t="s">
        <v>247</v>
      </c>
      <c r="B30" s="307" t="s">
        <v>248</v>
      </c>
      <c r="C30" s="308"/>
      <c r="D30" s="113" t="s">
        <v>513</v>
      </c>
      <c r="E30" s="115" t="s">
        <v>513</v>
      </c>
      <c r="F30" s="114">
        <v>53</v>
      </c>
      <c r="G30" s="114" t="s">
        <v>513</v>
      </c>
      <c r="H30" s="114" t="s">
        <v>513</v>
      </c>
      <c r="I30" s="140">
        <v>45</v>
      </c>
      <c r="J30" s="115" t="s">
        <v>513</v>
      </c>
      <c r="K30" s="116" t="s">
        <v>513</v>
      </c>
    </row>
    <row r="31" spans="1:11" ht="14.1" customHeight="1" x14ac:dyDescent="0.2">
      <c r="A31" s="306" t="s">
        <v>249</v>
      </c>
      <c r="B31" s="307" t="s">
        <v>250</v>
      </c>
      <c r="C31" s="308"/>
      <c r="D31" s="113">
        <v>2.0216400911161729</v>
      </c>
      <c r="E31" s="115">
        <v>71</v>
      </c>
      <c r="F31" s="114">
        <v>67</v>
      </c>
      <c r="G31" s="114">
        <v>88</v>
      </c>
      <c r="H31" s="114">
        <v>82</v>
      </c>
      <c r="I31" s="140">
        <v>81</v>
      </c>
      <c r="J31" s="115">
        <v>-10</v>
      </c>
      <c r="K31" s="116">
        <v>-12.345679012345679</v>
      </c>
    </row>
    <row r="32" spans="1:11" ht="14.1" customHeight="1" x14ac:dyDescent="0.2">
      <c r="A32" s="306">
        <v>31</v>
      </c>
      <c r="B32" s="307" t="s">
        <v>251</v>
      </c>
      <c r="C32" s="308"/>
      <c r="D32" s="113">
        <v>0.54100227790432798</v>
      </c>
      <c r="E32" s="115">
        <v>19</v>
      </c>
      <c r="F32" s="114">
        <v>10</v>
      </c>
      <c r="G32" s="114">
        <v>24</v>
      </c>
      <c r="H32" s="114">
        <v>12</v>
      </c>
      <c r="I32" s="140">
        <v>17</v>
      </c>
      <c r="J32" s="115">
        <v>2</v>
      </c>
      <c r="K32" s="116">
        <v>11.764705882352942</v>
      </c>
    </row>
    <row r="33" spans="1:11" ht="14.1" customHeight="1" x14ac:dyDescent="0.2">
      <c r="A33" s="306">
        <v>32</v>
      </c>
      <c r="B33" s="307" t="s">
        <v>252</v>
      </c>
      <c r="C33" s="308"/>
      <c r="D33" s="113">
        <v>2.0785876993166288</v>
      </c>
      <c r="E33" s="115">
        <v>73</v>
      </c>
      <c r="F33" s="114">
        <v>46</v>
      </c>
      <c r="G33" s="114">
        <v>77</v>
      </c>
      <c r="H33" s="114">
        <v>56</v>
      </c>
      <c r="I33" s="140">
        <v>78</v>
      </c>
      <c r="J33" s="115">
        <v>-5</v>
      </c>
      <c r="K33" s="116">
        <v>-6.4102564102564106</v>
      </c>
    </row>
    <row r="34" spans="1:11" ht="14.1" customHeight="1" x14ac:dyDescent="0.2">
      <c r="A34" s="306">
        <v>33</v>
      </c>
      <c r="B34" s="307" t="s">
        <v>253</v>
      </c>
      <c r="C34" s="308"/>
      <c r="D34" s="113">
        <v>0.7687927107061503</v>
      </c>
      <c r="E34" s="115">
        <v>27</v>
      </c>
      <c r="F34" s="114">
        <v>25</v>
      </c>
      <c r="G34" s="114">
        <v>30</v>
      </c>
      <c r="H34" s="114">
        <v>14</v>
      </c>
      <c r="I34" s="140">
        <v>24</v>
      </c>
      <c r="J34" s="115">
        <v>3</v>
      </c>
      <c r="K34" s="116">
        <v>12.5</v>
      </c>
    </row>
    <row r="35" spans="1:11" ht="14.1" customHeight="1" x14ac:dyDescent="0.2">
      <c r="A35" s="306">
        <v>34</v>
      </c>
      <c r="B35" s="307" t="s">
        <v>254</v>
      </c>
      <c r="C35" s="308"/>
      <c r="D35" s="113">
        <v>0.88268792710706145</v>
      </c>
      <c r="E35" s="115">
        <v>31</v>
      </c>
      <c r="F35" s="114">
        <v>24</v>
      </c>
      <c r="G35" s="114">
        <v>39</v>
      </c>
      <c r="H35" s="114">
        <v>41</v>
      </c>
      <c r="I35" s="140">
        <v>58</v>
      </c>
      <c r="J35" s="115">
        <v>-27</v>
      </c>
      <c r="K35" s="116">
        <v>-46.551724137931032</v>
      </c>
    </row>
    <row r="36" spans="1:11" ht="14.1" customHeight="1" x14ac:dyDescent="0.2">
      <c r="A36" s="306">
        <v>41</v>
      </c>
      <c r="B36" s="307" t="s">
        <v>255</v>
      </c>
      <c r="C36" s="308"/>
      <c r="D36" s="113">
        <v>0.54100227790432798</v>
      </c>
      <c r="E36" s="115">
        <v>19</v>
      </c>
      <c r="F36" s="114">
        <v>23</v>
      </c>
      <c r="G36" s="114">
        <v>23</v>
      </c>
      <c r="H36" s="114">
        <v>6</v>
      </c>
      <c r="I36" s="140">
        <v>13</v>
      </c>
      <c r="J36" s="115">
        <v>6</v>
      </c>
      <c r="K36" s="116">
        <v>46.153846153846153</v>
      </c>
    </row>
    <row r="37" spans="1:11" ht="14.1" customHeight="1" x14ac:dyDescent="0.2">
      <c r="A37" s="306">
        <v>42</v>
      </c>
      <c r="B37" s="307" t="s">
        <v>256</v>
      </c>
      <c r="C37" s="308"/>
      <c r="D37" s="113">
        <v>8.5421412300683369E-2</v>
      </c>
      <c r="E37" s="115">
        <v>3</v>
      </c>
      <c r="F37" s="114">
        <v>0</v>
      </c>
      <c r="G37" s="114">
        <v>0</v>
      </c>
      <c r="H37" s="114">
        <v>0</v>
      </c>
      <c r="I37" s="140" t="s">
        <v>513</v>
      </c>
      <c r="J37" s="115" t="s">
        <v>513</v>
      </c>
      <c r="K37" s="116" t="s">
        <v>513</v>
      </c>
    </row>
    <row r="38" spans="1:11" ht="14.1" customHeight="1" x14ac:dyDescent="0.2">
      <c r="A38" s="306">
        <v>43</v>
      </c>
      <c r="B38" s="307" t="s">
        <v>257</v>
      </c>
      <c r="C38" s="308"/>
      <c r="D38" s="113">
        <v>0.45558086560364464</v>
      </c>
      <c r="E38" s="115">
        <v>16</v>
      </c>
      <c r="F38" s="114">
        <v>20</v>
      </c>
      <c r="G38" s="114">
        <v>22</v>
      </c>
      <c r="H38" s="114">
        <v>14</v>
      </c>
      <c r="I38" s="140">
        <v>13</v>
      </c>
      <c r="J38" s="115">
        <v>3</v>
      </c>
      <c r="K38" s="116">
        <v>23.076923076923077</v>
      </c>
    </row>
    <row r="39" spans="1:11" ht="14.1" customHeight="1" x14ac:dyDescent="0.2">
      <c r="A39" s="306">
        <v>51</v>
      </c>
      <c r="B39" s="307" t="s">
        <v>258</v>
      </c>
      <c r="C39" s="308"/>
      <c r="D39" s="113">
        <v>11.902050113895216</v>
      </c>
      <c r="E39" s="115">
        <v>418</v>
      </c>
      <c r="F39" s="114">
        <v>521</v>
      </c>
      <c r="G39" s="114">
        <v>497</v>
      </c>
      <c r="H39" s="114">
        <v>431</v>
      </c>
      <c r="I39" s="140">
        <v>406</v>
      </c>
      <c r="J39" s="115">
        <v>12</v>
      </c>
      <c r="K39" s="116">
        <v>2.9556650246305418</v>
      </c>
    </row>
    <row r="40" spans="1:11" ht="14.1" customHeight="1" x14ac:dyDescent="0.2">
      <c r="A40" s="306" t="s">
        <v>259</v>
      </c>
      <c r="B40" s="307" t="s">
        <v>260</v>
      </c>
      <c r="C40" s="308"/>
      <c r="D40" s="113">
        <v>10.848519362186789</v>
      </c>
      <c r="E40" s="115">
        <v>381</v>
      </c>
      <c r="F40" s="114">
        <v>499</v>
      </c>
      <c r="G40" s="114">
        <v>465</v>
      </c>
      <c r="H40" s="114">
        <v>406</v>
      </c>
      <c r="I40" s="140">
        <v>377</v>
      </c>
      <c r="J40" s="115">
        <v>4</v>
      </c>
      <c r="K40" s="116">
        <v>1.0610079575596818</v>
      </c>
    </row>
    <row r="41" spans="1:11" ht="14.1" customHeight="1" x14ac:dyDescent="0.2">
      <c r="A41" s="306"/>
      <c r="B41" s="307" t="s">
        <v>261</v>
      </c>
      <c r="C41" s="308"/>
      <c r="D41" s="113">
        <v>9.9658314350797266</v>
      </c>
      <c r="E41" s="115">
        <v>350</v>
      </c>
      <c r="F41" s="114">
        <v>474</v>
      </c>
      <c r="G41" s="114">
        <v>412</v>
      </c>
      <c r="H41" s="114">
        <v>368</v>
      </c>
      <c r="I41" s="140">
        <v>343</v>
      </c>
      <c r="J41" s="115">
        <v>7</v>
      </c>
      <c r="K41" s="116">
        <v>2.0408163265306123</v>
      </c>
    </row>
    <row r="42" spans="1:11" ht="14.1" customHeight="1" x14ac:dyDescent="0.2">
      <c r="A42" s="306">
        <v>52</v>
      </c>
      <c r="B42" s="307" t="s">
        <v>262</v>
      </c>
      <c r="C42" s="308"/>
      <c r="D42" s="113">
        <v>2.4487471526195899</v>
      </c>
      <c r="E42" s="115">
        <v>86</v>
      </c>
      <c r="F42" s="114">
        <v>112</v>
      </c>
      <c r="G42" s="114">
        <v>126</v>
      </c>
      <c r="H42" s="114">
        <v>92</v>
      </c>
      <c r="I42" s="140">
        <v>94</v>
      </c>
      <c r="J42" s="115">
        <v>-8</v>
      </c>
      <c r="K42" s="116">
        <v>-8.5106382978723403</v>
      </c>
    </row>
    <row r="43" spans="1:11" ht="14.1" customHeight="1" x14ac:dyDescent="0.2">
      <c r="A43" s="306" t="s">
        <v>263</v>
      </c>
      <c r="B43" s="307" t="s">
        <v>264</v>
      </c>
      <c r="C43" s="308"/>
      <c r="D43" s="113">
        <v>1.3952164009111618</v>
      </c>
      <c r="E43" s="115">
        <v>49</v>
      </c>
      <c r="F43" s="114">
        <v>75</v>
      </c>
      <c r="G43" s="114">
        <v>79</v>
      </c>
      <c r="H43" s="114">
        <v>55</v>
      </c>
      <c r="I43" s="140">
        <v>55</v>
      </c>
      <c r="J43" s="115">
        <v>-6</v>
      </c>
      <c r="K43" s="116">
        <v>-10.909090909090908</v>
      </c>
    </row>
    <row r="44" spans="1:11" ht="14.1" customHeight="1" x14ac:dyDescent="0.2">
      <c r="A44" s="306">
        <v>53</v>
      </c>
      <c r="B44" s="307" t="s">
        <v>265</v>
      </c>
      <c r="C44" s="308"/>
      <c r="D44" s="113">
        <v>1.1674259681093395</v>
      </c>
      <c r="E44" s="115">
        <v>41</v>
      </c>
      <c r="F44" s="114">
        <v>35</v>
      </c>
      <c r="G44" s="114">
        <v>46</v>
      </c>
      <c r="H44" s="114">
        <v>32</v>
      </c>
      <c r="I44" s="140">
        <v>64</v>
      </c>
      <c r="J44" s="115">
        <v>-23</v>
      </c>
      <c r="K44" s="116">
        <v>-35.9375</v>
      </c>
    </row>
    <row r="45" spans="1:11" ht="14.1" customHeight="1" x14ac:dyDescent="0.2">
      <c r="A45" s="306" t="s">
        <v>266</v>
      </c>
      <c r="B45" s="307" t="s">
        <v>267</v>
      </c>
      <c r="C45" s="308"/>
      <c r="D45" s="113">
        <v>1.1104783599088839</v>
      </c>
      <c r="E45" s="115">
        <v>39</v>
      </c>
      <c r="F45" s="114">
        <v>35</v>
      </c>
      <c r="G45" s="114">
        <v>44</v>
      </c>
      <c r="H45" s="114">
        <v>31</v>
      </c>
      <c r="I45" s="140">
        <v>61</v>
      </c>
      <c r="J45" s="115">
        <v>-22</v>
      </c>
      <c r="K45" s="116">
        <v>-36.065573770491802</v>
      </c>
    </row>
    <row r="46" spans="1:11" ht="14.1" customHeight="1" x14ac:dyDescent="0.2">
      <c r="A46" s="306">
        <v>54</v>
      </c>
      <c r="B46" s="307" t="s">
        <v>268</v>
      </c>
      <c r="C46" s="308"/>
      <c r="D46" s="113">
        <v>4.0148063781321186</v>
      </c>
      <c r="E46" s="115">
        <v>141</v>
      </c>
      <c r="F46" s="114">
        <v>124</v>
      </c>
      <c r="G46" s="114">
        <v>133</v>
      </c>
      <c r="H46" s="114">
        <v>141</v>
      </c>
      <c r="I46" s="140">
        <v>196</v>
      </c>
      <c r="J46" s="115">
        <v>-55</v>
      </c>
      <c r="K46" s="116">
        <v>-28.061224489795919</v>
      </c>
    </row>
    <row r="47" spans="1:11" ht="14.1" customHeight="1" x14ac:dyDescent="0.2">
      <c r="A47" s="306">
        <v>61</v>
      </c>
      <c r="B47" s="307" t="s">
        <v>269</v>
      </c>
      <c r="C47" s="308"/>
      <c r="D47" s="113">
        <v>1.7653758542141229</v>
      </c>
      <c r="E47" s="115">
        <v>62</v>
      </c>
      <c r="F47" s="114">
        <v>36</v>
      </c>
      <c r="G47" s="114">
        <v>78</v>
      </c>
      <c r="H47" s="114">
        <v>39</v>
      </c>
      <c r="I47" s="140">
        <v>56</v>
      </c>
      <c r="J47" s="115">
        <v>6</v>
      </c>
      <c r="K47" s="116">
        <v>10.714285714285714</v>
      </c>
    </row>
    <row r="48" spans="1:11" ht="14.1" customHeight="1" x14ac:dyDescent="0.2">
      <c r="A48" s="306">
        <v>62</v>
      </c>
      <c r="B48" s="307" t="s">
        <v>270</v>
      </c>
      <c r="C48" s="308"/>
      <c r="D48" s="113">
        <v>13.66742596810934</v>
      </c>
      <c r="E48" s="115">
        <v>480</v>
      </c>
      <c r="F48" s="114">
        <v>267</v>
      </c>
      <c r="G48" s="114">
        <v>353</v>
      </c>
      <c r="H48" s="114">
        <v>235</v>
      </c>
      <c r="I48" s="140">
        <v>335</v>
      </c>
      <c r="J48" s="115">
        <v>145</v>
      </c>
      <c r="K48" s="116">
        <v>43.28358208955224</v>
      </c>
    </row>
    <row r="49" spans="1:11" ht="14.1" customHeight="1" x14ac:dyDescent="0.2">
      <c r="A49" s="306">
        <v>63</v>
      </c>
      <c r="B49" s="307" t="s">
        <v>271</v>
      </c>
      <c r="C49" s="308"/>
      <c r="D49" s="113">
        <v>2.8189066059225514</v>
      </c>
      <c r="E49" s="115">
        <v>99</v>
      </c>
      <c r="F49" s="114">
        <v>134</v>
      </c>
      <c r="G49" s="114">
        <v>155</v>
      </c>
      <c r="H49" s="114">
        <v>107</v>
      </c>
      <c r="I49" s="140">
        <v>120</v>
      </c>
      <c r="J49" s="115">
        <v>-21</v>
      </c>
      <c r="K49" s="116">
        <v>-17.5</v>
      </c>
    </row>
    <row r="50" spans="1:11" ht="14.1" customHeight="1" x14ac:dyDescent="0.2">
      <c r="A50" s="306" t="s">
        <v>272</v>
      </c>
      <c r="B50" s="307" t="s">
        <v>273</v>
      </c>
      <c r="C50" s="308"/>
      <c r="D50" s="113">
        <v>0.48405466970387245</v>
      </c>
      <c r="E50" s="115">
        <v>17</v>
      </c>
      <c r="F50" s="114">
        <v>15</v>
      </c>
      <c r="G50" s="114">
        <v>16</v>
      </c>
      <c r="H50" s="114">
        <v>6</v>
      </c>
      <c r="I50" s="140">
        <v>15</v>
      </c>
      <c r="J50" s="115">
        <v>2</v>
      </c>
      <c r="K50" s="116">
        <v>13.333333333333334</v>
      </c>
    </row>
    <row r="51" spans="1:11" ht="14.1" customHeight="1" x14ac:dyDescent="0.2">
      <c r="A51" s="306" t="s">
        <v>274</v>
      </c>
      <c r="B51" s="307" t="s">
        <v>275</v>
      </c>
      <c r="C51" s="308"/>
      <c r="D51" s="113">
        <v>1.9931662870159452</v>
      </c>
      <c r="E51" s="115">
        <v>70</v>
      </c>
      <c r="F51" s="114">
        <v>106</v>
      </c>
      <c r="G51" s="114">
        <v>113</v>
      </c>
      <c r="H51" s="114">
        <v>95</v>
      </c>
      <c r="I51" s="140">
        <v>84</v>
      </c>
      <c r="J51" s="115">
        <v>-14</v>
      </c>
      <c r="K51" s="116">
        <v>-16.666666666666668</v>
      </c>
    </row>
    <row r="52" spans="1:11" ht="14.1" customHeight="1" x14ac:dyDescent="0.2">
      <c r="A52" s="306">
        <v>71</v>
      </c>
      <c r="B52" s="307" t="s">
        <v>276</v>
      </c>
      <c r="C52" s="308"/>
      <c r="D52" s="113">
        <v>9.7665148063781313</v>
      </c>
      <c r="E52" s="115">
        <v>343</v>
      </c>
      <c r="F52" s="114">
        <v>211</v>
      </c>
      <c r="G52" s="114">
        <v>423</v>
      </c>
      <c r="H52" s="114">
        <v>251</v>
      </c>
      <c r="I52" s="140">
        <v>340</v>
      </c>
      <c r="J52" s="115">
        <v>3</v>
      </c>
      <c r="K52" s="116">
        <v>0.88235294117647056</v>
      </c>
    </row>
    <row r="53" spans="1:11" ht="14.1" customHeight="1" x14ac:dyDescent="0.2">
      <c r="A53" s="306" t="s">
        <v>277</v>
      </c>
      <c r="B53" s="307" t="s">
        <v>278</v>
      </c>
      <c r="C53" s="308"/>
      <c r="D53" s="113">
        <v>2.1355353075170842</v>
      </c>
      <c r="E53" s="115">
        <v>75</v>
      </c>
      <c r="F53" s="114">
        <v>48</v>
      </c>
      <c r="G53" s="114">
        <v>60</v>
      </c>
      <c r="H53" s="114">
        <v>44</v>
      </c>
      <c r="I53" s="140">
        <v>72</v>
      </c>
      <c r="J53" s="115">
        <v>3</v>
      </c>
      <c r="K53" s="116">
        <v>4.166666666666667</v>
      </c>
    </row>
    <row r="54" spans="1:11" ht="14.1" customHeight="1" x14ac:dyDescent="0.2">
      <c r="A54" s="306" t="s">
        <v>279</v>
      </c>
      <c r="B54" s="307" t="s">
        <v>280</v>
      </c>
      <c r="C54" s="308"/>
      <c r="D54" s="113">
        <v>6.9191343963553527</v>
      </c>
      <c r="E54" s="115">
        <v>243</v>
      </c>
      <c r="F54" s="114">
        <v>151</v>
      </c>
      <c r="G54" s="114">
        <v>332</v>
      </c>
      <c r="H54" s="114">
        <v>189</v>
      </c>
      <c r="I54" s="140">
        <v>239</v>
      </c>
      <c r="J54" s="115">
        <v>4</v>
      </c>
      <c r="K54" s="116">
        <v>1.6736401673640167</v>
      </c>
    </row>
    <row r="55" spans="1:11" ht="14.1" customHeight="1" x14ac:dyDescent="0.2">
      <c r="A55" s="306">
        <v>72</v>
      </c>
      <c r="B55" s="307" t="s">
        <v>281</v>
      </c>
      <c r="C55" s="308"/>
      <c r="D55" s="113">
        <v>2.6195899772209565</v>
      </c>
      <c r="E55" s="115">
        <v>92</v>
      </c>
      <c r="F55" s="114">
        <v>70</v>
      </c>
      <c r="G55" s="114">
        <v>78</v>
      </c>
      <c r="H55" s="114">
        <v>61</v>
      </c>
      <c r="I55" s="140">
        <v>113</v>
      </c>
      <c r="J55" s="115">
        <v>-21</v>
      </c>
      <c r="K55" s="116">
        <v>-18.584070796460178</v>
      </c>
    </row>
    <row r="56" spans="1:11" ht="14.1" customHeight="1" x14ac:dyDescent="0.2">
      <c r="A56" s="306" t="s">
        <v>282</v>
      </c>
      <c r="B56" s="307" t="s">
        <v>283</v>
      </c>
      <c r="C56" s="308"/>
      <c r="D56" s="113">
        <v>1.8792710706150342</v>
      </c>
      <c r="E56" s="115">
        <v>66</v>
      </c>
      <c r="F56" s="114">
        <v>32</v>
      </c>
      <c r="G56" s="114">
        <v>50</v>
      </c>
      <c r="H56" s="114">
        <v>33</v>
      </c>
      <c r="I56" s="140">
        <v>65</v>
      </c>
      <c r="J56" s="115">
        <v>1</v>
      </c>
      <c r="K56" s="116">
        <v>1.5384615384615385</v>
      </c>
    </row>
    <row r="57" spans="1:11" ht="14.1" customHeight="1" x14ac:dyDescent="0.2">
      <c r="A57" s="306" t="s">
        <v>284</v>
      </c>
      <c r="B57" s="307" t="s">
        <v>285</v>
      </c>
      <c r="C57" s="308"/>
      <c r="D57" s="113">
        <v>0.31321184510250571</v>
      </c>
      <c r="E57" s="115">
        <v>11</v>
      </c>
      <c r="F57" s="114">
        <v>16</v>
      </c>
      <c r="G57" s="114">
        <v>7</v>
      </c>
      <c r="H57" s="114">
        <v>13</v>
      </c>
      <c r="I57" s="140">
        <v>23</v>
      </c>
      <c r="J57" s="115">
        <v>-12</v>
      </c>
      <c r="K57" s="116">
        <v>-52.173913043478258</v>
      </c>
    </row>
    <row r="58" spans="1:11" ht="14.1" customHeight="1" x14ac:dyDescent="0.2">
      <c r="A58" s="306">
        <v>73</v>
      </c>
      <c r="B58" s="307" t="s">
        <v>286</v>
      </c>
      <c r="C58" s="308"/>
      <c r="D58" s="113">
        <v>1.3382687927107062</v>
      </c>
      <c r="E58" s="115">
        <v>47</v>
      </c>
      <c r="F58" s="114">
        <v>31</v>
      </c>
      <c r="G58" s="114">
        <v>80</v>
      </c>
      <c r="H58" s="114">
        <v>32</v>
      </c>
      <c r="I58" s="140">
        <v>39</v>
      </c>
      <c r="J58" s="115">
        <v>8</v>
      </c>
      <c r="K58" s="116">
        <v>20.512820512820515</v>
      </c>
    </row>
    <row r="59" spans="1:11" ht="14.1" customHeight="1" x14ac:dyDescent="0.2">
      <c r="A59" s="306" t="s">
        <v>287</v>
      </c>
      <c r="B59" s="307" t="s">
        <v>288</v>
      </c>
      <c r="C59" s="308"/>
      <c r="D59" s="113">
        <v>0.93963553530751709</v>
      </c>
      <c r="E59" s="115">
        <v>33</v>
      </c>
      <c r="F59" s="114">
        <v>22</v>
      </c>
      <c r="G59" s="114">
        <v>58</v>
      </c>
      <c r="H59" s="114">
        <v>18</v>
      </c>
      <c r="I59" s="140">
        <v>29</v>
      </c>
      <c r="J59" s="115">
        <v>4</v>
      </c>
      <c r="K59" s="116">
        <v>13.793103448275861</v>
      </c>
    </row>
    <row r="60" spans="1:11" ht="14.1" customHeight="1" x14ac:dyDescent="0.2">
      <c r="A60" s="306">
        <v>81</v>
      </c>
      <c r="B60" s="307" t="s">
        <v>289</v>
      </c>
      <c r="C60" s="308"/>
      <c r="D60" s="113">
        <v>7.0330296127562644</v>
      </c>
      <c r="E60" s="115">
        <v>247</v>
      </c>
      <c r="F60" s="114">
        <v>217</v>
      </c>
      <c r="G60" s="114">
        <v>230</v>
      </c>
      <c r="H60" s="114">
        <v>184</v>
      </c>
      <c r="I60" s="140">
        <v>214</v>
      </c>
      <c r="J60" s="115">
        <v>33</v>
      </c>
      <c r="K60" s="116">
        <v>15.420560747663551</v>
      </c>
    </row>
    <row r="61" spans="1:11" ht="14.1" customHeight="1" x14ac:dyDescent="0.2">
      <c r="A61" s="306" t="s">
        <v>290</v>
      </c>
      <c r="B61" s="307" t="s">
        <v>291</v>
      </c>
      <c r="C61" s="308"/>
      <c r="D61" s="113">
        <v>2.5911161731207288</v>
      </c>
      <c r="E61" s="115">
        <v>91</v>
      </c>
      <c r="F61" s="114">
        <v>53</v>
      </c>
      <c r="G61" s="114">
        <v>74</v>
      </c>
      <c r="H61" s="114">
        <v>53</v>
      </c>
      <c r="I61" s="140">
        <v>77</v>
      </c>
      <c r="J61" s="115">
        <v>14</v>
      </c>
      <c r="K61" s="116">
        <v>18.181818181818183</v>
      </c>
    </row>
    <row r="62" spans="1:11" ht="14.1" customHeight="1" x14ac:dyDescent="0.2">
      <c r="A62" s="306" t="s">
        <v>292</v>
      </c>
      <c r="B62" s="307" t="s">
        <v>293</v>
      </c>
      <c r="C62" s="308"/>
      <c r="D62" s="113">
        <v>1.6230068337129842</v>
      </c>
      <c r="E62" s="115">
        <v>57</v>
      </c>
      <c r="F62" s="114">
        <v>96</v>
      </c>
      <c r="G62" s="114">
        <v>107</v>
      </c>
      <c r="H62" s="114">
        <v>70</v>
      </c>
      <c r="I62" s="140">
        <v>58</v>
      </c>
      <c r="J62" s="115">
        <v>-1</v>
      </c>
      <c r="K62" s="116">
        <v>-1.7241379310344827</v>
      </c>
    </row>
    <row r="63" spans="1:11" ht="14.1" customHeight="1" x14ac:dyDescent="0.2">
      <c r="A63" s="306"/>
      <c r="B63" s="307" t="s">
        <v>294</v>
      </c>
      <c r="C63" s="308"/>
      <c r="D63" s="113">
        <v>1.4236902050113895</v>
      </c>
      <c r="E63" s="115">
        <v>50</v>
      </c>
      <c r="F63" s="114">
        <v>82</v>
      </c>
      <c r="G63" s="114">
        <v>89</v>
      </c>
      <c r="H63" s="114">
        <v>56</v>
      </c>
      <c r="I63" s="140">
        <v>52</v>
      </c>
      <c r="J63" s="115">
        <v>-2</v>
      </c>
      <c r="K63" s="116">
        <v>-3.8461538461538463</v>
      </c>
    </row>
    <row r="64" spans="1:11" ht="14.1" customHeight="1" x14ac:dyDescent="0.2">
      <c r="A64" s="306" t="s">
        <v>295</v>
      </c>
      <c r="B64" s="307" t="s">
        <v>296</v>
      </c>
      <c r="C64" s="308"/>
      <c r="D64" s="113">
        <v>0.82574031890660593</v>
      </c>
      <c r="E64" s="115">
        <v>29</v>
      </c>
      <c r="F64" s="114">
        <v>33</v>
      </c>
      <c r="G64" s="114">
        <v>26</v>
      </c>
      <c r="H64" s="114">
        <v>28</v>
      </c>
      <c r="I64" s="140">
        <v>41</v>
      </c>
      <c r="J64" s="115">
        <v>-12</v>
      </c>
      <c r="K64" s="116">
        <v>-29.26829268292683</v>
      </c>
    </row>
    <row r="65" spans="1:11" ht="14.1" customHeight="1" x14ac:dyDescent="0.2">
      <c r="A65" s="306" t="s">
        <v>297</v>
      </c>
      <c r="B65" s="307" t="s">
        <v>298</v>
      </c>
      <c r="C65" s="308"/>
      <c r="D65" s="113">
        <v>0.42710706150341687</v>
      </c>
      <c r="E65" s="115">
        <v>15</v>
      </c>
      <c r="F65" s="114">
        <v>19</v>
      </c>
      <c r="G65" s="114">
        <v>7</v>
      </c>
      <c r="H65" s="114">
        <v>15</v>
      </c>
      <c r="I65" s="140">
        <v>19</v>
      </c>
      <c r="J65" s="115">
        <v>-4</v>
      </c>
      <c r="K65" s="116">
        <v>-21.05263157894737</v>
      </c>
    </row>
    <row r="66" spans="1:11" ht="14.1" customHeight="1" x14ac:dyDescent="0.2">
      <c r="A66" s="306">
        <v>82</v>
      </c>
      <c r="B66" s="307" t="s">
        <v>299</v>
      </c>
      <c r="C66" s="308"/>
      <c r="D66" s="113">
        <v>2.1640091116173119</v>
      </c>
      <c r="E66" s="115">
        <v>76</v>
      </c>
      <c r="F66" s="114">
        <v>83</v>
      </c>
      <c r="G66" s="114">
        <v>116</v>
      </c>
      <c r="H66" s="114">
        <v>71</v>
      </c>
      <c r="I66" s="140">
        <v>99</v>
      </c>
      <c r="J66" s="115">
        <v>-23</v>
      </c>
      <c r="K66" s="116">
        <v>-23.232323232323232</v>
      </c>
    </row>
    <row r="67" spans="1:11" ht="14.1" customHeight="1" x14ac:dyDescent="0.2">
      <c r="A67" s="306" t="s">
        <v>300</v>
      </c>
      <c r="B67" s="307" t="s">
        <v>301</v>
      </c>
      <c r="C67" s="308"/>
      <c r="D67" s="113">
        <v>1.1674259681093395</v>
      </c>
      <c r="E67" s="115">
        <v>41</v>
      </c>
      <c r="F67" s="114">
        <v>47</v>
      </c>
      <c r="G67" s="114">
        <v>70</v>
      </c>
      <c r="H67" s="114">
        <v>39</v>
      </c>
      <c r="I67" s="140">
        <v>44</v>
      </c>
      <c r="J67" s="115">
        <v>-3</v>
      </c>
      <c r="K67" s="116">
        <v>-6.8181818181818183</v>
      </c>
    </row>
    <row r="68" spans="1:11" ht="14.1" customHeight="1" x14ac:dyDescent="0.2">
      <c r="A68" s="306" t="s">
        <v>302</v>
      </c>
      <c r="B68" s="307" t="s">
        <v>303</v>
      </c>
      <c r="C68" s="308"/>
      <c r="D68" s="113">
        <v>0.62642369020501143</v>
      </c>
      <c r="E68" s="115">
        <v>22</v>
      </c>
      <c r="F68" s="114">
        <v>28</v>
      </c>
      <c r="G68" s="114">
        <v>25</v>
      </c>
      <c r="H68" s="114">
        <v>15</v>
      </c>
      <c r="I68" s="140">
        <v>29</v>
      </c>
      <c r="J68" s="115">
        <v>-7</v>
      </c>
      <c r="K68" s="116">
        <v>-24.137931034482758</v>
      </c>
    </row>
    <row r="69" spans="1:11" ht="14.1" customHeight="1" x14ac:dyDescent="0.2">
      <c r="A69" s="306">
        <v>83</v>
      </c>
      <c r="B69" s="307" t="s">
        <v>304</v>
      </c>
      <c r="C69" s="308"/>
      <c r="D69" s="113">
        <v>2.5911161731207288</v>
      </c>
      <c r="E69" s="115">
        <v>91</v>
      </c>
      <c r="F69" s="114">
        <v>82</v>
      </c>
      <c r="G69" s="114">
        <v>213</v>
      </c>
      <c r="H69" s="114">
        <v>70</v>
      </c>
      <c r="I69" s="140">
        <v>85</v>
      </c>
      <c r="J69" s="115">
        <v>6</v>
      </c>
      <c r="K69" s="116">
        <v>7.0588235294117645</v>
      </c>
    </row>
    <row r="70" spans="1:11" ht="14.1" customHeight="1" x14ac:dyDescent="0.2">
      <c r="A70" s="306" t="s">
        <v>305</v>
      </c>
      <c r="B70" s="307" t="s">
        <v>306</v>
      </c>
      <c r="C70" s="308"/>
      <c r="D70" s="113">
        <v>2.2779043280182232</v>
      </c>
      <c r="E70" s="115">
        <v>80</v>
      </c>
      <c r="F70" s="114">
        <v>68</v>
      </c>
      <c r="G70" s="114">
        <v>188</v>
      </c>
      <c r="H70" s="114">
        <v>58</v>
      </c>
      <c r="I70" s="140">
        <v>70</v>
      </c>
      <c r="J70" s="115">
        <v>10</v>
      </c>
      <c r="K70" s="116">
        <v>14.285714285714286</v>
      </c>
    </row>
    <row r="71" spans="1:11" ht="14.1" customHeight="1" x14ac:dyDescent="0.2">
      <c r="A71" s="306"/>
      <c r="B71" s="307" t="s">
        <v>307</v>
      </c>
      <c r="C71" s="308"/>
      <c r="D71" s="113">
        <v>1.2243735763097949</v>
      </c>
      <c r="E71" s="115">
        <v>43</v>
      </c>
      <c r="F71" s="114">
        <v>35</v>
      </c>
      <c r="G71" s="114">
        <v>111</v>
      </c>
      <c r="H71" s="114">
        <v>27</v>
      </c>
      <c r="I71" s="140">
        <v>44</v>
      </c>
      <c r="J71" s="115">
        <v>-1</v>
      </c>
      <c r="K71" s="116">
        <v>-2.2727272727272729</v>
      </c>
    </row>
    <row r="72" spans="1:11" ht="14.1" customHeight="1" x14ac:dyDescent="0.2">
      <c r="A72" s="306">
        <v>84</v>
      </c>
      <c r="B72" s="307" t="s">
        <v>308</v>
      </c>
      <c r="C72" s="308"/>
      <c r="D72" s="113">
        <v>1.4236902050113895</v>
      </c>
      <c r="E72" s="115">
        <v>50</v>
      </c>
      <c r="F72" s="114">
        <v>29</v>
      </c>
      <c r="G72" s="114">
        <v>136</v>
      </c>
      <c r="H72" s="114">
        <v>22</v>
      </c>
      <c r="I72" s="140">
        <v>47</v>
      </c>
      <c r="J72" s="115">
        <v>3</v>
      </c>
      <c r="K72" s="116">
        <v>6.3829787234042552</v>
      </c>
    </row>
    <row r="73" spans="1:11" ht="14.1" customHeight="1" x14ac:dyDescent="0.2">
      <c r="A73" s="306" t="s">
        <v>309</v>
      </c>
      <c r="B73" s="307" t="s">
        <v>310</v>
      </c>
      <c r="C73" s="308"/>
      <c r="D73" s="113">
        <v>0.37015945330296129</v>
      </c>
      <c r="E73" s="115">
        <v>13</v>
      </c>
      <c r="F73" s="114">
        <v>7</v>
      </c>
      <c r="G73" s="114">
        <v>71</v>
      </c>
      <c r="H73" s="114" t="s">
        <v>513</v>
      </c>
      <c r="I73" s="140">
        <v>14</v>
      </c>
      <c r="J73" s="115">
        <v>-1</v>
      </c>
      <c r="K73" s="116">
        <v>-7.1428571428571432</v>
      </c>
    </row>
    <row r="74" spans="1:11" ht="14.1" customHeight="1" x14ac:dyDescent="0.2">
      <c r="A74" s="306" t="s">
        <v>311</v>
      </c>
      <c r="B74" s="307" t="s">
        <v>312</v>
      </c>
      <c r="C74" s="308"/>
      <c r="D74" s="113">
        <v>0.34168564920273348</v>
      </c>
      <c r="E74" s="115">
        <v>12</v>
      </c>
      <c r="F74" s="114">
        <v>6</v>
      </c>
      <c r="G74" s="114">
        <v>32</v>
      </c>
      <c r="H74" s="114">
        <v>3</v>
      </c>
      <c r="I74" s="140">
        <v>10</v>
      </c>
      <c r="J74" s="115">
        <v>2</v>
      </c>
      <c r="K74" s="116">
        <v>20</v>
      </c>
    </row>
    <row r="75" spans="1:11" ht="14.1" customHeight="1" x14ac:dyDescent="0.2">
      <c r="A75" s="306" t="s">
        <v>313</v>
      </c>
      <c r="B75" s="307" t="s">
        <v>314</v>
      </c>
      <c r="C75" s="308"/>
      <c r="D75" s="113">
        <v>0.19931662870159453</v>
      </c>
      <c r="E75" s="115">
        <v>7</v>
      </c>
      <c r="F75" s="114">
        <v>6</v>
      </c>
      <c r="G75" s="114" t="s">
        <v>513</v>
      </c>
      <c r="H75" s="114">
        <v>3</v>
      </c>
      <c r="I75" s="140">
        <v>6</v>
      </c>
      <c r="J75" s="115">
        <v>1</v>
      </c>
      <c r="K75" s="116">
        <v>16.666666666666668</v>
      </c>
    </row>
    <row r="76" spans="1:11" ht="14.1" customHeight="1" x14ac:dyDescent="0.2">
      <c r="A76" s="306">
        <v>91</v>
      </c>
      <c r="B76" s="307" t="s">
        <v>315</v>
      </c>
      <c r="C76" s="308"/>
      <c r="D76" s="113">
        <v>0.37015945330296129</v>
      </c>
      <c r="E76" s="115">
        <v>13</v>
      </c>
      <c r="F76" s="114" t="s">
        <v>513</v>
      </c>
      <c r="G76" s="114">
        <v>26</v>
      </c>
      <c r="H76" s="114">
        <v>4</v>
      </c>
      <c r="I76" s="140">
        <v>6</v>
      </c>
      <c r="J76" s="115">
        <v>7</v>
      </c>
      <c r="K76" s="116">
        <v>116.66666666666667</v>
      </c>
    </row>
    <row r="77" spans="1:11" ht="14.1" customHeight="1" x14ac:dyDescent="0.2">
      <c r="A77" s="306">
        <v>92</v>
      </c>
      <c r="B77" s="307" t="s">
        <v>316</v>
      </c>
      <c r="C77" s="308"/>
      <c r="D77" s="113">
        <v>0.85421412300683375</v>
      </c>
      <c r="E77" s="115">
        <v>30</v>
      </c>
      <c r="F77" s="114">
        <v>17</v>
      </c>
      <c r="G77" s="114">
        <v>12</v>
      </c>
      <c r="H77" s="114">
        <v>20</v>
      </c>
      <c r="I77" s="140">
        <v>37</v>
      </c>
      <c r="J77" s="115">
        <v>-7</v>
      </c>
      <c r="K77" s="116">
        <v>-18.918918918918919</v>
      </c>
    </row>
    <row r="78" spans="1:11" ht="14.1" customHeight="1" x14ac:dyDescent="0.2">
      <c r="A78" s="306">
        <v>93</v>
      </c>
      <c r="B78" s="307" t="s">
        <v>317</v>
      </c>
      <c r="C78" s="308"/>
      <c r="D78" s="113">
        <v>8.5421412300683369E-2</v>
      </c>
      <c r="E78" s="115">
        <v>3</v>
      </c>
      <c r="F78" s="114">
        <v>4</v>
      </c>
      <c r="G78" s="114">
        <v>4</v>
      </c>
      <c r="H78" s="114" t="s">
        <v>513</v>
      </c>
      <c r="I78" s="140">
        <v>5</v>
      </c>
      <c r="J78" s="115">
        <v>-2</v>
      </c>
      <c r="K78" s="116">
        <v>-40</v>
      </c>
    </row>
    <row r="79" spans="1:11" ht="14.1" customHeight="1" x14ac:dyDescent="0.2">
      <c r="A79" s="306">
        <v>94</v>
      </c>
      <c r="B79" s="307" t="s">
        <v>318</v>
      </c>
      <c r="C79" s="308"/>
      <c r="D79" s="113">
        <v>0.14236902050113895</v>
      </c>
      <c r="E79" s="115">
        <v>5</v>
      </c>
      <c r="F79" s="114">
        <v>6</v>
      </c>
      <c r="G79" s="114">
        <v>20</v>
      </c>
      <c r="H79" s="114" t="s">
        <v>513</v>
      </c>
      <c r="I79" s="140">
        <v>15</v>
      </c>
      <c r="J79" s="115">
        <v>-10</v>
      </c>
      <c r="K79" s="116">
        <v>-66.666666666666671</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t="s">
        <v>513</v>
      </c>
      <c r="E81" s="143" t="s">
        <v>513</v>
      </c>
      <c r="F81" s="144">
        <v>5</v>
      </c>
      <c r="G81" s="144">
        <v>4</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50902</v>
      </c>
      <c r="C10" s="114">
        <v>32351</v>
      </c>
      <c r="D10" s="114">
        <v>18551</v>
      </c>
      <c r="E10" s="114">
        <v>39060</v>
      </c>
      <c r="F10" s="114">
        <v>10118</v>
      </c>
      <c r="G10" s="114">
        <v>7292</v>
      </c>
      <c r="H10" s="114">
        <v>13881</v>
      </c>
      <c r="I10" s="115">
        <v>7155</v>
      </c>
      <c r="J10" s="114">
        <v>5314</v>
      </c>
      <c r="K10" s="114">
        <v>1841</v>
      </c>
      <c r="L10" s="423">
        <v>2450</v>
      </c>
      <c r="M10" s="424">
        <v>2782</v>
      </c>
    </row>
    <row r="11" spans="1:13" ht="11.1" customHeight="1" x14ac:dyDescent="0.2">
      <c r="A11" s="422" t="s">
        <v>387</v>
      </c>
      <c r="B11" s="115">
        <v>51728</v>
      </c>
      <c r="C11" s="114">
        <v>33048</v>
      </c>
      <c r="D11" s="114">
        <v>18680</v>
      </c>
      <c r="E11" s="114">
        <v>39889</v>
      </c>
      <c r="F11" s="114">
        <v>10146</v>
      </c>
      <c r="G11" s="114">
        <v>7410</v>
      </c>
      <c r="H11" s="114">
        <v>14125</v>
      </c>
      <c r="I11" s="115">
        <v>7262</v>
      </c>
      <c r="J11" s="114">
        <v>5280</v>
      </c>
      <c r="K11" s="114">
        <v>1982</v>
      </c>
      <c r="L11" s="423">
        <v>2987</v>
      </c>
      <c r="M11" s="424">
        <v>2248</v>
      </c>
    </row>
    <row r="12" spans="1:13" ht="11.1" customHeight="1" x14ac:dyDescent="0.2">
      <c r="A12" s="422" t="s">
        <v>388</v>
      </c>
      <c r="B12" s="115">
        <v>52854</v>
      </c>
      <c r="C12" s="114">
        <v>33688</v>
      </c>
      <c r="D12" s="114">
        <v>19166</v>
      </c>
      <c r="E12" s="114">
        <v>40769</v>
      </c>
      <c r="F12" s="114">
        <v>10360</v>
      </c>
      <c r="G12" s="114">
        <v>8045</v>
      </c>
      <c r="H12" s="114">
        <v>14396</v>
      </c>
      <c r="I12" s="115">
        <v>7325</v>
      </c>
      <c r="J12" s="114">
        <v>5258</v>
      </c>
      <c r="K12" s="114">
        <v>2067</v>
      </c>
      <c r="L12" s="423">
        <v>4801</v>
      </c>
      <c r="M12" s="424">
        <v>3800</v>
      </c>
    </row>
    <row r="13" spans="1:13" s="110" customFormat="1" ht="11.1" customHeight="1" x14ac:dyDescent="0.2">
      <c r="A13" s="422" t="s">
        <v>389</v>
      </c>
      <c r="B13" s="115">
        <v>52469</v>
      </c>
      <c r="C13" s="114">
        <v>33318</v>
      </c>
      <c r="D13" s="114">
        <v>19151</v>
      </c>
      <c r="E13" s="114">
        <v>40285</v>
      </c>
      <c r="F13" s="114">
        <v>10474</v>
      </c>
      <c r="G13" s="114">
        <v>7746</v>
      </c>
      <c r="H13" s="114">
        <v>14536</v>
      </c>
      <c r="I13" s="115">
        <v>7434</v>
      </c>
      <c r="J13" s="114">
        <v>5354</v>
      </c>
      <c r="K13" s="114">
        <v>2080</v>
      </c>
      <c r="L13" s="423">
        <v>2451</v>
      </c>
      <c r="M13" s="424">
        <v>2976</v>
      </c>
    </row>
    <row r="14" spans="1:13" ht="15" customHeight="1" x14ac:dyDescent="0.2">
      <c r="A14" s="422" t="s">
        <v>390</v>
      </c>
      <c r="B14" s="115">
        <v>52633</v>
      </c>
      <c r="C14" s="114">
        <v>33517</v>
      </c>
      <c r="D14" s="114">
        <v>19116</v>
      </c>
      <c r="E14" s="114">
        <v>40746</v>
      </c>
      <c r="F14" s="114">
        <v>10358</v>
      </c>
      <c r="G14" s="114">
        <v>7531</v>
      </c>
      <c r="H14" s="114">
        <v>14733</v>
      </c>
      <c r="I14" s="115">
        <v>7384</v>
      </c>
      <c r="J14" s="114">
        <v>5238</v>
      </c>
      <c r="K14" s="114">
        <v>2146</v>
      </c>
      <c r="L14" s="423">
        <v>3135</v>
      </c>
      <c r="M14" s="424">
        <v>3075</v>
      </c>
    </row>
    <row r="15" spans="1:13" ht="11.1" customHeight="1" x14ac:dyDescent="0.2">
      <c r="A15" s="422" t="s">
        <v>387</v>
      </c>
      <c r="B15" s="115">
        <v>52892</v>
      </c>
      <c r="C15" s="114">
        <v>33748</v>
      </c>
      <c r="D15" s="114">
        <v>19144</v>
      </c>
      <c r="E15" s="114">
        <v>41014</v>
      </c>
      <c r="F15" s="114">
        <v>10373</v>
      </c>
      <c r="G15" s="114">
        <v>7461</v>
      </c>
      <c r="H15" s="114">
        <v>15021</v>
      </c>
      <c r="I15" s="115">
        <v>7265</v>
      </c>
      <c r="J15" s="114">
        <v>5143</v>
      </c>
      <c r="K15" s="114">
        <v>2122</v>
      </c>
      <c r="L15" s="423">
        <v>3031</v>
      </c>
      <c r="M15" s="424">
        <v>2811</v>
      </c>
    </row>
    <row r="16" spans="1:13" ht="11.1" customHeight="1" x14ac:dyDescent="0.2">
      <c r="A16" s="422" t="s">
        <v>388</v>
      </c>
      <c r="B16" s="115">
        <v>53930</v>
      </c>
      <c r="C16" s="114">
        <v>34372</v>
      </c>
      <c r="D16" s="114">
        <v>19558</v>
      </c>
      <c r="E16" s="114">
        <v>42232</v>
      </c>
      <c r="F16" s="114">
        <v>10281</v>
      </c>
      <c r="G16" s="114">
        <v>8000</v>
      </c>
      <c r="H16" s="114">
        <v>15321</v>
      </c>
      <c r="I16" s="115">
        <v>7217</v>
      </c>
      <c r="J16" s="114">
        <v>5017</v>
      </c>
      <c r="K16" s="114">
        <v>2200</v>
      </c>
      <c r="L16" s="423">
        <v>14335</v>
      </c>
      <c r="M16" s="424">
        <v>13334</v>
      </c>
    </row>
    <row r="17" spans="1:13" s="110" customFormat="1" ht="11.1" customHeight="1" x14ac:dyDescent="0.2">
      <c r="A17" s="422" t="s">
        <v>389</v>
      </c>
      <c r="B17" s="115">
        <v>53892</v>
      </c>
      <c r="C17" s="114">
        <v>34273</v>
      </c>
      <c r="D17" s="114">
        <v>19619</v>
      </c>
      <c r="E17" s="114">
        <v>43395</v>
      </c>
      <c r="F17" s="114">
        <v>10439</v>
      </c>
      <c r="G17" s="114">
        <v>7786</v>
      </c>
      <c r="H17" s="114">
        <v>15505</v>
      </c>
      <c r="I17" s="115">
        <v>7310</v>
      </c>
      <c r="J17" s="114">
        <v>5104</v>
      </c>
      <c r="K17" s="114">
        <v>2206</v>
      </c>
      <c r="L17" s="423">
        <v>2403</v>
      </c>
      <c r="M17" s="424">
        <v>2646</v>
      </c>
    </row>
    <row r="18" spans="1:13" ht="15" customHeight="1" x14ac:dyDescent="0.2">
      <c r="A18" s="422" t="s">
        <v>391</v>
      </c>
      <c r="B18" s="115">
        <v>53615</v>
      </c>
      <c r="C18" s="114">
        <v>34002</v>
      </c>
      <c r="D18" s="114">
        <v>19613</v>
      </c>
      <c r="E18" s="114">
        <v>42943</v>
      </c>
      <c r="F18" s="114">
        <v>10583</v>
      </c>
      <c r="G18" s="114">
        <v>7491</v>
      </c>
      <c r="H18" s="114">
        <v>15579</v>
      </c>
      <c r="I18" s="115">
        <v>7160</v>
      </c>
      <c r="J18" s="114">
        <v>5045</v>
      </c>
      <c r="K18" s="114">
        <v>2115</v>
      </c>
      <c r="L18" s="423">
        <v>3218</v>
      </c>
      <c r="M18" s="424">
        <v>3366</v>
      </c>
    </row>
    <row r="19" spans="1:13" ht="11.1" customHeight="1" x14ac:dyDescent="0.2">
      <c r="A19" s="422" t="s">
        <v>387</v>
      </c>
      <c r="B19" s="115">
        <v>53837</v>
      </c>
      <c r="C19" s="114">
        <v>34219</v>
      </c>
      <c r="D19" s="114">
        <v>19618</v>
      </c>
      <c r="E19" s="114">
        <v>43012</v>
      </c>
      <c r="F19" s="114">
        <v>10699</v>
      </c>
      <c r="G19" s="114">
        <v>7316</v>
      </c>
      <c r="H19" s="114">
        <v>15750</v>
      </c>
      <c r="I19" s="115">
        <v>7186</v>
      </c>
      <c r="J19" s="114">
        <v>5042</v>
      </c>
      <c r="K19" s="114">
        <v>2144</v>
      </c>
      <c r="L19" s="423">
        <v>2626</v>
      </c>
      <c r="M19" s="424">
        <v>2442</v>
      </c>
    </row>
    <row r="20" spans="1:13" ht="11.1" customHeight="1" x14ac:dyDescent="0.2">
      <c r="A20" s="422" t="s">
        <v>388</v>
      </c>
      <c r="B20" s="115">
        <v>54425</v>
      </c>
      <c r="C20" s="114">
        <v>34477</v>
      </c>
      <c r="D20" s="114">
        <v>19948</v>
      </c>
      <c r="E20" s="114">
        <v>43555</v>
      </c>
      <c r="F20" s="114">
        <v>10683</v>
      </c>
      <c r="G20" s="114">
        <v>7670</v>
      </c>
      <c r="H20" s="114">
        <v>15928</v>
      </c>
      <c r="I20" s="115">
        <v>7283</v>
      </c>
      <c r="J20" s="114">
        <v>5039</v>
      </c>
      <c r="K20" s="114">
        <v>2244</v>
      </c>
      <c r="L20" s="423">
        <v>4645</v>
      </c>
      <c r="M20" s="424">
        <v>4204</v>
      </c>
    </row>
    <row r="21" spans="1:13" s="110" customFormat="1" ht="11.1" customHeight="1" x14ac:dyDescent="0.2">
      <c r="A21" s="422" t="s">
        <v>389</v>
      </c>
      <c r="B21" s="115">
        <v>53918</v>
      </c>
      <c r="C21" s="114">
        <v>33972</v>
      </c>
      <c r="D21" s="114">
        <v>19946</v>
      </c>
      <c r="E21" s="114">
        <v>43184</v>
      </c>
      <c r="F21" s="114">
        <v>10685</v>
      </c>
      <c r="G21" s="114">
        <v>7337</v>
      </c>
      <c r="H21" s="114">
        <v>16059</v>
      </c>
      <c r="I21" s="115">
        <v>7431</v>
      </c>
      <c r="J21" s="114">
        <v>5109</v>
      </c>
      <c r="K21" s="114">
        <v>2322</v>
      </c>
      <c r="L21" s="423">
        <v>3762</v>
      </c>
      <c r="M21" s="424">
        <v>4389</v>
      </c>
    </row>
    <row r="22" spans="1:13" ht="15" customHeight="1" x14ac:dyDescent="0.2">
      <c r="A22" s="422" t="s">
        <v>392</v>
      </c>
      <c r="B22" s="115">
        <v>53616</v>
      </c>
      <c r="C22" s="114">
        <v>33737</v>
      </c>
      <c r="D22" s="114">
        <v>19879</v>
      </c>
      <c r="E22" s="114">
        <v>42763</v>
      </c>
      <c r="F22" s="114">
        <v>10639</v>
      </c>
      <c r="G22" s="114">
        <v>7016</v>
      </c>
      <c r="H22" s="114">
        <v>16201</v>
      </c>
      <c r="I22" s="115">
        <v>7318</v>
      </c>
      <c r="J22" s="114">
        <v>5042</v>
      </c>
      <c r="K22" s="114">
        <v>2276</v>
      </c>
      <c r="L22" s="423">
        <v>2821</v>
      </c>
      <c r="M22" s="424">
        <v>2805</v>
      </c>
    </row>
    <row r="23" spans="1:13" ht="11.1" customHeight="1" x14ac:dyDescent="0.2">
      <c r="A23" s="422" t="s">
        <v>387</v>
      </c>
      <c r="B23" s="115">
        <v>53742</v>
      </c>
      <c r="C23" s="114">
        <v>33955</v>
      </c>
      <c r="D23" s="114">
        <v>19787</v>
      </c>
      <c r="E23" s="114">
        <v>42838</v>
      </c>
      <c r="F23" s="114">
        <v>10667</v>
      </c>
      <c r="G23" s="114">
        <v>6842</v>
      </c>
      <c r="H23" s="114">
        <v>16385</v>
      </c>
      <c r="I23" s="115">
        <v>7368</v>
      </c>
      <c r="J23" s="114">
        <v>5078</v>
      </c>
      <c r="K23" s="114">
        <v>2290</v>
      </c>
      <c r="L23" s="423">
        <v>2457</v>
      </c>
      <c r="M23" s="424">
        <v>2379</v>
      </c>
    </row>
    <row r="24" spans="1:13" ht="11.1" customHeight="1" x14ac:dyDescent="0.2">
      <c r="A24" s="422" t="s">
        <v>388</v>
      </c>
      <c r="B24" s="115">
        <v>54607</v>
      </c>
      <c r="C24" s="114">
        <v>34419</v>
      </c>
      <c r="D24" s="114">
        <v>20188</v>
      </c>
      <c r="E24" s="114">
        <v>42130</v>
      </c>
      <c r="F24" s="114">
        <v>10798</v>
      </c>
      <c r="G24" s="114">
        <v>7283</v>
      </c>
      <c r="H24" s="114">
        <v>16598</v>
      </c>
      <c r="I24" s="115">
        <v>7358</v>
      </c>
      <c r="J24" s="114">
        <v>4970</v>
      </c>
      <c r="K24" s="114">
        <v>2388</v>
      </c>
      <c r="L24" s="423">
        <v>4556</v>
      </c>
      <c r="M24" s="424">
        <v>3794</v>
      </c>
    </row>
    <row r="25" spans="1:13" s="110" customFormat="1" ht="11.1" customHeight="1" x14ac:dyDescent="0.2">
      <c r="A25" s="422" t="s">
        <v>389</v>
      </c>
      <c r="B25" s="115">
        <v>54232</v>
      </c>
      <c r="C25" s="114">
        <v>34135</v>
      </c>
      <c r="D25" s="114">
        <v>20097</v>
      </c>
      <c r="E25" s="114">
        <v>41738</v>
      </c>
      <c r="F25" s="114">
        <v>10815</v>
      </c>
      <c r="G25" s="114">
        <v>7026</v>
      </c>
      <c r="H25" s="114">
        <v>16643</v>
      </c>
      <c r="I25" s="115">
        <v>7454</v>
      </c>
      <c r="J25" s="114">
        <v>5122</v>
      </c>
      <c r="K25" s="114">
        <v>2332</v>
      </c>
      <c r="L25" s="423">
        <v>2367</v>
      </c>
      <c r="M25" s="424">
        <v>2786</v>
      </c>
    </row>
    <row r="26" spans="1:13" ht="15" customHeight="1" x14ac:dyDescent="0.2">
      <c r="A26" s="422" t="s">
        <v>393</v>
      </c>
      <c r="B26" s="115">
        <v>54005</v>
      </c>
      <c r="C26" s="114">
        <v>34023</v>
      </c>
      <c r="D26" s="114">
        <v>19982</v>
      </c>
      <c r="E26" s="114">
        <v>41532</v>
      </c>
      <c r="F26" s="114">
        <v>10806</v>
      </c>
      <c r="G26" s="114">
        <v>6835</v>
      </c>
      <c r="H26" s="114">
        <v>16820</v>
      </c>
      <c r="I26" s="115">
        <v>7316</v>
      </c>
      <c r="J26" s="114">
        <v>4990</v>
      </c>
      <c r="K26" s="114">
        <v>2326</v>
      </c>
      <c r="L26" s="423">
        <v>2846</v>
      </c>
      <c r="M26" s="424">
        <v>3056</v>
      </c>
    </row>
    <row r="27" spans="1:13" ht="11.1" customHeight="1" x14ac:dyDescent="0.2">
      <c r="A27" s="422" t="s">
        <v>387</v>
      </c>
      <c r="B27" s="115">
        <v>54067</v>
      </c>
      <c r="C27" s="114">
        <v>33964</v>
      </c>
      <c r="D27" s="114">
        <v>20103</v>
      </c>
      <c r="E27" s="114">
        <v>41466</v>
      </c>
      <c r="F27" s="114">
        <v>10950</v>
      </c>
      <c r="G27" s="114">
        <v>6621</v>
      </c>
      <c r="H27" s="114">
        <v>17059</v>
      </c>
      <c r="I27" s="115">
        <v>7395</v>
      </c>
      <c r="J27" s="114">
        <v>5033</v>
      </c>
      <c r="K27" s="114">
        <v>2362</v>
      </c>
      <c r="L27" s="423">
        <v>2510</v>
      </c>
      <c r="M27" s="424">
        <v>2507</v>
      </c>
    </row>
    <row r="28" spans="1:13" ht="11.1" customHeight="1" x14ac:dyDescent="0.2">
      <c r="A28" s="422" t="s">
        <v>388</v>
      </c>
      <c r="B28" s="115">
        <v>54356</v>
      </c>
      <c r="C28" s="114">
        <v>34109</v>
      </c>
      <c r="D28" s="114">
        <v>20247</v>
      </c>
      <c r="E28" s="114">
        <v>42071</v>
      </c>
      <c r="F28" s="114">
        <v>10910</v>
      </c>
      <c r="G28" s="114">
        <v>6964</v>
      </c>
      <c r="H28" s="114">
        <v>17136</v>
      </c>
      <c r="I28" s="115">
        <v>7432</v>
      </c>
      <c r="J28" s="114">
        <v>5023</v>
      </c>
      <c r="K28" s="114">
        <v>2409</v>
      </c>
      <c r="L28" s="423">
        <v>4473</v>
      </c>
      <c r="M28" s="424">
        <v>4115</v>
      </c>
    </row>
    <row r="29" spans="1:13" s="110" customFormat="1" ht="11.1" customHeight="1" x14ac:dyDescent="0.2">
      <c r="A29" s="422" t="s">
        <v>389</v>
      </c>
      <c r="B29" s="115">
        <v>53478</v>
      </c>
      <c r="C29" s="114">
        <v>33365</v>
      </c>
      <c r="D29" s="114">
        <v>20113</v>
      </c>
      <c r="E29" s="114">
        <v>42457</v>
      </c>
      <c r="F29" s="114">
        <v>10987</v>
      </c>
      <c r="G29" s="114">
        <v>6716</v>
      </c>
      <c r="H29" s="114">
        <v>16828</v>
      </c>
      <c r="I29" s="115">
        <v>7487</v>
      </c>
      <c r="J29" s="114">
        <v>5061</v>
      </c>
      <c r="K29" s="114">
        <v>2426</v>
      </c>
      <c r="L29" s="423">
        <v>2038</v>
      </c>
      <c r="M29" s="424">
        <v>3007</v>
      </c>
    </row>
    <row r="30" spans="1:13" ht="15" customHeight="1" x14ac:dyDescent="0.2">
      <c r="A30" s="422" t="s">
        <v>394</v>
      </c>
      <c r="B30" s="115">
        <v>53420</v>
      </c>
      <c r="C30" s="114">
        <v>33309</v>
      </c>
      <c r="D30" s="114">
        <v>20111</v>
      </c>
      <c r="E30" s="114">
        <v>42310</v>
      </c>
      <c r="F30" s="114">
        <v>11086</v>
      </c>
      <c r="G30" s="114">
        <v>6500</v>
      </c>
      <c r="H30" s="114">
        <v>16909</v>
      </c>
      <c r="I30" s="115">
        <v>7223</v>
      </c>
      <c r="J30" s="114">
        <v>4874</v>
      </c>
      <c r="K30" s="114">
        <v>2349</v>
      </c>
      <c r="L30" s="423">
        <v>3007</v>
      </c>
      <c r="M30" s="424">
        <v>3090</v>
      </c>
    </row>
    <row r="31" spans="1:13" ht="11.1" customHeight="1" x14ac:dyDescent="0.2">
      <c r="A31" s="422" t="s">
        <v>387</v>
      </c>
      <c r="B31" s="115">
        <v>53642</v>
      </c>
      <c r="C31" s="114">
        <v>33506</v>
      </c>
      <c r="D31" s="114">
        <v>20136</v>
      </c>
      <c r="E31" s="114">
        <v>42298</v>
      </c>
      <c r="F31" s="114">
        <v>11322</v>
      </c>
      <c r="G31" s="114">
        <v>6372</v>
      </c>
      <c r="H31" s="114">
        <v>17149</v>
      </c>
      <c r="I31" s="115">
        <v>7214</v>
      </c>
      <c r="J31" s="114">
        <v>4819</v>
      </c>
      <c r="K31" s="114">
        <v>2395</v>
      </c>
      <c r="L31" s="423">
        <v>2553</v>
      </c>
      <c r="M31" s="424">
        <v>2398</v>
      </c>
    </row>
    <row r="32" spans="1:13" ht="11.1" customHeight="1" x14ac:dyDescent="0.2">
      <c r="A32" s="422" t="s">
        <v>388</v>
      </c>
      <c r="B32" s="115">
        <v>54234</v>
      </c>
      <c r="C32" s="114">
        <v>33689</v>
      </c>
      <c r="D32" s="114">
        <v>20545</v>
      </c>
      <c r="E32" s="114">
        <v>42732</v>
      </c>
      <c r="F32" s="114">
        <v>11487</v>
      </c>
      <c r="G32" s="114">
        <v>6758</v>
      </c>
      <c r="H32" s="114">
        <v>17317</v>
      </c>
      <c r="I32" s="115">
        <v>7126</v>
      </c>
      <c r="J32" s="114">
        <v>4734</v>
      </c>
      <c r="K32" s="114">
        <v>2392</v>
      </c>
      <c r="L32" s="423">
        <v>4546</v>
      </c>
      <c r="M32" s="424">
        <v>3978</v>
      </c>
    </row>
    <row r="33" spans="1:13" s="110" customFormat="1" ht="11.1" customHeight="1" x14ac:dyDescent="0.2">
      <c r="A33" s="422" t="s">
        <v>389</v>
      </c>
      <c r="B33" s="115">
        <v>53833</v>
      </c>
      <c r="C33" s="114">
        <v>33335</v>
      </c>
      <c r="D33" s="114">
        <v>20498</v>
      </c>
      <c r="E33" s="114">
        <v>42361</v>
      </c>
      <c r="F33" s="114">
        <v>11464</v>
      </c>
      <c r="G33" s="114">
        <v>6586</v>
      </c>
      <c r="H33" s="114">
        <v>17354</v>
      </c>
      <c r="I33" s="115">
        <v>7229</v>
      </c>
      <c r="J33" s="114">
        <v>4774</v>
      </c>
      <c r="K33" s="114">
        <v>2455</v>
      </c>
      <c r="L33" s="423">
        <v>2130</v>
      </c>
      <c r="M33" s="424">
        <v>2556</v>
      </c>
    </row>
    <row r="34" spans="1:13" ht="15" customHeight="1" x14ac:dyDescent="0.2">
      <c r="A34" s="422" t="s">
        <v>395</v>
      </c>
      <c r="B34" s="115">
        <v>53416</v>
      </c>
      <c r="C34" s="114">
        <v>33032</v>
      </c>
      <c r="D34" s="114">
        <v>20384</v>
      </c>
      <c r="E34" s="114">
        <v>42016</v>
      </c>
      <c r="F34" s="114">
        <v>11395</v>
      </c>
      <c r="G34" s="114">
        <v>6365</v>
      </c>
      <c r="H34" s="114">
        <v>17442</v>
      </c>
      <c r="I34" s="115">
        <v>6998</v>
      </c>
      <c r="J34" s="114">
        <v>4637</v>
      </c>
      <c r="K34" s="114">
        <v>2361</v>
      </c>
      <c r="L34" s="423">
        <v>2724</v>
      </c>
      <c r="M34" s="424">
        <v>3012</v>
      </c>
    </row>
    <row r="35" spans="1:13" ht="11.1" customHeight="1" x14ac:dyDescent="0.2">
      <c r="A35" s="422" t="s">
        <v>387</v>
      </c>
      <c r="B35" s="115">
        <v>53434</v>
      </c>
      <c r="C35" s="114">
        <v>32978</v>
      </c>
      <c r="D35" s="114">
        <v>20456</v>
      </c>
      <c r="E35" s="114">
        <v>41978</v>
      </c>
      <c r="F35" s="114">
        <v>11453</v>
      </c>
      <c r="G35" s="114">
        <v>6271</v>
      </c>
      <c r="H35" s="114">
        <v>17581</v>
      </c>
      <c r="I35" s="115">
        <v>7094</v>
      </c>
      <c r="J35" s="114">
        <v>4659</v>
      </c>
      <c r="K35" s="114">
        <v>2435</v>
      </c>
      <c r="L35" s="423">
        <v>2442</v>
      </c>
      <c r="M35" s="424">
        <v>2471</v>
      </c>
    </row>
    <row r="36" spans="1:13" ht="11.1" customHeight="1" x14ac:dyDescent="0.2">
      <c r="A36" s="422" t="s">
        <v>388</v>
      </c>
      <c r="B36" s="115">
        <v>54154</v>
      </c>
      <c r="C36" s="114">
        <v>33376</v>
      </c>
      <c r="D36" s="114">
        <v>20778</v>
      </c>
      <c r="E36" s="114">
        <v>42545</v>
      </c>
      <c r="F36" s="114">
        <v>11609</v>
      </c>
      <c r="G36" s="114">
        <v>6751</v>
      </c>
      <c r="H36" s="114">
        <v>17750</v>
      </c>
      <c r="I36" s="115">
        <v>7110</v>
      </c>
      <c r="J36" s="114">
        <v>4596</v>
      </c>
      <c r="K36" s="114">
        <v>2514</v>
      </c>
      <c r="L36" s="423">
        <v>4407</v>
      </c>
      <c r="M36" s="424">
        <v>3894</v>
      </c>
    </row>
    <row r="37" spans="1:13" s="110" customFormat="1" ht="11.1" customHeight="1" x14ac:dyDescent="0.2">
      <c r="A37" s="422" t="s">
        <v>389</v>
      </c>
      <c r="B37" s="115">
        <v>53919</v>
      </c>
      <c r="C37" s="114">
        <v>33124</v>
      </c>
      <c r="D37" s="114">
        <v>20795</v>
      </c>
      <c r="E37" s="114">
        <v>42225</v>
      </c>
      <c r="F37" s="114">
        <v>11694</v>
      </c>
      <c r="G37" s="114">
        <v>6544</v>
      </c>
      <c r="H37" s="114">
        <v>17884</v>
      </c>
      <c r="I37" s="115">
        <v>7222</v>
      </c>
      <c r="J37" s="114">
        <v>4670</v>
      </c>
      <c r="K37" s="114">
        <v>2552</v>
      </c>
      <c r="L37" s="423">
        <v>2273</v>
      </c>
      <c r="M37" s="424">
        <v>2514</v>
      </c>
    </row>
    <row r="38" spans="1:13" ht="15" customHeight="1" x14ac:dyDescent="0.2">
      <c r="A38" s="425" t="s">
        <v>396</v>
      </c>
      <c r="B38" s="115">
        <v>54106</v>
      </c>
      <c r="C38" s="114">
        <v>33211</v>
      </c>
      <c r="D38" s="114">
        <v>20895</v>
      </c>
      <c r="E38" s="114">
        <v>42319</v>
      </c>
      <c r="F38" s="114">
        <v>11787</v>
      </c>
      <c r="G38" s="114">
        <v>6384</v>
      </c>
      <c r="H38" s="114">
        <v>18065</v>
      </c>
      <c r="I38" s="115">
        <v>7154</v>
      </c>
      <c r="J38" s="114">
        <v>4649</v>
      </c>
      <c r="K38" s="114">
        <v>2505</v>
      </c>
      <c r="L38" s="423">
        <v>3456</v>
      </c>
      <c r="M38" s="424">
        <v>3289</v>
      </c>
    </row>
    <row r="39" spans="1:13" ht="11.1" customHeight="1" x14ac:dyDescent="0.2">
      <c r="A39" s="422" t="s">
        <v>387</v>
      </c>
      <c r="B39" s="115">
        <v>52898</v>
      </c>
      <c r="C39" s="114">
        <v>32538</v>
      </c>
      <c r="D39" s="114">
        <v>20360</v>
      </c>
      <c r="E39" s="114">
        <v>40999</v>
      </c>
      <c r="F39" s="114">
        <v>11899</v>
      </c>
      <c r="G39" s="114">
        <v>6094</v>
      </c>
      <c r="H39" s="114">
        <v>17853</v>
      </c>
      <c r="I39" s="115">
        <v>7323</v>
      </c>
      <c r="J39" s="114">
        <v>4727</v>
      </c>
      <c r="K39" s="114">
        <v>2596</v>
      </c>
      <c r="L39" s="423">
        <v>3164</v>
      </c>
      <c r="M39" s="424">
        <v>2832</v>
      </c>
    </row>
    <row r="40" spans="1:13" ht="11.1" customHeight="1" x14ac:dyDescent="0.2">
      <c r="A40" s="425" t="s">
        <v>388</v>
      </c>
      <c r="B40" s="115">
        <v>54041</v>
      </c>
      <c r="C40" s="114">
        <v>33341</v>
      </c>
      <c r="D40" s="114">
        <v>20700</v>
      </c>
      <c r="E40" s="114">
        <v>42011</v>
      </c>
      <c r="F40" s="114">
        <v>12030</v>
      </c>
      <c r="G40" s="114">
        <v>6617</v>
      </c>
      <c r="H40" s="114">
        <v>18067</v>
      </c>
      <c r="I40" s="115">
        <v>7210</v>
      </c>
      <c r="J40" s="114">
        <v>4537</v>
      </c>
      <c r="K40" s="114">
        <v>2673</v>
      </c>
      <c r="L40" s="423">
        <v>5209</v>
      </c>
      <c r="M40" s="424">
        <v>4442</v>
      </c>
    </row>
    <row r="41" spans="1:13" s="110" customFormat="1" ht="11.1" customHeight="1" x14ac:dyDescent="0.2">
      <c r="A41" s="422" t="s">
        <v>389</v>
      </c>
      <c r="B41" s="115">
        <v>54183</v>
      </c>
      <c r="C41" s="114">
        <v>33403</v>
      </c>
      <c r="D41" s="114">
        <v>20780</v>
      </c>
      <c r="E41" s="114">
        <v>42047</v>
      </c>
      <c r="F41" s="114">
        <v>12136</v>
      </c>
      <c r="G41" s="114">
        <v>6552</v>
      </c>
      <c r="H41" s="114">
        <v>18186</v>
      </c>
      <c r="I41" s="115">
        <v>7270</v>
      </c>
      <c r="J41" s="114">
        <v>4561</v>
      </c>
      <c r="K41" s="114">
        <v>2709</v>
      </c>
      <c r="L41" s="423">
        <v>3064</v>
      </c>
      <c r="M41" s="424">
        <v>2991</v>
      </c>
    </row>
    <row r="42" spans="1:13" ht="15" customHeight="1" x14ac:dyDescent="0.2">
      <c r="A42" s="422" t="s">
        <v>397</v>
      </c>
      <c r="B42" s="115">
        <v>54274</v>
      </c>
      <c r="C42" s="114">
        <v>33593</v>
      </c>
      <c r="D42" s="114">
        <v>20681</v>
      </c>
      <c r="E42" s="114">
        <v>42223</v>
      </c>
      <c r="F42" s="114">
        <v>12051</v>
      </c>
      <c r="G42" s="114">
        <v>6444</v>
      </c>
      <c r="H42" s="114">
        <v>18301</v>
      </c>
      <c r="I42" s="115">
        <v>7093</v>
      </c>
      <c r="J42" s="114">
        <v>4410</v>
      </c>
      <c r="K42" s="114">
        <v>2683</v>
      </c>
      <c r="L42" s="423">
        <v>3559</v>
      </c>
      <c r="M42" s="424">
        <v>3469</v>
      </c>
    </row>
    <row r="43" spans="1:13" ht="11.1" customHeight="1" x14ac:dyDescent="0.2">
      <c r="A43" s="422" t="s">
        <v>387</v>
      </c>
      <c r="B43" s="115">
        <v>54231</v>
      </c>
      <c r="C43" s="114">
        <v>33635</v>
      </c>
      <c r="D43" s="114">
        <v>20596</v>
      </c>
      <c r="E43" s="114">
        <v>42156</v>
      </c>
      <c r="F43" s="114">
        <v>12075</v>
      </c>
      <c r="G43" s="114">
        <v>6242</v>
      </c>
      <c r="H43" s="114">
        <v>18348</v>
      </c>
      <c r="I43" s="115">
        <v>7082</v>
      </c>
      <c r="J43" s="114">
        <v>4370</v>
      </c>
      <c r="K43" s="114">
        <v>2712</v>
      </c>
      <c r="L43" s="423">
        <v>3034</v>
      </c>
      <c r="M43" s="424">
        <v>3052</v>
      </c>
    </row>
    <row r="44" spans="1:13" ht="11.1" customHeight="1" x14ac:dyDescent="0.2">
      <c r="A44" s="422" t="s">
        <v>388</v>
      </c>
      <c r="B44" s="115">
        <v>55018</v>
      </c>
      <c r="C44" s="114">
        <v>34136</v>
      </c>
      <c r="D44" s="114">
        <v>20882</v>
      </c>
      <c r="E44" s="114">
        <v>42854</v>
      </c>
      <c r="F44" s="114">
        <v>12164</v>
      </c>
      <c r="G44" s="114">
        <v>6734</v>
      </c>
      <c r="H44" s="114">
        <v>18575</v>
      </c>
      <c r="I44" s="115">
        <v>7131</v>
      </c>
      <c r="J44" s="114">
        <v>4346</v>
      </c>
      <c r="K44" s="114">
        <v>2785</v>
      </c>
      <c r="L44" s="423">
        <v>4693</v>
      </c>
      <c r="M44" s="424">
        <v>4200</v>
      </c>
    </row>
    <row r="45" spans="1:13" s="110" customFormat="1" ht="11.1" customHeight="1" x14ac:dyDescent="0.2">
      <c r="A45" s="422" t="s">
        <v>389</v>
      </c>
      <c r="B45" s="115">
        <v>54617</v>
      </c>
      <c r="C45" s="114">
        <v>33769</v>
      </c>
      <c r="D45" s="114">
        <v>20848</v>
      </c>
      <c r="E45" s="114">
        <v>42353</v>
      </c>
      <c r="F45" s="114">
        <v>12264</v>
      </c>
      <c r="G45" s="114">
        <v>6516</v>
      </c>
      <c r="H45" s="114">
        <v>18566</v>
      </c>
      <c r="I45" s="115">
        <v>7212</v>
      </c>
      <c r="J45" s="114">
        <v>4394</v>
      </c>
      <c r="K45" s="114">
        <v>2818</v>
      </c>
      <c r="L45" s="423">
        <v>2471</v>
      </c>
      <c r="M45" s="424">
        <v>2912</v>
      </c>
    </row>
    <row r="46" spans="1:13" ht="15" customHeight="1" x14ac:dyDescent="0.2">
      <c r="A46" s="422" t="s">
        <v>398</v>
      </c>
      <c r="B46" s="115">
        <v>54030</v>
      </c>
      <c r="C46" s="114">
        <v>33269</v>
      </c>
      <c r="D46" s="114">
        <v>20761</v>
      </c>
      <c r="E46" s="114">
        <v>41776</v>
      </c>
      <c r="F46" s="114">
        <v>12254</v>
      </c>
      <c r="G46" s="114">
        <v>6234</v>
      </c>
      <c r="H46" s="114">
        <v>18538</v>
      </c>
      <c r="I46" s="115">
        <v>7042</v>
      </c>
      <c r="J46" s="114">
        <v>4263</v>
      </c>
      <c r="K46" s="114">
        <v>2779</v>
      </c>
      <c r="L46" s="423">
        <v>3027</v>
      </c>
      <c r="M46" s="424">
        <v>3642</v>
      </c>
    </row>
    <row r="47" spans="1:13" ht="11.1" customHeight="1" x14ac:dyDescent="0.2">
      <c r="A47" s="422" t="s">
        <v>387</v>
      </c>
      <c r="B47" s="115">
        <v>53899</v>
      </c>
      <c r="C47" s="114">
        <v>33207</v>
      </c>
      <c r="D47" s="114">
        <v>20692</v>
      </c>
      <c r="E47" s="114">
        <v>41594</v>
      </c>
      <c r="F47" s="114">
        <v>12305</v>
      </c>
      <c r="G47" s="114">
        <v>6124</v>
      </c>
      <c r="H47" s="114">
        <v>18618</v>
      </c>
      <c r="I47" s="115">
        <v>7007</v>
      </c>
      <c r="J47" s="114">
        <v>4260</v>
      </c>
      <c r="K47" s="114">
        <v>2747</v>
      </c>
      <c r="L47" s="423">
        <v>2517</v>
      </c>
      <c r="M47" s="424">
        <v>2648</v>
      </c>
    </row>
    <row r="48" spans="1:13" ht="11.1" customHeight="1" x14ac:dyDescent="0.2">
      <c r="A48" s="422" t="s">
        <v>388</v>
      </c>
      <c r="B48" s="115">
        <v>54316</v>
      </c>
      <c r="C48" s="114">
        <v>33300</v>
      </c>
      <c r="D48" s="114">
        <v>21016</v>
      </c>
      <c r="E48" s="114">
        <v>41741</v>
      </c>
      <c r="F48" s="114">
        <v>12575</v>
      </c>
      <c r="G48" s="114">
        <v>6573</v>
      </c>
      <c r="H48" s="114">
        <v>18660</v>
      </c>
      <c r="I48" s="115">
        <v>6936</v>
      </c>
      <c r="J48" s="114">
        <v>4147</v>
      </c>
      <c r="K48" s="114">
        <v>2789</v>
      </c>
      <c r="L48" s="423">
        <v>4491</v>
      </c>
      <c r="M48" s="424">
        <v>4064</v>
      </c>
    </row>
    <row r="49" spans="1:17" s="110" customFormat="1" ht="11.1" customHeight="1" x14ac:dyDescent="0.2">
      <c r="A49" s="422" t="s">
        <v>389</v>
      </c>
      <c r="B49" s="115">
        <v>53969</v>
      </c>
      <c r="C49" s="114">
        <v>32927</v>
      </c>
      <c r="D49" s="114">
        <v>21042</v>
      </c>
      <c r="E49" s="114">
        <v>41231</v>
      </c>
      <c r="F49" s="114">
        <v>12738</v>
      </c>
      <c r="G49" s="114">
        <v>6365</v>
      </c>
      <c r="H49" s="114">
        <v>18678</v>
      </c>
      <c r="I49" s="115">
        <v>7119</v>
      </c>
      <c r="J49" s="114">
        <v>4270</v>
      </c>
      <c r="K49" s="114">
        <v>2849</v>
      </c>
      <c r="L49" s="423">
        <v>2391</v>
      </c>
      <c r="M49" s="424">
        <v>2847</v>
      </c>
    </row>
    <row r="50" spans="1:17" ht="15" customHeight="1" x14ac:dyDescent="0.2">
      <c r="A50" s="422" t="s">
        <v>399</v>
      </c>
      <c r="B50" s="143">
        <v>54002</v>
      </c>
      <c r="C50" s="144">
        <v>32744</v>
      </c>
      <c r="D50" s="144">
        <v>21258</v>
      </c>
      <c r="E50" s="144">
        <v>40997</v>
      </c>
      <c r="F50" s="144">
        <v>13005</v>
      </c>
      <c r="G50" s="144">
        <v>6164</v>
      </c>
      <c r="H50" s="144">
        <v>18851</v>
      </c>
      <c r="I50" s="143">
        <v>6818</v>
      </c>
      <c r="J50" s="144">
        <v>4133</v>
      </c>
      <c r="K50" s="144">
        <v>2685</v>
      </c>
      <c r="L50" s="426">
        <v>3512</v>
      </c>
      <c r="M50" s="427">
        <v>3512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520</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-5.1823061262261709E-2</v>
      </c>
      <c r="C6" s="480">
        <f>'Tabelle 3.3'!J11</f>
        <v>-3.1809145129224654</v>
      </c>
      <c r="D6" s="481">
        <f t="shared" ref="D6:E9" si="0">IF(OR(AND(B6&gt;=-50,B6&lt;=50),ISNUMBER(B6)=FALSE),B6,"")</f>
        <v>-5.1823061262261709E-2</v>
      </c>
      <c r="E6" s="481">
        <f t="shared" si="0"/>
        <v>-3.1809145129224654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-5.1823061262261709E-2</v>
      </c>
      <c r="C14" s="480">
        <f>'Tabelle 3.3'!J11</f>
        <v>-3.1809145129224654</v>
      </c>
      <c r="D14" s="481">
        <f>IF(OR(AND(B14&gt;=-50,B14&lt;=50),ISNUMBER(B14)=FALSE),B14,"")</f>
        <v>-5.1823061262261709E-2</v>
      </c>
      <c r="E14" s="481">
        <f>IF(OR(AND(C14&gt;=-50,C14&lt;=50),ISNUMBER(C14)=FALSE),C14,"")</f>
        <v>-3.1809145129224654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-3.05806710870002</v>
      </c>
      <c r="C17" s="480">
        <f>'Tabelle 3.3'!J14</f>
        <v>-0.30120481927710846</v>
      </c>
      <c r="D17" s="481">
        <f t="shared" si="3"/>
        <v>-3.05806710870002</v>
      </c>
      <c r="E17" s="481">
        <f t="shared" si="3"/>
        <v>-0.30120481927710846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7.9913606911447088</v>
      </c>
      <c r="C18" s="480">
        <f>'Tabelle 3.3'!J15</f>
        <v>5.982905982905983</v>
      </c>
      <c r="D18" s="481">
        <f t="shared" si="3"/>
        <v>7.9913606911447088</v>
      </c>
      <c r="E18" s="481">
        <f t="shared" si="3"/>
        <v>5.982905982905983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-3.4772182254196644</v>
      </c>
      <c r="C19" s="480">
        <f>'Tabelle 3.3'!J16</f>
        <v>-6.1224489795918364</v>
      </c>
      <c r="D19" s="481">
        <f t="shared" si="3"/>
        <v>-3.4772182254196644</v>
      </c>
      <c r="E19" s="481">
        <f t="shared" si="3"/>
        <v>-6.1224489795918364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18.220338983050848</v>
      </c>
      <c r="C20" s="480">
        <f>'Tabelle 3.3'!J17</f>
        <v>21.05263157894737</v>
      </c>
      <c r="D20" s="481">
        <f t="shared" si="3"/>
        <v>18.220338983050848</v>
      </c>
      <c r="E20" s="481">
        <f t="shared" si="3"/>
        <v>21.05263157894737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7.3945409429280398</v>
      </c>
      <c r="C21" s="480">
        <f>'Tabelle 3.3'!J18</f>
        <v>0.5494505494505495</v>
      </c>
      <c r="D21" s="481">
        <f t="shared" si="3"/>
        <v>7.3945409429280398</v>
      </c>
      <c r="E21" s="481">
        <f t="shared" si="3"/>
        <v>0.5494505494505495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7.9473276529821844</v>
      </c>
      <c r="C22" s="480">
        <f>'Tabelle 3.3'!J19</f>
        <v>5.4030874785591765</v>
      </c>
      <c r="D22" s="481">
        <f t="shared" si="3"/>
        <v>7.9473276529821844</v>
      </c>
      <c r="E22" s="481">
        <f t="shared" si="3"/>
        <v>5.4030874785591765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-5.5555555555555554</v>
      </c>
      <c r="C23" s="480">
        <f>'Tabelle 3.3'!J20</f>
        <v>-12.23021582733813</v>
      </c>
      <c r="D23" s="481">
        <f t="shared" si="3"/>
        <v>-5.5555555555555554</v>
      </c>
      <c r="E23" s="481">
        <f t="shared" si="3"/>
        <v>-12.23021582733813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9.1240875912408759E-2</v>
      </c>
      <c r="C24" s="480">
        <f>'Tabelle 3.3'!J21</f>
        <v>-7.0460704607046072</v>
      </c>
      <c r="D24" s="481">
        <f t="shared" si="3"/>
        <v>9.1240875912408759E-2</v>
      </c>
      <c r="E24" s="481">
        <f t="shared" si="3"/>
        <v>-7.0460704607046072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2.845528455284553</v>
      </c>
      <c r="C25" s="480">
        <f>'Tabelle 3.3'!J22</f>
        <v>-4.3103448275862073</v>
      </c>
      <c r="D25" s="481">
        <f t="shared" si="3"/>
        <v>2.845528455284553</v>
      </c>
      <c r="E25" s="481">
        <f t="shared" si="3"/>
        <v>-4.3103448275862073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-0.15860428231562251</v>
      </c>
      <c r="C26" s="480">
        <f>'Tabelle 3.3'!J23</f>
        <v>6.0606060606060606</v>
      </c>
      <c r="D26" s="481">
        <f t="shared" si="3"/>
        <v>-0.15860428231562251</v>
      </c>
      <c r="E26" s="481">
        <f t="shared" si="3"/>
        <v>6.0606060606060606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1.78359096313912</v>
      </c>
      <c r="C27" s="480">
        <f>'Tabelle 3.3'!J24</f>
        <v>-3.8585209003215435</v>
      </c>
      <c r="D27" s="481">
        <f t="shared" si="3"/>
        <v>1.78359096313912</v>
      </c>
      <c r="E27" s="481">
        <f t="shared" si="3"/>
        <v>-3.8585209003215435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-1.3087447947650208</v>
      </c>
      <c r="C28" s="480">
        <f>'Tabelle 3.3'!J25</f>
        <v>-6.1076604554865428</v>
      </c>
      <c r="D28" s="481">
        <f t="shared" si="3"/>
        <v>-1.3087447947650208</v>
      </c>
      <c r="E28" s="481">
        <f t="shared" si="3"/>
        <v>-6.1076604554865428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-11.725293132328309</v>
      </c>
      <c r="C29" s="480">
        <f>'Tabelle 3.3'!J26</f>
        <v>-50</v>
      </c>
      <c r="D29" s="481">
        <f t="shared" si="3"/>
        <v>-11.725293132328309</v>
      </c>
      <c r="E29" s="481">
        <f t="shared" si="3"/>
        <v>-50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3.628210354667754</v>
      </c>
      <c r="C30" s="480">
        <f>'Tabelle 3.3'!J27</f>
        <v>-8.5714285714285712</v>
      </c>
      <c r="D30" s="481">
        <f t="shared" si="3"/>
        <v>3.628210354667754</v>
      </c>
      <c r="E30" s="481">
        <f t="shared" si="3"/>
        <v>-8.5714285714285712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0.51136363636363635</v>
      </c>
      <c r="C31" s="480">
        <f>'Tabelle 3.3'!J28</f>
        <v>-16.205533596837945</v>
      </c>
      <c r="D31" s="481">
        <f t="shared" si="3"/>
        <v>0.51136363636363635</v>
      </c>
      <c r="E31" s="481">
        <f t="shared" si="3"/>
        <v>-16.205533596837945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3.8126618027771242</v>
      </c>
      <c r="C32" s="480">
        <f>'Tabelle 3.3'!J29</f>
        <v>2.1084337349397591</v>
      </c>
      <c r="D32" s="481">
        <f t="shared" si="3"/>
        <v>3.8126618027771242</v>
      </c>
      <c r="E32" s="481">
        <f t="shared" si="3"/>
        <v>2.1084337349397591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2.4286322965487859</v>
      </c>
      <c r="C33" s="480">
        <f>'Tabelle 3.3'!J30</f>
        <v>2</v>
      </c>
      <c r="D33" s="481">
        <f t="shared" si="3"/>
        <v>2.4286322965487859</v>
      </c>
      <c r="E33" s="481">
        <f t="shared" si="3"/>
        <v>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-1.6634050880626223</v>
      </c>
      <c r="C34" s="480">
        <f>'Tabelle 3.3'!J31</f>
        <v>-5.2631578947368425</v>
      </c>
      <c r="D34" s="481">
        <f t="shared" si="3"/>
        <v>-1.6634050880626223</v>
      </c>
      <c r="E34" s="481">
        <f t="shared" si="3"/>
        <v>-5.2631578947368425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2.3906793766076562</v>
      </c>
      <c r="C39" s="480">
        <f>'Tabelle 3.3'!J36</f>
        <v>-3.4197209017021928</v>
      </c>
      <c r="D39" s="481">
        <f t="shared" si="3"/>
        <v>2.3906793766076562</v>
      </c>
      <c r="E39" s="481">
        <f t="shared" si="3"/>
        <v>-3.4197209017021928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2.3906793766076562</v>
      </c>
      <c r="C45" s="480">
        <f>'Tabelle 3.3'!J36</f>
        <v>-3.4197209017021928</v>
      </c>
      <c r="D45" s="481">
        <f t="shared" si="3"/>
        <v>2.3906793766076562</v>
      </c>
      <c r="E45" s="481">
        <f t="shared" si="3"/>
        <v>-3.4197209017021928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54005</v>
      </c>
      <c r="C51" s="487">
        <v>4990</v>
      </c>
      <c r="D51" s="487">
        <v>2326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54067</v>
      </c>
      <c r="C52" s="487">
        <v>5033</v>
      </c>
      <c r="D52" s="487">
        <v>2362</v>
      </c>
      <c r="E52" s="488">
        <f t="shared" ref="E52:G70" si="11">IF($A$51=37802,IF(COUNTBLANK(B$51:B$70)&gt;0,#N/A,B52/B$51*100),IF(COUNTBLANK(B$51:B$75)&gt;0,#N/A,B52/B$51*100))</f>
        <v>100.11480418479771</v>
      </c>
      <c r="F52" s="488">
        <f t="shared" si="11"/>
        <v>100.86172344689379</v>
      </c>
      <c r="G52" s="488">
        <f t="shared" si="11"/>
        <v>101.54772141014617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54356</v>
      </c>
      <c r="C53" s="487">
        <v>5023</v>
      </c>
      <c r="D53" s="487">
        <v>2409</v>
      </c>
      <c r="E53" s="488">
        <f t="shared" si="11"/>
        <v>100.64993982038699</v>
      </c>
      <c r="F53" s="488">
        <f t="shared" si="11"/>
        <v>100.66132264529057</v>
      </c>
      <c r="G53" s="488">
        <f t="shared" si="11"/>
        <v>103.56835769561479</v>
      </c>
      <c r="H53" s="489">
        <f>IF(ISERROR(L53)=TRUE,IF(MONTH(A53)=MONTH(MAX(A$51:A$75)),A53,""),"")</f>
        <v>41883</v>
      </c>
      <c r="I53" s="488">
        <f t="shared" si="12"/>
        <v>100.64993982038699</v>
      </c>
      <c r="J53" s="488">
        <f t="shared" si="10"/>
        <v>100.66132264529057</v>
      </c>
      <c r="K53" s="488">
        <f t="shared" si="10"/>
        <v>103.56835769561479</v>
      </c>
      <c r="L53" s="488" t="e">
        <f t="shared" si="13"/>
        <v>#N/A</v>
      </c>
    </row>
    <row r="54" spans="1:14" ht="15" customHeight="1" x14ac:dyDescent="0.2">
      <c r="A54" s="490" t="s">
        <v>462</v>
      </c>
      <c r="B54" s="487">
        <v>53478</v>
      </c>
      <c r="C54" s="487">
        <v>5061</v>
      </c>
      <c r="D54" s="487">
        <v>2426</v>
      </c>
      <c r="E54" s="488">
        <f t="shared" si="11"/>
        <v>99.024164429219525</v>
      </c>
      <c r="F54" s="488">
        <f t="shared" si="11"/>
        <v>101.42284569138276</v>
      </c>
      <c r="G54" s="488">
        <f t="shared" si="11"/>
        <v>104.29922613929492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53420</v>
      </c>
      <c r="C55" s="487">
        <v>4874</v>
      </c>
      <c r="D55" s="487">
        <v>2349</v>
      </c>
      <c r="E55" s="488">
        <f t="shared" si="11"/>
        <v>98.916766966021669</v>
      </c>
      <c r="F55" s="488">
        <f t="shared" si="11"/>
        <v>97.675350701402806</v>
      </c>
      <c r="G55" s="488">
        <f t="shared" si="11"/>
        <v>100.98882201203783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53642</v>
      </c>
      <c r="C56" s="487">
        <v>4819</v>
      </c>
      <c r="D56" s="487">
        <v>2395</v>
      </c>
      <c r="E56" s="488">
        <f t="shared" si="11"/>
        <v>99.327840014813447</v>
      </c>
      <c r="F56" s="488">
        <f t="shared" si="11"/>
        <v>96.573146292585164</v>
      </c>
      <c r="G56" s="488">
        <f t="shared" si="11"/>
        <v>102.9664660361135</v>
      </c>
      <c r="H56" s="489" t="str">
        <f t="shared" si="14"/>
        <v/>
      </c>
      <c r="I56" s="488" t="str">
        <f t="shared" si="12"/>
        <v/>
      </c>
      <c r="J56" s="488" t="str">
        <f t="shared" si="10"/>
        <v/>
      </c>
      <c r="K56" s="488" t="str">
        <f t="shared" si="10"/>
        <v/>
      </c>
      <c r="L56" s="488" t="e">
        <f t="shared" si="13"/>
        <v>#N/A</v>
      </c>
    </row>
    <row r="57" spans="1:14" ht="15" customHeight="1" x14ac:dyDescent="0.2">
      <c r="A57" s="490">
        <v>42248</v>
      </c>
      <c r="B57" s="487">
        <v>54234</v>
      </c>
      <c r="C57" s="487">
        <v>4734</v>
      </c>
      <c r="D57" s="487">
        <v>2392</v>
      </c>
      <c r="E57" s="488">
        <f t="shared" si="11"/>
        <v>100.42403481159153</v>
      </c>
      <c r="F57" s="488">
        <f t="shared" si="11"/>
        <v>94.869739478957911</v>
      </c>
      <c r="G57" s="488">
        <f t="shared" si="11"/>
        <v>102.83748925193466</v>
      </c>
      <c r="H57" s="489">
        <f t="shared" si="14"/>
        <v>42248</v>
      </c>
      <c r="I57" s="488">
        <f t="shared" si="12"/>
        <v>100.42403481159153</v>
      </c>
      <c r="J57" s="488">
        <f t="shared" si="10"/>
        <v>94.869739478957911</v>
      </c>
      <c r="K57" s="488">
        <f t="shared" si="10"/>
        <v>102.83748925193466</v>
      </c>
      <c r="L57" s="488" t="e">
        <f t="shared" si="13"/>
        <v>#N/A</v>
      </c>
    </row>
    <row r="58" spans="1:14" ht="15" customHeight="1" x14ac:dyDescent="0.2">
      <c r="A58" s="490" t="s">
        <v>465</v>
      </c>
      <c r="B58" s="487">
        <v>53833</v>
      </c>
      <c r="C58" s="487">
        <v>4774</v>
      </c>
      <c r="D58" s="487">
        <v>2455</v>
      </c>
      <c r="E58" s="488">
        <f t="shared" si="11"/>
        <v>99.681510971206365</v>
      </c>
      <c r="F58" s="488">
        <f t="shared" si="11"/>
        <v>95.671342685370746</v>
      </c>
      <c r="G58" s="488">
        <f t="shared" si="11"/>
        <v>105.54600171969047</v>
      </c>
      <c r="H58" s="489" t="str">
        <f t="shared" si="14"/>
        <v/>
      </c>
      <c r="I58" s="488" t="str">
        <f t="shared" si="12"/>
        <v/>
      </c>
      <c r="J58" s="488" t="str">
        <f t="shared" si="10"/>
        <v/>
      </c>
      <c r="K58" s="488" t="str">
        <f t="shared" si="10"/>
        <v/>
      </c>
      <c r="L58" s="488" t="e">
        <f t="shared" si="13"/>
        <v>#N/A</v>
      </c>
    </row>
    <row r="59" spans="1:14" ht="15" customHeight="1" x14ac:dyDescent="0.2">
      <c r="A59" s="490" t="s">
        <v>466</v>
      </c>
      <c r="B59" s="487">
        <v>53416</v>
      </c>
      <c r="C59" s="487">
        <v>4637</v>
      </c>
      <c r="D59" s="487">
        <v>2361</v>
      </c>
      <c r="E59" s="488">
        <f t="shared" si="11"/>
        <v>98.909360244421819</v>
      </c>
      <c r="F59" s="488">
        <f t="shared" si="11"/>
        <v>92.925851703406821</v>
      </c>
      <c r="G59" s="488">
        <f t="shared" si="11"/>
        <v>101.50472914875321</v>
      </c>
      <c r="H59" s="489" t="str">
        <f t="shared" si="14"/>
        <v/>
      </c>
      <c r="I59" s="488" t="str">
        <f t="shared" si="12"/>
        <v/>
      </c>
      <c r="J59" s="488" t="str">
        <f t="shared" si="10"/>
        <v/>
      </c>
      <c r="K59" s="488" t="str">
        <f t="shared" si="10"/>
        <v/>
      </c>
      <c r="L59" s="488" t="e">
        <f t="shared" si="13"/>
        <v>#N/A</v>
      </c>
    </row>
    <row r="60" spans="1:14" ht="15" customHeight="1" x14ac:dyDescent="0.2">
      <c r="A60" s="490" t="s">
        <v>467</v>
      </c>
      <c r="B60" s="487">
        <v>53434</v>
      </c>
      <c r="C60" s="487">
        <v>4659</v>
      </c>
      <c r="D60" s="487">
        <v>2435</v>
      </c>
      <c r="E60" s="488">
        <f t="shared" si="11"/>
        <v>98.94269049162115</v>
      </c>
      <c r="F60" s="488">
        <f t="shared" si="11"/>
        <v>93.366733466933866</v>
      </c>
      <c r="G60" s="488">
        <f t="shared" si="11"/>
        <v>104.68615649183147</v>
      </c>
      <c r="H60" s="489" t="str">
        <f t="shared" si="14"/>
        <v/>
      </c>
      <c r="I60" s="488" t="str">
        <f t="shared" si="12"/>
        <v/>
      </c>
      <c r="J60" s="488" t="str">
        <f t="shared" si="10"/>
        <v/>
      </c>
      <c r="K60" s="488" t="str">
        <f t="shared" si="10"/>
        <v/>
      </c>
      <c r="L60" s="488" t="e">
        <f t="shared" si="13"/>
        <v>#N/A</v>
      </c>
    </row>
    <row r="61" spans="1:14" ht="15" customHeight="1" x14ac:dyDescent="0.2">
      <c r="A61" s="490">
        <v>42614</v>
      </c>
      <c r="B61" s="487">
        <v>54154</v>
      </c>
      <c r="C61" s="487">
        <v>4596</v>
      </c>
      <c r="D61" s="487">
        <v>2514</v>
      </c>
      <c r="E61" s="488">
        <f t="shared" si="11"/>
        <v>100.27590037959449</v>
      </c>
      <c r="F61" s="488">
        <f t="shared" si="11"/>
        <v>92.104208416833671</v>
      </c>
      <c r="G61" s="488">
        <f t="shared" si="11"/>
        <v>108.08254514187445</v>
      </c>
      <c r="H61" s="489">
        <f t="shared" si="14"/>
        <v>42614</v>
      </c>
      <c r="I61" s="488">
        <f t="shared" si="12"/>
        <v>100.27590037959449</v>
      </c>
      <c r="J61" s="488">
        <f t="shared" si="10"/>
        <v>92.104208416833671</v>
      </c>
      <c r="K61" s="488">
        <f t="shared" si="10"/>
        <v>108.08254514187445</v>
      </c>
      <c r="L61" s="488" t="e">
        <f t="shared" si="13"/>
        <v>#N/A</v>
      </c>
    </row>
    <row r="62" spans="1:14" ht="15" customHeight="1" x14ac:dyDescent="0.2">
      <c r="A62" s="490" t="s">
        <v>468</v>
      </c>
      <c r="B62" s="487">
        <v>53919</v>
      </c>
      <c r="C62" s="487">
        <v>4670</v>
      </c>
      <c r="D62" s="487">
        <v>2552</v>
      </c>
      <c r="E62" s="488">
        <f t="shared" si="11"/>
        <v>99.840755485603182</v>
      </c>
      <c r="F62" s="488">
        <f t="shared" si="11"/>
        <v>93.587174348697403</v>
      </c>
      <c r="G62" s="488">
        <f t="shared" si="11"/>
        <v>109.71625107480654</v>
      </c>
      <c r="H62" s="489" t="str">
        <f t="shared" si="14"/>
        <v/>
      </c>
      <c r="I62" s="488" t="str">
        <f t="shared" si="12"/>
        <v/>
      </c>
      <c r="J62" s="488" t="str">
        <f t="shared" si="10"/>
        <v/>
      </c>
      <c r="K62" s="488" t="str">
        <f t="shared" si="10"/>
        <v/>
      </c>
      <c r="L62" s="488" t="e">
        <f t="shared" si="13"/>
        <v>#N/A</v>
      </c>
    </row>
    <row r="63" spans="1:14" ht="15" customHeight="1" x14ac:dyDescent="0.2">
      <c r="A63" s="490" t="s">
        <v>469</v>
      </c>
      <c r="B63" s="487">
        <v>54106</v>
      </c>
      <c r="C63" s="487">
        <v>4649</v>
      </c>
      <c r="D63" s="487">
        <v>2505</v>
      </c>
      <c r="E63" s="488">
        <f t="shared" si="11"/>
        <v>100.18701972039625</v>
      </c>
      <c r="F63" s="488">
        <f t="shared" si="11"/>
        <v>93.166332665330671</v>
      </c>
      <c r="G63" s="488">
        <f t="shared" si="11"/>
        <v>107.69561478933791</v>
      </c>
      <c r="H63" s="489" t="str">
        <f t="shared" si="14"/>
        <v/>
      </c>
      <c r="I63" s="488" t="str">
        <f t="shared" si="12"/>
        <v/>
      </c>
      <c r="J63" s="488" t="str">
        <f t="shared" si="10"/>
        <v/>
      </c>
      <c r="K63" s="488" t="str">
        <f t="shared" si="10"/>
        <v/>
      </c>
      <c r="L63" s="488" t="e">
        <f t="shared" si="13"/>
        <v>#N/A</v>
      </c>
    </row>
    <row r="64" spans="1:14" ht="15" customHeight="1" x14ac:dyDescent="0.2">
      <c r="A64" s="490" t="s">
        <v>470</v>
      </c>
      <c r="B64" s="487">
        <v>52898</v>
      </c>
      <c r="C64" s="487">
        <v>4727</v>
      </c>
      <c r="D64" s="487">
        <v>2596</v>
      </c>
      <c r="E64" s="488">
        <f t="shared" si="11"/>
        <v>97.950189797240995</v>
      </c>
      <c r="F64" s="488">
        <f t="shared" si="11"/>
        <v>94.729458917835672</v>
      </c>
      <c r="G64" s="488">
        <f t="shared" si="11"/>
        <v>111.60791057609629</v>
      </c>
      <c r="H64" s="489" t="str">
        <f t="shared" si="14"/>
        <v/>
      </c>
      <c r="I64" s="488" t="str">
        <f t="shared" si="12"/>
        <v/>
      </c>
      <c r="J64" s="488" t="str">
        <f t="shared" si="10"/>
        <v/>
      </c>
      <c r="K64" s="488" t="str">
        <f t="shared" si="10"/>
        <v/>
      </c>
      <c r="L64" s="488" t="e">
        <f t="shared" si="13"/>
        <v>#N/A</v>
      </c>
    </row>
    <row r="65" spans="1:12" ht="15" customHeight="1" x14ac:dyDescent="0.2">
      <c r="A65" s="490">
        <v>42979</v>
      </c>
      <c r="B65" s="487">
        <v>54041</v>
      </c>
      <c r="C65" s="487">
        <v>4537</v>
      </c>
      <c r="D65" s="487">
        <v>2673</v>
      </c>
      <c r="E65" s="488">
        <f t="shared" si="11"/>
        <v>100.06666049439868</v>
      </c>
      <c r="F65" s="488">
        <f t="shared" si="11"/>
        <v>90.921843687374746</v>
      </c>
      <c r="G65" s="488">
        <f t="shared" si="11"/>
        <v>114.91831470335339</v>
      </c>
      <c r="H65" s="489">
        <f t="shared" si="14"/>
        <v>42979</v>
      </c>
      <c r="I65" s="488">
        <f t="shared" si="12"/>
        <v>100.06666049439868</v>
      </c>
      <c r="J65" s="488">
        <f t="shared" si="10"/>
        <v>90.921843687374746</v>
      </c>
      <c r="K65" s="488">
        <f t="shared" si="10"/>
        <v>114.91831470335339</v>
      </c>
      <c r="L65" s="488" t="e">
        <f t="shared" si="13"/>
        <v>#N/A</v>
      </c>
    </row>
    <row r="66" spans="1:12" ht="15" customHeight="1" x14ac:dyDescent="0.2">
      <c r="A66" s="490" t="s">
        <v>471</v>
      </c>
      <c r="B66" s="487">
        <v>54183</v>
      </c>
      <c r="C66" s="487">
        <v>4561</v>
      </c>
      <c r="D66" s="487">
        <v>2709</v>
      </c>
      <c r="E66" s="488">
        <f t="shared" si="11"/>
        <v>100.32959911119342</v>
      </c>
      <c r="F66" s="488">
        <f t="shared" si="11"/>
        <v>91.402805611222448</v>
      </c>
      <c r="G66" s="488">
        <f t="shared" si="11"/>
        <v>116.46603611349957</v>
      </c>
      <c r="H66" s="489" t="str">
        <f t="shared" si="14"/>
        <v/>
      </c>
      <c r="I66" s="488" t="str">
        <f t="shared" si="12"/>
        <v/>
      </c>
      <c r="J66" s="488" t="str">
        <f t="shared" si="10"/>
        <v/>
      </c>
      <c r="K66" s="488" t="str">
        <f t="shared" si="10"/>
        <v/>
      </c>
      <c r="L66" s="488" t="e">
        <f t="shared" si="13"/>
        <v>#N/A</v>
      </c>
    </row>
    <row r="67" spans="1:12" ht="15" customHeight="1" x14ac:dyDescent="0.2">
      <c r="A67" s="490" t="s">
        <v>472</v>
      </c>
      <c r="B67" s="487">
        <v>54274</v>
      </c>
      <c r="C67" s="487">
        <v>4410</v>
      </c>
      <c r="D67" s="487">
        <v>2683</v>
      </c>
      <c r="E67" s="488">
        <f t="shared" si="11"/>
        <v>100.49810202759004</v>
      </c>
      <c r="F67" s="488">
        <f t="shared" si="11"/>
        <v>88.37675350701403</v>
      </c>
      <c r="G67" s="488">
        <f t="shared" si="11"/>
        <v>115.34823731728289</v>
      </c>
      <c r="H67" s="489" t="str">
        <f t="shared" si="14"/>
        <v/>
      </c>
      <c r="I67" s="488" t="str">
        <f t="shared" si="12"/>
        <v/>
      </c>
      <c r="J67" s="488" t="str">
        <f t="shared" si="12"/>
        <v/>
      </c>
      <c r="K67" s="488" t="str">
        <f t="shared" si="12"/>
        <v/>
      </c>
      <c r="L67" s="488" t="e">
        <f t="shared" si="13"/>
        <v>#N/A</v>
      </c>
    </row>
    <row r="68" spans="1:12" ht="15" customHeight="1" x14ac:dyDescent="0.2">
      <c r="A68" s="490" t="s">
        <v>473</v>
      </c>
      <c r="B68" s="487">
        <v>54231</v>
      </c>
      <c r="C68" s="487">
        <v>4370</v>
      </c>
      <c r="D68" s="487">
        <v>2712</v>
      </c>
      <c r="E68" s="488">
        <f t="shared" si="11"/>
        <v>100.41847977039163</v>
      </c>
      <c r="F68" s="488">
        <f t="shared" si="11"/>
        <v>87.575150300601194</v>
      </c>
      <c r="G68" s="488">
        <f t="shared" si="11"/>
        <v>116.59501289767842</v>
      </c>
      <c r="H68" s="489" t="str">
        <f t="shared" si="14"/>
        <v/>
      </c>
      <c r="I68" s="488" t="str">
        <f t="shared" si="12"/>
        <v/>
      </c>
      <c r="J68" s="488" t="str">
        <f t="shared" si="12"/>
        <v/>
      </c>
      <c r="K68" s="488" t="str">
        <f t="shared" si="12"/>
        <v/>
      </c>
      <c r="L68" s="488" t="e">
        <f t="shared" si="13"/>
        <v>#N/A</v>
      </c>
    </row>
    <row r="69" spans="1:12" ht="15" customHeight="1" x14ac:dyDescent="0.2">
      <c r="A69" s="490">
        <v>43344</v>
      </c>
      <c r="B69" s="487">
        <v>55018</v>
      </c>
      <c r="C69" s="487">
        <v>4346</v>
      </c>
      <c r="D69" s="487">
        <v>2785</v>
      </c>
      <c r="E69" s="488">
        <f t="shared" si="11"/>
        <v>101.87575224516247</v>
      </c>
      <c r="F69" s="488">
        <f t="shared" si="11"/>
        <v>87.094188376753507</v>
      </c>
      <c r="G69" s="488">
        <f t="shared" si="11"/>
        <v>119.73344797936372</v>
      </c>
      <c r="H69" s="489">
        <f t="shared" si="14"/>
        <v>43344</v>
      </c>
      <c r="I69" s="488">
        <f t="shared" si="12"/>
        <v>101.87575224516247</v>
      </c>
      <c r="J69" s="488">
        <f t="shared" si="12"/>
        <v>87.094188376753507</v>
      </c>
      <c r="K69" s="488">
        <f t="shared" si="12"/>
        <v>119.73344797936372</v>
      </c>
      <c r="L69" s="488" t="e">
        <f t="shared" si="13"/>
        <v>#N/A</v>
      </c>
    </row>
    <row r="70" spans="1:12" ht="15" customHeight="1" x14ac:dyDescent="0.2">
      <c r="A70" s="490" t="s">
        <v>474</v>
      </c>
      <c r="B70" s="487">
        <v>54617</v>
      </c>
      <c r="C70" s="487">
        <v>4394</v>
      </c>
      <c r="D70" s="487">
        <v>2818</v>
      </c>
      <c r="E70" s="488">
        <f t="shared" si="11"/>
        <v>101.13322840477734</v>
      </c>
      <c r="F70" s="488">
        <f t="shared" si="11"/>
        <v>88.056112224448896</v>
      </c>
      <c r="G70" s="488">
        <f t="shared" si="11"/>
        <v>121.15219260533104</v>
      </c>
      <c r="H70" s="489" t="str">
        <f t="shared" si="14"/>
        <v/>
      </c>
      <c r="I70" s="488" t="str">
        <f t="shared" si="12"/>
        <v/>
      </c>
      <c r="J70" s="488" t="str">
        <f t="shared" si="12"/>
        <v/>
      </c>
      <c r="K70" s="488" t="str">
        <f t="shared" si="12"/>
        <v/>
      </c>
      <c r="L70" s="488" t="e">
        <f t="shared" si="13"/>
        <v>#N/A</v>
      </c>
    </row>
    <row r="71" spans="1:12" ht="15" customHeight="1" x14ac:dyDescent="0.2">
      <c r="A71" s="490" t="s">
        <v>475</v>
      </c>
      <c r="B71" s="487">
        <v>54030</v>
      </c>
      <c r="C71" s="487">
        <v>4263</v>
      </c>
      <c r="D71" s="487">
        <v>2779</v>
      </c>
      <c r="E71" s="491">
        <f t="shared" ref="E71:G75" si="15">IF($A$51=37802,IF(COUNTBLANK(B$51:B$70)&gt;0,#N/A,IF(ISBLANK(B71)=FALSE,B71/B$51*100,#N/A)),IF(COUNTBLANK(B$51:B$75)&gt;0,#N/A,B71/B$51*100))</f>
        <v>100.04629200999908</v>
      </c>
      <c r="F71" s="491">
        <f t="shared" si="15"/>
        <v>85.430861723446895</v>
      </c>
      <c r="G71" s="491">
        <f t="shared" si="15"/>
        <v>119.47549441100603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53899</v>
      </c>
      <c r="C72" s="487">
        <v>4260</v>
      </c>
      <c r="D72" s="487">
        <v>2747</v>
      </c>
      <c r="E72" s="491">
        <f t="shared" si="15"/>
        <v>99.80372187760392</v>
      </c>
      <c r="F72" s="491">
        <f t="shared" si="15"/>
        <v>85.370741482965926</v>
      </c>
      <c r="G72" s="491">
        <f t="shared" si="15"/>
        <v>118.09974204643163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54316</v>
      </c>
      <c r="C73" s="487">
        <v>4147</v>
      </c>
      <c r="D73" s="487">
        <v>2789</v>
      </c>
      <c r="E73" s="491">
        <f t="shared" si="15"/>
        <v>100.57587260438848</v>
      </c>
      <c r="F73" s="491">
        <f t="shared" si="15"/>
        <v>83.106212424849701</v>
      </c>
      <c r="G73" s="491">
        <f t="shared" si="15"/>
        <v>119.90541702493552</v>
      </c>
      <c r="H73" s="492">
        <f>IF(A$51=37802,IF(ISERROR(L73)=TRUE,IF(ISBLANK(A73)=FALSE,IF(MONTH(A73)=MONTH(MAX(A$51:A$75)),A73,""),""),""),IF(ISERROR(L73)=TRUE,IF(MONTH(A73)=MONTH(MAX(A$51:A$75)),A73,""),""))</f>
        <v>43709</v>
      </c>
      <c r="I73" s="488">
        <f t="shared" si="12"/>
        <v>100.57587260438848</v>
      </c>
      <c r="J73" s="488">
        <f t="shared" si="12"/>
        <v>83.106212424849701</v>
      </c>
      <c r="K73" s="488">
        <f t="shared" si="12"/>
        <v>119.90541702493552</v>
      </c>
      <c r="L73" s="488" t="e">
        <f t="shared" si="13"/>
        <v>#N/A</v>
      </c>
    </row>
    <row r="74" spans="1:12" ht="15" customHeight="1" x14ac:dyDescent="0.2">
      <c r="A74" s="490" t="s">
        <v>477</v>
      </c>
      <c r="B74" s="487">
        <v>53969</v>
      </c>
      <c r="C74" s="487">
        <v>4270</v>
      </c>
      <c r="D74" s="487">
        <v>2849</v>
      </c>
      <c r="E74" s="491">
        <f t="shared" si="15"/>
        <v>99.933339505601339</v>
      </c>
      <c r="F74" s="491">
        <f t="shared" si="15"/>
        <v>85.571142284569135</v>
      </c>
      <c r="G74" s="491">
        <f t="shared" si="15"/>
        <v>122.48495270851248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54002</v>
      </c>
      <c r="C75" s="493">
        <v>4133</v>
      </c>
      <c r="D75" s="493">
        <v>2685</v>
      </c>
      <c r="E75" s="491">
        <f t="shared" si="15"/>
        <v>99.994444958800116</v>
      </c>
      <c r="F75" s="491">
        <f t="shared" si="15"/>
        <v>82.825651302605209</v>
      </c>
      <c r="G75" s="491">
        <f t="shared" si="15"/>
        <v>115.4342218400688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100.57587260438848</v>
      </c>
      <c r="J77" s="488">
        <f>IF(J75&lt;&gt;"",J75,IF(J74&lt;&gt;"",J74,IF(J73&lt;&gt;"",J73,IF(J72&lt;&gt;"",J72,IF(J71&lt;&gt;"",J71,IF(J70&lt;&gt;"",J70,""))))))</f>
        <v>83.106212424849701</v>
      </c>
      <c r="K77" s="488">
        <f>IF(K75&lt;&gt;"",K75,IF(K74&lt;&gt;"",K74,IF(K73&lt;&gt;"",K73,IF(K72&lt;&gt;"",K72,IF(K71&lt;&gt;"",K71,IF(K70&lt;&gt;"",K70,""))))))</f>
        <v>119.90541702493552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+0,6%</v>
      </c>
      <c r="J79" s="488" t="str">
        <f>"GeB - ausschließlich: "&amp;IF(J77&gt;100,"+","")&amp;TEXT(J77-100,"0,0")&amp;"%"</f>
        <v>GeB - ausschließlich: -16,9%</v>
      </c>
      <c r="K79" s="488" t="str">
        <f>"GeB - im Nebenjob: "&amp;IF(K77&gt;100,"+","")&amp;TEXT(K77-100,"0,0")&amp;"%"</f>
        <v>GeB - im Nebenjob: +19,9%</v>
      </c>
    </row>
    <row r="81" spans="9:9" ht="15" customHeight="1" x14ac:dyDescent="0.2">
      <c r="I81" s="488" t="str">
        <f>IF(ISERROR(HLOOKUP(1,I$78:K$79,2,FALSE)),"",HLOOKUP(1,I$78:K$79,2,FALSE))</f>
        <v>GeB - im Nebenjob: +19,9%</v>
      </c>
    </row>
    <row r="82" spans="9:9" ht="15" customHeight="1" x14ac:dyDescent="0.2">
      <c r="I82" s="488" t="str">
        <f>IF(ISERROR(HLOOKUP(2,I$78:K$79,2,FALSE)),"",HLOOKUP(2,I$78:K$79,2,FALSE))</f>
        <v>SvB: +0,6%</v>
      </c>
    </row>
    <row r="83" spans="9:9" ht="15" customHeight="1" x14ac:dyDescent="0.2">
      <c r="I83" s="488" t="str">
        <f>IF(ISERROR(HLOOKUP(3,I$78:K$79,2,FALSE)),"",HLOOKUP(3,I$78:K$79,2,FALSE))</f>
        <v>GeB - ausschließlich: -16,9%</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54002</v>
      </c>
      <c r="E12" s="114">
        <v>53969</v>
      </c>
      <c r="F12" s="114">
        <v>54316</v>
      </c>
      <c r="G12" s="114">
        <v>53899</v>
      </c>
      <c r="H12" s="114">
        <v>54030</v>
      </c>
      <c r="I12" s="115">
        <v>-28</v>
      </c>
      <c r="J12" s="116">
        <v>-5.1823061262261709E-2</v>
      </c>
      <c r="N12" s="117"/>
    </row>
    <row r="13" spans="1:15" s="110" customFormat="1" ht="13.5" customHeight="1" x14ac:dyDescent="0.2">
      <c r="A13" s="118" t="s">
        <v>105</v>
      </c>
      <c r="B13" s="119" t="s">
        <v>106</v>
      </c>
      <c r="C13" s="113">
        <v>60.634791304025775</v>
      </c>
      <c r="D13" s="114">
        <v>32744</v>
      </c>
      <c r="E13" s="114">
        <v>32927</v>
      </c>
      <c r="F13" s="114">
        <v>33300</v>
      </c>
      <c r="G13" s="114">
        <v>33207</v>
      </c>
      <c r="H13" s="114">
        <v>33269</v>
      </c>
      <c r="I13" s="115">
        <v>-525</v>
      </c>
      <c r="J13" s="116">
        <v>-1.57804562806216</v>
      </c>
    </row>
    <row r="14" spans="1:15" s="110" customFormat="1" ht="13.5" customHeight="1" x14ac:dyDescent="0.2">
      <c r="A14" s="120"/>
      <c r="B14" s="119" t="s">
        <v>107</v>
      </c>
      <c r="C14" s="113">
        <v>39.365208695974225</v>
      </c>
      <c r="D14" s="114">
        <v>21258</v>
      </c>
      <c r="E14" s="114">
        <v>21042</v>
      </c>
      <c r="F14" s="114">
        <v>21016</v>
      </c>
      <c r="G14" s="114">
        <v>20692</v>
      </c>
      <c r="H14" s="114">
        <v>20761</v>
      </c>
      <c r="I14" s="115">
        <v>497</v>
      </c>
      <c r="J14" s="116">
        <v>2.393911661287992</v>
      </c>
    </row>
    <row r="15" spans="1:15" s="110" customFormat="1" ht="13.5" customHeight="1" x14ac:dyDescent="0.2">
      <c r="A15" s="118" t="s">
        <v>105</v>
      </c>
      <c r="B15" s="121" t="s">
        <v>108</v>
      </c>
      <c r="C15" s="113">
        <v>11.41439205955335</v>
      </c>
      <c r="D15" s="114">
        <v>6164</v>
      </c>
      <c r="E15" s="114">
        <v>6365</v>
      </c>
      <c r="F15" s="114">
        <v>6573</v>
      </c>
      <c r="G15" s="114">
        <v>6124</v>
      </c>
      <c r="H15" s="114">
        <v>6234</v>
      </c>
      <c r="I15" s="115">
        <v>-70</v>
      </c>
      <c r="J15" s="116">
        <v>-1.122874558870709</v>
      </c>
    </row>
    <row r="16" spans="1:15" s="110" customFormat="1" ht="13.5" customHeight="1" x14ac:dyDescent="0.2">
      <c r="A16" s="118"/>
      <c r="B16" s="121" t="s">
        <v>109</v>
      </c>
      <c r="C16" s="113">
        <v>66.641976223102844</v>
      </c>
      <c r="D16" s="114">
        <v>35988</v>
      </c>
      <c r="E16" s="114">
        <v>35910</v>
      </c>
      <c r="F16" s="114">
        <v>36094</v>
      </c>
      <c r="G16" s="114">
        <v>36268</v>
      </c>
      <c r="H16" s="114">
        <v>36473</v>
      </c>
      <c r="I16" s="115">
        <v>-485</v>
      </c>
      <c r="J16" s="116">
        <v>-1.3297507745455543</v>
      </c>
    </row>
    <row r="17" spans="1:10" s="110" customFormat="1" ht="13.5" customHeight="1" x14ac:dyDescent="0.2">
      <c r="A17" s="118"/>
      <c r="B17" s="121" t="s">
        <v>110</v>
      </c>
      <c r="C17" s="113">
        <v>21.330691455872003</v>
      </c>
      <c r="D17" s="114">
        <v>11519</v>
      </c>
      <c r="E17" s="114">
        <v>11371</v>
      </c>
      <c r="F17" s="114">
        <v>11316</v>
      </c>
      <c r="G17" s="114">
        <v>11180</v>
      </c>
      <c r="H17" s="114">
        <v>11025</v>
      </c>
      <c r="I17" s="115">
        <v>494</v>
      </c>
      <c r="J17" s="116">
        <v>4.4807256235827664</v>
      </c>
    </row>
    <row r="18" spans="1:10" s="110" customFormat="1" ht="13.5" customHeight="1" x14ac:dyDescent="0.2">
      <c r="A18" s="120"/>
      <c r="B18" s="121" t="s">
        <v>111</v>
      </c>
      <c r="C18" s="113">
        <v>0.61294026147179737</v>
      </c>
      <c r="D18" s="114">
        <v>331</v>
      </c>
      <c r="E18" s="114">
        <v>323</v>
      </c>
      <c r="F18" s="114">
        <v>333</v>
      </c>
      <c r="G18" s="114">
        <v>327</v>
      </c>
      <c r="H18" s="114">
        <v>298</v>
      </c>
      <c r="I18" s="115">
        <v>33</v>
      </c>
      <c r="J18" s="116">
        <v>11.073825503355705</v>
      </c>
    </row>
    <row r="19" spans="1:10" s="110" customFormat="1" ht="13.5" customHeight="1" x14ac:dyDescent="0.2">
      <c r="A19" s="120"/>
      <c r="B19" s="121" t="s">
        <v>112</v>
      </c>
      <c r="C19" s="113">
        <v>0.23147290841079959</v>
      </c>
      <c r="D19" s="114">
        <v>125</v>
      </c>
      <c r="E19" s="114">
        <v>122</v>
      </c>
      <c r="F19" s="114">
        <v>146</v>
      </c>
      <c r="G19" s="114">
        <v>133</v>
      </c>
      <c r="H19" s="114">
        <v>113</v>
      </c>
      <c r="I19" s="115">
        <v>12</v>
      </c>
      <c r="J19" s="116">
        <v>10.619469026548673</v>
      </c>
    </row>
    <row r="20" spans="1:10" s="110" customFormat="1" ht="13.5" customHeight="1" x14ac:dyDescent="0.2">
      <c r="A20" s="118" t="s">
        <v>113</v>
      </c>
      <c r="B20" s="122" t="s">
        <v>114</v>
      </c>
      <c r="C20" s="113">
        <v>75.917558608940411</v>
      </c>
      <c r="D20" s="114">
        <v>40997</v>
      </c>
      <c r="E20" s="114">
        <v>41231</v>
      </c>
      <c r="F20" s="114">
        <v>41741</v>
      </c>
      <c r="G20" s="114">
        <v>41594</v>
      </c>
      <c r="H20" s="114">
        <v>41776</v>
      </c>
      <c r="I20" s="115">
        <v>-779</v>
      </c>
      <c r="J20" s="116">
        <v>-1.8647070088088855</v>
      </c>
    </row>
    <row r="21" spans="1:10" s="110" customFormat="1" ht="13.5" customHeight="1" x14ac:dyDescent="0.2">
      <c r="A21" s="120"/>
      <c r="B21" s="122" t="s">
        <v>115</v>
      </c>
      <c r="C21" s="113">
        <v>24.082441391059589</v>
      </c>
      <c r="D21" s="114">
        <v>13005</v>
      </c>
      <c r="E21" s="114">
        <v>12738</v>
      </c>
      <c r="F21" s="114">
        <v>12575</v>
      </c>
      <c r="G21" s="114">
        <v>12305</v>
      </c>
      <c r="H21" s="114">
        <v>12254</v>
      </c>
      <c r="I21" s="115">
        <v>751</v>
      </c>
      <c r="J21" s="116">
        <v>6.1286110657744413</v>
      </c>
    </row>
    <row r="22" spans="1:10" s="110" customFormat="1" ht="13.5" customHeight="1" x14ac:dyDescent="0.2">
      <c r="A22" s="118" t="s">
        <v>113</v>
      </c>
      <c r="B22" s="122" t="s">
        <v>116</v>
      </c>
      <c r="C22" s="113">
        <v>92.99655568312285</v>
      </c>
      <c r="D22" s="114">
        <v>50220</v>
      </c>
      <c r="E22" s="114">
        <v>50272</v>
      </c>
      <c r="F22" s="114">
        <v>50534</v>
      </c>
      <c r="G22" s="114">
        <v>50179</v>
      </c>
      <c r="H22" s="114">
        <v>50428</v>
      </c>
      <c r="I22" s="115">
        <v>-208</v>
      </c>
      <c r="J22" s="116">
        <v>-0.41246926310779725</v>
      </c>
    </row>
    <row r="23" spans="1:10" s="110" customFormat="1" ht="13.5" customHeight="1" x14ac:dyDescent="0.2">
      <c r="A23" s="123"/>
      <c r="B23" s="124" t="s">
        <v>117</v>
      </c>
      <c r="C23" s="125">
        <v>6.9849264842042889</v>
      </c>
      <c r="D23" s="114">
        <v>3772</v>
      </c>
      <c r="E23" s="114">
        <v>3687</v>
      </c>
      <c r="F23" s="114">
        <v>3769</v>
      </c>
      <c r="G23" s="114">
        <v>3703</v>
      </c>
      <c r="H23" s="114">
        <v>3589</v>
      </c>
      <c r="I23" s="115">
        <v>183</v>
      </c>
      <c r="J23" s="116">
        <v>5.098913346336027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6818</v>
      </c>
      <c r="E26" s="114">
        <v>7119</v>
      </c>
      <c r="F26" s="114">
        <v>6936</v>
      </c>
      <c r="G26" s="114">
        <v>7007</v>
      </c>
      <c r="H26" s="140">
        <v>7042</v>
      </c>
      <c r="I26" s="115">
        <v>-224</v>
      </c>
      <c r="J26" s="116">
        <v>-3.1809145129224654</v>
      </c>
    </row>
    <row r="27" spans="1:10" s="110" customFormat="1" ht="13.5" customHeight="1" x14ac:dyDescent="0.2">
      <c r="A27" s="118" t="s">
        <v>105</v>
      </c>
      <c r="B27" s="119" t="s">
        <v>106</v>
      </c>
      <c r="C27" s="113">
        <v>36.38897037254327</v>
      </c>
      <c r="D27" s="115">
        <v>2481</v>
      </c>
      <c r="E27" s="114">
        <v>2636</v>
      </c>
      <c r="F27" s="114">
        <v>2542</v>
      </c>
      <c r="G27" s="114">
        <v>2549</v>
      </c>
      <c r="H27" s="140">
        <v>2574</v>
      </c>
      <c r="I27" s="115">
        <v>-93</v>
      </c>
      <c r="J27" s="116">
        <v>-3.6130536130536131</v>
      </c>
    </row>
    <row r="28" spans="1:10" s="110" customFormat="1" ht="13.5" customHeight="1" x14ac:dyDescent="0.2">
      <c r="A28" s="120"/>
      <c r="B28" s="119" t="s">
        <v>107</v>
      </c>
      <c r="C28" s="113">
        <v>63.61102962745673</v>
      </c>
      <c r="D28" s="115">
        <v>4337</v>
      </c>
      <c r="E28" s="114">
        <v>4483</v>
      </c>
      <c r="F28" s="114">
        <v>4394</v>
      </c>
      <c r="G28" s="114">
        <v>4458</v>
      </c>
      <c r="H28" s="140">
        <v>4468</v>
      </c>
      <c r="I28" s="115">
        <v>-131</v>
      </c>
      <c r="J28" s="116">
        <v>-2.9319606087735006</v>
      </c>
    </row>
    <row r="29" spans="1:10" s="110" customFormat="1" ht="13.5" customHeight="1" x14ac:dyDescent="0.2">
      <c r="A29" s="118" t="s">
        <v>105</v>
      </c>
      <c r="B29" s="121" t="s">
        <v>108</v>
      </c>
      <c r="C29" s="113">
        <v>13.464359049574655</v>
      </c>
      <c r="D29" s="115">
        <v>918</v>
      </c>
      <c r="E29" s="114">
        <v>990</v>
      </c>
      <c r="F29" s="114">
        <v>917</v>
      </c>
      <c r="G29" s="114">
        <v>985</v>
      </c>
      <c r="H29" s="140">
        <v>966</v>
      </c>
      <c r="I29" s="115">
        <v>-48</v>
      </c>
      <c r="J29" s="116">
        <v>-4.9689440993788816</v>
      </c>
    </row>
    <row r="30" spans="1:10" s="110" customFormat="1" ht="13.5" customHeight="1" x14ac:dyDescent="0.2">
      <c r="A30" s="118"/>
      <c r="B30" s="121" t="s">
        <v>109</v>
      </c>
      <c r="C30" s="113">
        <v>49.237312995013198</v>
      </c>
      <c r="D30" s="115">
        <v>3357</v>
      </c>
      <c r="E30" s="114">
        <v>3548</v>
      </c>
      <c r="F30" s="114">
        <v>3494</v>
      </c>
      <c r="G30" s="114">
        <v>3526</v>
      </c>
      <c r="H30" s="140">
        <v>3531</v>
      </c>
      <c r="I30" s="115">
        <v>-174</v>
      </c>
      <c r="J30" s="116">
        <v>-4.9277824978759561</v>
      </c>
    </row>
    <row r="31" spans="1:10" s="110" customFormat="1" ht="13.5" customHeight="1" x14ac:dyDescent="0.2">
      <c r="A31" s="118"/>
      <c r="B31" s="121" t="s">
        <v>110</v>
      </c>
      <c r="C31" s="113">
        <v>20.827222059254915</v>
      </c>
      <c r="D31" s="115">
        <v>1420</v>
      </c>
      <c r="E31" s="114">
        <v>1444</v>
      </c>
      <c r="F31" s="114">
        <v>1438</v>
      </c>
      <c r="G31" s="114">
        <v>1414</v>
      </c>
      <c r="H31" s="140">
        <v>1467</v>
      </c>
      <c r="I31" s="115">
        <v>-47</v>
      </c>
      <c r="J31" s="116">
        <v>-3.2038173142467623</v>
      </c>
    </row>
    <row r="32" spans="1:10" s="110" customFormat="1" ht="13.5" customHeight="1" x14ac:dyDescent="0.2">
      <c r="A32" s="120"/>
      <c r="B32" s="121" t="s">
        <v>111</v>
      </c>
      <c r="C32" s="113">
        <v>16.47110589615723</v>
      </c>
      <c r="D32" s="115">
        <v>1123</v>
      </c>
      <c r="E32" s="114">
        <v>1137</v>
      </c>
      <c r="F32" s="114">
        <v>1087</v>
      </c>
      <c r="G32" s="114">
        <v>1082</v>
      </c>
      <c r="H32" s="140">
        <v>1078</v>
      </c>
      <c r="I32" s="115">
        <v>45</v>
      </c>
      <c r="J32" s="116">
        <v>4.1743970315398888</v>
      </c>
    </row>
    <row r="33" spans="1:10" s="110" customFormat="1" ht="13.5" customHeight="1" x14ac:dyDescent="0.2">
      <c r="A33" s="120"/>
      <c r="B33" s="121" t="s">
        <v>112</v>
      </c>
      <c r="C33" s="113">
        <v>1.5987092989146376</v>
      </c>
      <c r="D33" s="115">
        <v>109</v>
      </c>
      <c r="E33" s="114">
        <v>114</v>
      </c>
      <c r="F33" s="114">
        <v>121</v>
      </c>
      <c r="G33" s="114">
        <v>113</v>
      </c>
      <c r="H33" s="140">
        <v>108</v>
      </c>
      <c r="I33" s="115">
        <v>1</v>
      </c>
      <c r="J33" s="116">
        <v>0.92592592592592593</v>
      </c>
    </row>
    <row r="34" spans="1:10" s="110" customFormat="1" ht="13.5" customHeight="1" x14ac:dyDescent="0.2">
      <c r="A34" s="118" t="s">
        <v>113</v>
      </c>
      <c r="B34" s="122" t="s">
        <v>116</v>
      </c>
      <c r="C34" s="113">
        <v>87.400997359929605</v>
      </c>
      <c r="D34" s="115">
        <v>5959</v>
      </c>
      <c r="E34" s="114">
        <v>6236</v>
      </c>
      <c r="F34" s="114">
        <v>6090</v>
      </c>
      <c r="G34" s="114">
        <v>6178</v>
      </c>
      <c r="H34" s="140">
        <v>6186</v>
      </c>
      <c r="I34" s="115">
        <v>-227</v>
      </c>
      <c r="J34" s="116">
        <v>-3.6695764629809249</v>
      </c>
    </row>
    <row r="35" spans="1:10" s="110" customFormat="1" ht="13.5" customHeight="1" x14ac:dyDescent="0.2">
      <c r="A35" s="118"/>
      <c r="B35" s="119" t="s">
        <v>117</v>
      </c>
      <c r="C35" s="113">
        <v>12.452332062188326</v>
      </c>
      <c r="D35" s="115">
        <v>849</v>
      </c>
      <c r="E35" s="114">
        <v>870</v>
      </c>
      <c r="F35" s="114">
        <v>834</v>
      </c>
      <c r="G35" s="114">
        <v>814</v>
      </c>
      <c r="H35" s="140">
        <v>843</v>
      </c>
      <c r="I35" s="115">
        <v>6</v>
      </c>
      <c r="J35" s="116">
        <v>0.71174377224199292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4133</v>
      </c>
      <c r="E37" s="114">
        <v>4270</v>
      </c>
      <c r="F37" s="114">
        <v>4147</v>
      </c>
      <c r="G37" s="114">
        <v>4260</v>
      </c>
      <c r="H37" s="140">
        <v>4263</v>
      </c>
      <c r="I37" s="115">
        <v>-130</v>
      </c>
      <c r="J37" s="116">
        <v>-3.0494956603330987</v>
      </c>
    </row>
    <row r="38" spans="1:10" s="110" customFormat="1" ht="13.5" customHeight="1" x14ac:dyDescent="0.2">
      <c r="A38" s="118" t="s">
        <v>105</v>
      </c>
      <c r="B38" s="119" t="s">
        <v>106</v>
      </c>
      <c r="C38" s="113">
        <v>33.438180498427293</v>
      </c>
      <c r="D38" s="115">
        <v>1382</v>
      </c>
      <c r="E38" s="114">
        <v>1429</v>
      </c>
      <c r="F38" s="114">
        <v>1350</v>
      </c>
      <c r="G38" s="114">
        <v>1405</v>
      </c>
      <c r="H38" s="140">
        <v>1405</v>
      </c>
      <c r="I38" s="115">
        <v>-23</v>
      </c>
      <c r="J38" s="116">
        <v>-1.6370106761565837</v>
      </c>
    </row>
    <row r="39" spans="1:10" s="110" customFormat="1" ht="13.5" customHeight="1" x14ac:dyDescent="0.2">
      <c r="A39" s="120"/>
      <c r="B39" s="119" t="s">
        <v>107</v>
      </c>
      <c r="C39" s="113">
        <v>66.561819501572714</v>
      </c>
      <c r="D39" s="115">
        <v>2751</v>
      </c>
      <c r="E39" s="114">
        <v>2841</v>
      </c>
      <c r="F39" s="114">
        <v>2797</v>
      </c>
      <c r="G39" s="114">
        <v>2855</v>
      </c>
      <c r="H39" s="140">
        <v>2858</v>
      </c>
      <c r="I39" s="115">
        <v>-107</v>
      </c>
      <c r="J39" s="116">
        <v>-3.7438768369489153</v>
      </c>
    </row>
    <row r="40" spans="1:10" s="110" customFormat="1" ht="13.5" customHeight="1" x14ac:dyDescent="0.2">
      <c r="A40" s="118" t="s">
        <v>105</v>
      </c>
      <c r="B40" s="121" t="s">
        <v>108</v>
      </c>
      <c r="C40" s="113">
        <v>15.001209774981854</v>
      </c>
      <c r="D40" s="115">
        <v>620</v>
      </c>
      <c r="E40" s="114">
        <v>640</v>
      </c>
      <c r="F40" s="114">
        <v>570</v>
      </c>
      <c r="G40" s="114">
        <v>660</v>
      </c>
      <c r="H40" s="140">
        <v>630</v>
      </c>
      <c r="I40" s="115">
        <v>-10</v>
      </c>
      <c r="J40" s="116">
        <v>-1.5873015873015872</v>
      </c>
    </row>
    <row r="41" spans="1:10" s="110" customFormat="1" ht="13.5" customHeight="1" x14ac:dyDescent="0.2">
      <c r="A41" s="118"/>
      <c r="B41" s="121" t="s">
        <v>109</v>
      </c>
      <c r="C41" s="113">
        <v>36.051294459230583</v>
      </c>
      <c r="D41" s="115">
        <v>1490</v>
      </c>
      <c r="E41" s="114">
        <v>1570</v>
      </c>
      <c r="F41" s="114">
        <v>1548</v>
      </c>
      <c r="G41" s="114">
        <v>1586</v>
      </c>
      <c r="H41" s="140">
        <v>1589</v>
      </c>
      <c r="I41" s="115">
        <v>-99</v>
      </c>
      <c r="J41" s="116">
        <v>-6.2303335431088733</v>
      </c>
    </row>
    <row r="42" spans="1:10" s="110" customFormat="1" ht="13.5" customHeight="1" x14ac:dyDescent="0.2">
      <c r="A42" s="118"/>
      <c r="B42" s="121" t="s">
        <v>110</v>
      </c>
      <c r="C42" s="113">
        <v>22.598596661021052</v>
      </c>
      <c r="D42" s="115">
        <v>934</v>
      </c>
      <c r="E42" s="114">
        <v>953</v>
      </c>
      <c r="F42" s="114">
        <v>971</v>
      </c>
      <c r="G42" s="114">
        <v>958</v>
      </c>
      <c r="H42" s="140">
        <v>990</v>
      </c>
      <c r="I42" s="115">
        <v>-56</v>
      </c>
      <c r="J42" s="116">
        <v>-5.6565656565656566</v>
      </c>
    </row>
    <row r="43" spans="1:10" s="110" customFormat="1" ht="13.5" customHeight="1" x14ac:dyDescent="0.2">
      <c r="A43" s="120"/>
      <c r="B43" s="121" t="s">
        <v>111</v>
      </c>
      <c r="C43" s="113">
        <v>26.348899104766513</v>
      </c>
      <c r="D43" s="115">
        <v>1089</v>
      </c>
      <c r="E43" s="114">
        <v>1107</v>
      </c>
      <c r="F43" s="114">
        <v>1058</v>
      </c>
      <c r="G43" s="114">
        <v>1056</v>
      </c>
      <c r="H43" s="140">
        <v>1054</v>
      </c>
      <c r="I43" s="115">
        <v>35</v>
      </c>
      <c r="J43" s="116">
        <v>3.3206831119544593</v>
      </c>
    </row>
    <row r="44" spans="1:10" s="110" customFormat="1" ht="13.5" customHeight="1" x14ac:dyDescent="0.2">
      <c r="A44" s="120"/>
      <c r="B44" s="121" t="s">
        <v>112</v>
      </c>
      <c r="C44" s="113">
        <v>2.4679409629808857</v>
      </c>
      <c r="D44" s="115">
        <v>102</v>
      </c>
      <c r="E44" s="114">
        <v>108</v>
      </c>
      <c r="F44" s="114">
        <v>112</v>
      </c>
      <c r="G44" s="114">
        <v>106</v>
      </c>
      <c r="H44" s="140">
        <v>101</v>
      </c>
      <c r="I44" s="115">
        <v>1</v>
      </c>
      <c r="J44" s="116">
        <v>0.99009900990099009</v>
      </c>
    </row>
    <row r="45" spans="1:10" s="110" customFormat="1" ht="13.5" customHeight="1" x14ac:dyDescent="0.2">
      <c r="A45" s="118" t="s">
        <v>113</v>
      </c>
      <c r="B45" s="122" t="s">
        <v>116</v>
      </c>
      <c r="C45" s="113">
        <v>87.394144689087824</v>
      </c>
      <c r="D45" s="115">
        <v>3612</v>
      </c>
      <c r="E45" s="114">
        <v>3737</v>
      </c>
      <c r="F45" s="114">
        <v>3629</v>
      </c>
      <c r="G45" s="114">
        <v>3728</v>
      </c>
      <c r="H45" s="140">
        <v>3717</v>
      </c>
      <c r="I45" s="115">
        <v>-105</v>
      </c>
      <c r="J45" s="116">
        <v>-2.8248587570621471</v>
      </c>
    </row>
    <row r="46" spans="1:10" s="110" customFormat="1" ht="13.5" customHeight="1" x14ac:dyDescent="0.2">
      <c r="A46" s="118"/>
      <c r="B46" s="119" t="s">
        <v>117</v>
      </c>
      <c r="C46" s="113">
        <v>12.363900314541496</v>
      </c>
      <c r="D46" s="115">
        <v>511</v>
      </c>
      <c r="E46" s="114">
        <v>520</v>
      </c>
      <c r="F46" s="114">
        <v>506</v>
      </c>
      <c r="G46" s="114">
        <v>517</v>
      </c>
      <c r="H46" s="140">
        <v>533</v>
      </c>
      <c r="I46" s="115">
        <v>-22</v>
      </c>
      <c r="J46" s="116">
        <v>-4.1275797373358349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2685</v>
      </c>
      <c r="E48" s="114">
        <v>2849</v>
      </c>
      <c r="F48" s="114">
        <v>2789</v>
      </c>
      <c r="G48" s="114">
        <v>2747</v>
      </c>
      <c r="H48" s="140">
        <v>2779</v>
      </c>
      <c r="I48" s="115">
        <v>-94</v>
      </c>
      <c r="J48" s="116">
        <v>-3.382511694854264</v>
      </c>
    </row>
    <row r="49" spans="1:12" s="110" customFormat="1" ht="13.5" customHeight="1" x14ac:dyDescent="0.2">
      <c r="A49" s="118" t="s">
        <v>105</v>
      </c>
      <c r="B49" s="119" t="s">
        <v>106</v>
      </c>
      <c r="C49" s="113">
        <v>40.931098696461824</v>
      </c>
      <c r="D49" s="115">
        <v>1099</v>
      </c>
      <c r="E49" s="114">
        <v>1207</v>
      </c>
      <c r="F49" s="114">
        <v>1192</v>
      </c>
      <c r="G49" s="114">
        <v>1144</v>
      </c>
      <c r="H49" s="140">
        <v>1169</v>
      </c>
      <c r="I49" s="115">
        <v>-70</v>
      </c>
      <c r="J49" s="116">
        <v>-5.9880239520958085</v>
      </c>
    </row>
    <row r="50" spans="1:12" s="110" customFormat="1" ht="13.5" customHeight="1" x14ac:dyDescent="0.2">
      <c r="A50" s="120"/>
      <c r="B50" s="119" t="s">
        <v>107</v>
      </c>
      <c r="C50" s="113">
        <v>59.068901303538176</v>
      </c>
      <c r="D50" s="115">
        <v>1586</v>
      </c>
      <c r="E50" s="114">
        <v>1642</v>
      </c>
      <c r="F50" s="114">
        <v>1597</v>
      </c>
      <c r="G50" s="114">
        <v>1603</v>
      </c>
      <c r="H50" s="140">
        <v>1610</v>
      </c>
      <c r="I50" s="115">
        <v>-24</v>
      </c>
      <c r="J50" s="116">
        <v>-1.4906832298136645</v>
      </c>
    </row>
    <row r="51" spans="1:12" s="110" customFormat="1" ht="13.5" customHeight="1" x14ac:dyDescent="0.2">
      <c r="A51" s="118" t="s">
        <v>105</v>
      </c>
      <c r="B51" s="121" t="s">
        <v>108</v>
      </c>
      <c r="C51" s="113">
        <v>11.098696461824954</v>
      </c>
      <c r="D51" s="115">
        <v>298</v>
      </c>
      <c r="E51" s="114">
        <v>350</v>
      </c>
      <c r="F51" s="114">
        <v>347</v>
      </c>
      <c r="G51" s="114">
        <v>325</v>
      </c>
      <c r="H51" s="140">
        <v>336</v>
      </c>
      <c r="I51" s="115">
        <v>-38</v>
      </c>
      <c r="J51" s="116">
        <v>-11.30952380952381</v>
      </c>
    </row>
    <row r="52" spans="1:12" s="110" customFormat="1" ht="13.5" customHeight="1" x14ac:dyDescent="0.2">
      <c r="A52" s="118"/>
      <c r="B52" s="121" t="s">
        <v>109</v>
      </c>
      <c r="C52" s="113">
        <v>69.534450651769092</v>
      </c>
      <c r="D52" s="115">
        <v>1867</v>
      </c>
      <c r="E52" s="114">
        <v>1978</v>
      </c>
      <c r="F52" s="114">
        <v>1946</v>
      </c>
      <c r="G52" s="114">
        <v>1940</v>
      </c>
      <c r="H52" s="140">
        <v>1942</v>
      </c>
      <c r="I52" s="115">
        <v>-75</v>
      </c>
      <c r="J52" s="116">
        <v>-3.8619979402677651</v>
      </c>
    </row>
    <row r="53" spans="1:12" s="110" customFormat="1" ht="13.5" customHeight="1" x14ac:dyDescent="0.2">
      <c r="A53" s="118"/>
      <c r="B53" s="121" t="s">
        <v>110</v>
      </c>
      <c r="C53" s="113">
        <v>18.100558659217878</v>
      </c>
      <c r="D53" s="115">
        <v>486</v>
      </c>
      <c r="E53" s="114">
        <v>491</v>
      </c>
      <c r="F53" s="114">
        <v>467</v>
      </c>
      <c r="G53" s="114">
        <v>456</v>
      </c>
      <c r="H53" s="140">
        <v>477</v>
      </c>
      <c r="I53" s="115">
        <v>9</v>
      </c>
      <c r="J53" s="116">
        <v>1.8867924528301887</v>
      </c>
    </row>
    <row r="54" spans="1:12" s="110" customFormat="1" ht="13.5" customHeight="1" x14ac:dyDescent="0.2">
      <c r="A54" s="120"/>
      <c r="B54" s="121" t="s">
        <v>111</v>
      </c>
      <c r="C54" s="113">
        <v>1.2662942271880819</v>
      </c>
      <c r="D54" s="115">
        <v>34</v>
      </c>
      <c r="E54" s="114">
        <v>30</v>
      </c>
      <c r="F54" s="114">
        <v>29</v>
      </c>
      <c r="G54" s="114">
        <v>26</v>
      </c>
      <c r="H54" s="140">
        <v>24</v>
      </c>
      <c r="I54" s="115">
        <v>10</v>
      </c>
      <c r="J54" s="116">
        <v>41.666666666666664</v>
      </c>
    </row>
    <row r="55" spans="1:12" s="110" customFormat="1" ht="13.5" customHeight="1" x14ac:dyDescent="0.2">
      <c r="A55" s="120"/>
      <c r="B55" s="121" t="s">
        <v>112</v>
      </c>
      <c r="C55" s="113">
        <v>0.26070763500931099</v>
      </c>
      <c r="D55" s="115">
        <v>7</v>
      </c>
      <c r="E55" s="114">
        <v>6</v>
      </c>
      <c r="F55" s="114">
        <v>9</v>
      </c>
      <c r="G55" s="114">
        <v>7</v>
      </c>
      <c r="H55" s="140">
        <v>7</v>
      </c>
      <c r="I55" s="115">
        <v>0</v>
      </c>
      <c r="J55" s="116">
        <v>0</v>
      </c>
    </row>
    <row r="56" spans="1:12" s="110" customFormat="1" ht="13.5" customHeight="1" x14ac:dyDescent="0.2">
      <c r="A56" s="118" t="s">
        <v>113</v>
      </c>
      <c r="B56" s="122" t="s">
        <v>116</v>
      </c>
      <c r="C56" s="113">
        <v>87.411545623836133</v>
      </c>
      <c r="D56" s="115">
        <v>2347</v>
      </c>
      <c r="E56" s="114">
        <v>2499</v>
      </c>
      <c r="F56" s="114">
        <v>2461</v>
      </c>
      <c r="G56" s="114">
        <v>2450</v>
      </c>
      <c r="H56" s="140">
        <v>2469</v>
      </c>
      <c r="I56" s="115">
        <v>-122</v>
      </c>
      <c r="J56" s="116">
        <v>-4.9412717699473472</v>
      </c>
    </row>
    <row r="57" spans="1:12" s="110" customFormat="1" ht="13.5" customHeight="1" x14ac:dyDescent="0.2">
      <c r="A57" s="142"/>
      <c r="B57" s="124" t="s">
        <v>117</v>
      </c>
      <c r="C57" s="125">
        <v>12.588454376163874</v>
      </c>
      <c r="D57" s="143">
        <v>338</v>
      </c>
      <c r="E57" s="144">
        <v>350</v>
      </c>
      <c r="F57" s="144">
        <v>328</v>
      </c>
      <c r="G57" s="144">
        <v>297</v>
      </c>
      <c r="H57" s="145">
        <v>310</v>
      </c>
      <c r="I57" s="143">
        <v>28</v>
      </c>
      <c r="J57" s="146">
        <v>9.0322580645161299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54002</v>
      </c>
      <c r="E12" s="236">
        <v>53969</v>
      </c>
      <c r="F12" s="114">
        <v>54316</v>
      </c>
      <c r="G12" s="114">
        <v>53899</v>
      </c>
      <c r="H12" s="140">
        <v>54030</v>
      </c>
      <c r="I12" s="115">
        <v>-28</v>
      </c>
      <c r="J12" s="116">
        <v>-5.1823061262261709E-2</v>
      </c>
    </row>
    <row r="13" spans="1:15" s="110" customFormat="1" ht="12" customHeight="1" x14ac:dyDescent="0.2">
      <c r="A13" s="118" t="s">
        <v>105</v>
      </c>
      <c r="B13" s="119" t="s">
        <v>106</v>
      </c>
      <c r="C13" s="113">
        <v>60.634791304025775</v>
      </c>
      <c r="D13" s="115">
        <v>32744</v>
      </c>
      <c r="E13" s="114">
        <v>32927</v>
      </c>
      <c r="F13" s="114">
        <v>33300</v>
      </c>
      <c r="G13" s="114">
        <v>33207</v>
      </c>
      <c r="H13" s="140">
        <v>33269</v>
      </c>
      <c r="I13" s="115">
        <v>-525</v>
      </c>
      <c r="J13" s="116">
        <v>-1.57804562806216</v>
      </c>
    </row>
    <row r="14" spans="1:15" s="110" customFormat="1" ht="12" customHeight="1" x14ac:dyDescent="0.2">
      <c r="A14" s="118"/>
      <c r="B14" s="119" t="s">
        <v>107</v>
      </c>
      <c r="C14" s="113">
        <v>39.365208695974225</v>
      </c>
      <c r="D14" s="115">
        <v>21258</v>
      </c>
      <c r="E14" s="114">
        <v>21042</v>
      </c>
      <c r="F14" s="114">
        <v>21016</v>
      </c>
      <c r="G14" s="114">
        <v>20692</v>
      </c>
      <c r="H14" s="140">
        <v>20761</v>
      </c>
      <c r="I14" s="115">
        <v>497</v>
      </c>
      <c r="J14" s="116">
        <v>2.393911661287992</v>
      </c>
    </row>
    <row r="15" spans="1:15" s="110" customFormat="1" ht="12" customHeight="1" x14ac:dyDescent="0.2">
      <c r="A15" s="118" t="s">
        <v>105</v>
      </c>
      <c r="B15" s="121" t="s">
        <v>108</v>
      </c>
      <c r="C15" s="113">
        <v>11.41439205955335</v>
      </c>
      <c r="D15" s="115">
        <v>6164</v>
      </c>
      <c r="E15" s="114">
        <v>6365</v>
      </c>
      <c r="F15" s="114">
        <v>6573</v>
      </c>
      <c r="G15" s="114">
        <v>6124</v>
      </c>
      <c r="H15" s="140">
        <v>6234</v>
      </c>
      <c r="I15" s="115">
        <v>-70</v>
      </c>
      <c r="J15" s="116">
        <v>-1.122874558870709</v>
      </c>
    </row>
    <row r="16" spans="1:15" s="110" customFormat="1" ht="12" customHeight="1" x14ac:dyDescent="0.2">
      <c r="A16" s="118"/>
      <c r="B16" s="121" t="s">
        <v>109</v>
      </c>
      <c r="C16" s="113">
        <v>66.641976223102844</v>
      </c>
      <c r="D16" s="115">
        <v>35988</v>
      </c>
      <c r="E16" s="114">
        <v>35910</v>
      </c>
      <c r="F16" s="114">
        <v>36094</v>
      </c>
      <c r="G16" s="114">
        <v>36268</v>
      </c>
      <c r="H16" s="140">
        <v>36473</v>
      </c>
      <c r="I16" s="115">
        <v>-485</v>
      </c>
      <c r="J16" s="116">
        <v>-1.3297507745455543</v>
      </c>
    </row>
    <row r="17" spans="1:10" s="110" customFormat="1" ht="12" customHeight="1" x14ac:dyDescent="0.2">
      <c r="A17" s="118"/>
      <c r="B17" s="121" t="s">
        <v>110</v>
      </c>
      <c r="C17" s="113">
        <v>21.330691455872003</v>
      </c>
      <c r="D17" s="115">
        <v>11519</v>
      </c>
      <c r="E17" s="114">
        <v>11371</v>
      </c>
      <c r="F17" s="114">
        <v>11316</v>
      </c>
      <c r="G17" s="114">
        <v>11180</v>
      </c>
      <c r="H17" s="140">
        <v>11025</v>
      </c>
      <c r="I17" s="115">
        <v>494</v>
      </c>
      <c r="J17" s="116">
        <v>4.4807256235827664</v>
      </c>
    </row>
    <row r="18" spans="1:10" s="110" customFormat="1" ht="12" customHeight="1" x14ac:dyDescent="0.2">
      <c r="A18" s="120"/>
      <c r="B18" s="121" t="s">
        <v>111</v>
      </c>
      <c r="C18" s="113">
        <v>0.61294026147179737</v>
      </c>
      <c r="D18" s="115">
        <v>331</v>
      </c>
      <c r="E18" s="114">
        <v>323</v>
      </c>
      <c r="F18" s="114">
        <v>333</v>
      </c>
      <c r="G18" s="114">
        <v>327</v>
      </c>
      <c r="H18" s="140">
        <v>298</v>
      </c>
      <c r="I18" s="115">
        <v>33</v>
      </c>
      <c r="J18" s="116">
        <v>11.073825503355705</v>
      </c>
    </row>
    <row r="19" spans="1:10" s="110" customFormat="1" ht="12" customHeight="1" x14ac:dyDescent="0.2">
      <c r="A19" s="120"/>
      <c r="B19" s="121" t="s">
        <v>112</v>
      </c>
      <c r="C19" s="113">
        <v>0.23147290841079959</v>
      </c>
      <c r="D19" s="115">
        <v>125</v>
      </c>
      <c r="E19" s="114">
        <v>122</v>
      </c>
      <c r="F19" s="114">
        <v>146</v>
      </c>
      <c r="G19" s="114">
        <v>133</v>
      </c>
      <c r="H19" s="140">
        <v>113</v>
      </c>
      <c r="I19" s="115">
        <v>12</v>
      </c>
      <c r="J19" s="116">
        <v>10.619469026548673</v>
      </c>
    </row>
    <row r="20" spans="1:10" s="110" customFormat="1" ht="12" customHeight="1" x14ac:dyDescent="0.2">
      <c r="A20" s="118" t="s">
        <v>113</v>
      </c>
      <c r="B20" s="119" t="s">
        <v>181</v>
      </c>
      <c r="C20" s="113">
        <v>75.917558608940411</v>
      </c>
      <c r="D20" s="115">
        <v>40997</v>
      </c>
      <c r="E20" s="114">
        <v>41231</v>
      </c>
      <c r="F20" s="114">
        <v>41741</v>
      </c>
      <c r="G20" s="114">
        <v>41594</v>
      </c>
      <c r="H20" s="140">
        <v>41776</v>
      </c>
      <c r="I20" s="115">
        <v>-779</v>
      </c>
      <c r="J20" s="116">
        <v>-1.8647070088088855</v>
      </c>
    </row>
    <row r="21" spans="1:10" s="110" customFormat="1" ht="12" customHeight="1" x14ac:dyDescent="0.2">
      <c r="A21" s="118"/>
      <c r="B21" s="119" t="s">
        <v>182</v>
      </c>
      <c r="C21" s="113">
        <v>24.082441391059589</v>
      </c>
      <c r="D21" s="115">
        <v>13005</v>
      </c>
      <c r="E21" s="114">
        <v>12738</v>
      </c>
      <c r="F21" s="114">
        <v>12575</v>
      </c>
      <c r="G21" s="114">
        <v>12305</v>
      </c>
      <c r="H21" s="140">
        <v>12254</v>
      </c>
      <c r="I21" s="115">
        <v>751</v>
      </c>
      <c r="J21" s="116">
        <v>6.1286110657744413</v>
      </c>
    </row>
    <row r="22" spans="1:10" s="110" customFormat="1" ht="12" customHeight="1" x14ac:dyDescent="0.2">
      <c r="A22" s="118" t="s">
        <v>113</v>
      </c>
      <c r="B22" s="119" t="s">
        <v>116</v>
      </c>
      <c r="C22" s="113">
        <v>92.99655568312285</v>
      </c>
      <c r="D22" s="115">
        <v>50220</v>
      </c>
      <c r="E22" s="114">
        <v>50272</v>
      </c>
      <c r="F22" s="114">
        <v>50534</v>
      </c>
      <c r="G22" s="114">
        <v>50179</v>
      </c>
      <c r="H22" s="140">
        <v>50428</v>
      </c>
      <c r="I22" s="115">
        <v>-208</v>
      </c>
      <c r="J22" s="116">
        <v>-0.41246926310779725</v>
      </c>
    </row>
    <row r="23" spans="1:10" s="110" customFormat="1" ht="12" customHeight="1" x14ac:dyDescent="0.2">
      <c r="A23" s="118"/>
      <c r="B23" s="119" t="s">
        <v>117</v>
      </c>
      <c r="C23" s="113">
        <v>6.9849264842042889</v>
      </c>
      <c r="D23" s="115">
        <v>3772</v>
      </c>
      <c r="E23" s="114">
        <v>3687</v>
      </c>
      <c r="F23" s="114">
        <v>3769</v>
      </c>
      <c r="G23" s="114">
        <v>3703</v>
      </c>
      <c r="H23" s="140">
        <v>3589</v>
      </c>
      <c r="I23" s="115">
        <v>183</v>
      </c>
      <c r="J23" s="116">
        <v>5.098913346336027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20787</v>
      </c>
      <c r="E64" s="236">
        <v>20889</v>
      </c>
      <c r="F64" s="236">
        <v>20999</v>
      </c>
      <c r="G64" s="236">
        <v>20702</v>
      </c>
      <c r="H64" s="140">
        <v>20538</v>
      </c>
      <c r="I64" s="115">
        <v>249</v>
      </c>
      <c r="J64" s="116">
        <v>1.2123867952088812</v>
      </c>
    </row>
    <row r="65" spans="1:12" s="110" customFormat="1" ht="12" customHeight="1" x14ac:dyDescent="0.2">
      <c r="A65" s="118" t="s">
        <v>105</v>
      </c>
      <c r="B65" s="119" t="s">
        <v>106</v>
      </c>
      <c r="C65" s="113">
        <v>56.184153557511905</v>
      </c>
      <c r="D65" s="235">
        <v>11679</v>
      </c>
      <c r="E65" s="236">
        <v>11748</v>
      </c>
      <c r="F65" s="236">
        <v>11865</v>
      </c>
      <c r="G65" s="236">
        <v>11679</v>
      </c>
      <c r="H65" s="140">
        <v>11548</v>
      </c>
      <c r="I65" s="115">
        <v>131</v>
      </c>
      <c r="J65" s="116">
        <v>1.1343955663318324</v>
      </c>
    </row>
    <row r="66" spans="1:12" s="110" customFormat="1" ht="12" customHeight="1" x14ac:dyDescent="0.2">
      <c r="A66" s="118"/>
      <c r="B66" s="119" t="s">
        <v>107</v>
      </c>
      <c r="C66" s="113">
        <v>43.815846442488095</v>
      </c>
      <c r="D66" s="235">
        <v>9108</v>
      </c>
      <c r="E66" s="236">
        <v>9141</v>
      </c>
      <c r="F66" s="236">
        <v>9134</v>
      </c>
      <c r="G66" s="236">
        <v>9023</v>
      </c>
      <c r="H66" s="140">
        <v>8990</v>
      </c>
      <c r="I66" s="115">
        <v>118</v>
      </c>
      <c r="J66" s="116">
        <v>1.3125695216907676</v>
      </c>
    </row>
    <row r="67" spans="1:12" s="110" customFormat="1" ht="12" customHeight="1" x14ac:dyDescent="0.2">
      <c r="A67" s="118" t="s">
        <v>105</v>
      </c>
      <c r="B67" s="121" t="s">
        <v>108</v>
      </c>
      <c r="C67" s="113">
        <v>11.468706403040361</v>
      </c>
      <c r="D67" s="235">
        <v>2384</v>
      </c>
      <c r="E67" s="236">
        <v>2476</v>
      </c>
      <c r="F67" s="236">
        <v>2525</v>
      </c>
      <c r="G67" s="236">
        <v>2323</v>
      </c>
      <c r="H67" s="140">
        <v>2322</v>
      </c>
      <c r="I67" s="115">
        <v>62</v>
      </c>
      <c r="J67" s="116">
        <v>2.6701119724375539</v>
      </c>
    </row>
    <row r="68" spans="1:12" s="110" customFormat="1" ht="12" customHeight="1" x14ac:dyDescent="0.2">
      <c r="A68" s="118"/>
      <c r="B68" s="121" t="s">
        <v>109</v>
      </c>
      <c r="C68" s="113">
        <v>67.330543127916485</v>
      </c>
      <c r="D68" s="235">
        <v>13996</v>
      </c>
      <c r="E68" s="236">
        <v>14015</v>
      </c>
      <c r="F68" s="236">
        <v>14105</v>
      </c>
      <c r="G68" s="236">
        <v>14084</v>
      </c>
      <c r="H68" s="140">
        <v>14010</v>
      </c>
      <c r="I68" s="115">
        <v>-14</v>
      </c>
      <c r="J68" s="116">
        <v>-9.9928622412562451E-2</v>
      </c>
    </row>
    <row r="69" spans="1:12" s="110" customFormat="1" ht="12" customHeight="1" x14ac:dyDescent="0.2">
      <c r="A69" s="118"/>
      <c r="B69" s="121" t="s">
        <v>110</v>
      </c>
      <c r="C69" s="113">
        <v>20.070236205320633</v>
      </c>
      <c r="D69" s="235">
        <v>4172</v>
      </c>
      <c r="E69" s="236">
        <v>4163</v>
      </c>
      <c r="F69" s="236">
        <v>4134</v>
      </c>
      <c r="G69" s="236">
        <v>4064</v>
      </c>
      <c r="H69" s="140">
        <v>3993</v>
      </c>
      <c r="I69" s="115">
        <v>179</v>
      </c>
      <c r="J69" s="116">
        <v>4.4828449787127473</v>
      </c>
    </row>
    <row r="70" spans="1:12" s="110" customFormat="1" ht="12" customHeight="1" x14ac:dyDescent="0.2">
      <c r="A70" s="120"/>
      <c r="B70" s="121" t="s">
        <v>111</v>
      </c>
      <c r="C70" s="113">
        <v>1.130514263722519</v>
      </c>
      <c r="D70" s="235">
        <v>235</v>
      </c>
      <c r="E70" s="236">
        <v>235</v>
      </c>
      <c r="F70" s="236">
        <v>235</v>
      </c>
      <c r="G70" s="236">
        <v>231</v>
      </c>
      <c r="H70" s="140">
        <v>213</v>
      </c>
      <c r="I70" s="115">
        <v>22</v>
      </c>
      <c r="J70" s="116">
        <v>10.328638497652582</v>
      </c>
    </row>
    <row r="71" spans="1:12" s="110" customFormat="1" ht="12" customHeight="1" x14ac:dyDescent="0.2">
      <c r="A71" s="120"/>
      <c r="B71" s="121" t="s">
        <v>112</v>
      </c>
      <c r="C71" s="113">
        <v>0.3415596286140376</v>
      </c>
      <c r="D71" s="235">
        <v>71</v>
      </c>
      <c r="E71" s="236">
        <v>74</v>
      </c>
      <c r="F71" s="236">
        <v>85</v>
      </c>
      <c r="G71" s="236">
        <v>83</v>
      </c>
      <c r="H71" s="140">
        <v>71</v>
      </c>
      <c r="I71" s="115">
        <v>0</v>
      </c>
      <c r="J71" s="116">
        <v>0</v>
      </c>
    </row>
    <row r="72" spans="1:12" s="110" customFormat="1" ht="12" customHeight="1" x14ac:dyDescent="0.2">
      <c r="A72" s="118" t="s">
        <v>113</v>
      </c>
      <c r="B72" s="119" t="s">
        <v>181</v>
      </c>
      <c r="C72" s="113">
        <v>72.059460239572815</v>
      </c>
      <c r="D72" s="235">
        <v>14979</v>
      </c>
      <c r="E72" s="236">
        <v>15151</v>
      </c>
      <c r="F72" s="236">
        <v>15328</v>
      </c>
      <c r="G72" s="236">
        <v>15115</v>
      </c>
      <c r="H72" s="140">
        <v>15027</v>
      </c>
      <c r="I72" s="115">
        <v>-48</v>
      </c>
      <c r="J72" s="116">
        <v>-0.31942503493711322</v>
      </c>
    </row>
    <row r="73" spans="1:12" s="110" customFormat="1" ht="12" customHeight="1" x14ac:dyDescent="0.2">
      <c r="A73" s="118"/>
      <c r="B73" s="119" t="s">
        <v>182</v>
      </c>
      <c r="C73" s="113">
        <v>27.940539760427189</v>
      </c>
      <c r="D73" s="115">
        <v>5808</v>
      </c>
      <c r="E73" s="114">
        <v>5738</v>
      </c>
      <c r="F73" s="114">
        <v>5671</v>
      </c>
      <c r="G73" s="114">
        <v>5587</v>
      </c>
      <c r="H73" s="140">
        <v>5511</v>
      </c>
      <c r="I73" s="115">
        <v>297</v>
      </c>
      <c r="J73" s="116">
        <v>5.3892215568862278</v>
      </c>
    </row>
    <row r="74" spans="1:12" s="110" customFormat="1" ht="12" customHeight="1" x14ac:dyDescent="0.2">
      <c r="A74" s="118" t="s">
        <v>113</v>
      </c>
      <c r="B74" s="119" t="s">
        <v>116</v>
      </c>
      <c r="C74" s="113">
        <v>82.210035118102667</v>
      </c>
      <c r="D74" s="115">
        <v>17089</v>
      </c>
      <c r="E74" s="114">
        <v>17274</v>
      </c>
      <c r="F74" s="114">
        <v>17335</v>
      </c>
      <c r="G74" s="114">
        <v>17147</v>
      </c>
      <c r="H74" s="140">
        <v>17158</v>
      </c>
      <c r="I74" s="115">
        <v>-69</v>
      </c>
      <c r="J74" s="116">
        <v>-0.40214477211796246</v>
      </c>
    </row>
    <row r="75" spans="1:12" s="110" customFormat="1" ht="12" customHeight="1" x14ac:dyDescent="0.2">
      <c r="A75" s="142"/>
      <c r="B75" s="124" t="s">
        <v>117</v>
      </c>
      <c r="C75" s="125">
        <v>17.717804396978881</v>
      </c>
      <c r="D75" s="143">
        <v>3683</v>
      </c>
      <c r="E75" s="144">
        <v>3598</v>
      </c>
      <c r="F75" s="144">
        <v>3647</v>
      </c>
      <c r="G75" s="144">
        <v>3535</v>
      </c>
      <c r="H75" s="145">
        <v>3364</v>
      </c>
      <c r="I75" s="143">
        <v>319</v>
      </c>
      <c r="J75" s="146">
        <v>9.4827586206896548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54002</v>
      </c>
      <c r="G11" s="114">
        <v>53969</v>
      </c>
      <c r="H11" s="114">
        <v>54316</v>
      </c>
      <c r="I11" s="114">
        <v>53899</v>
      </c>
      <c r="J11" s="140">
        <v>54030</v>
      </c>
      <c r="K11" s="114">
        <v>-28</v>
      </c>
      <c r="L11" s="116">
        <v>-5.1823061262261709E-2</v>
      </c>
    </row>
    <row r="12" spans="1:17" s="110" customFormat="1" ht="24.95" customHeight="1" x14ac:dyDescent="0.2">
      <c r="A12" s="604" t="s">
        <v>185</v>
      </c>
      <c r="B12" s="605"/>
      <c r="C12" s="605"/>
      <c r="D12" s="606"/>
      <c r="E12" s="113">
        <v>60.634791304025775</v>
      </c>
      <c r="F12" s="115">
        <v>32744</v>
      </c>
      <c r="G12" s="114">
        <v>32927</v>
      </c>
      <c r="H12" s="114">
        <v>33300</v>
      </c>
      <c r="I12" s="114">
        <v>33207</v>
      </c>
      <c r="J12" s="140">
        <v>33269</v>
      </c>
      <c r="K12" s="114">
        <v>-525</v>
      </c>
      <c r="L12" s="116">
        <v>-1.57804562806216</v>
      </c>
    </row>
    <row r="13" spans="1:17" s="110" customFormat="1" ht="15" customHeight="1" x14ac:dyDescent="0.2">
      <c r="A13" s="120"/>
      <c r="B13" s="607" t="s">
        <v>107</v>
      </c>
      <c r="C13" s="607"/>
      <c r="E13" s="113">
        <v>39.365208695974225</v>
      </c>
      <c r="F13" s="115">
        <v>21258</v>
      </c>
      <c r="G13" s="114">
        <v>21042</v>
      </c>
      <c r="H13" s="114">
        <v>21016</v>
      </c>
      <c r="I13" s="114">
        <v>20692</v>
      </c>
      <c r="J13" s="140">
        <v>20761</v>
      </c>
      <c r="K13" s="114">
        <v>497</v>
      </c>
      <c r="L13" s="116">
        <v>2.393911661287992</v>
      </c>
    </row>
    <row r="14" spans="1:17" s="110" customFormat="1" ht="24.95" customHeight="1" x14ac:dyDescent="0.2">
      <c r="A14" s="604" t="s">
        <v>186</v>
      </c>
      <c r="B14" s="605"/>
      <c r="C14" s="605"/>
      <c r="D14" s="606"/>
      <c r="E14" s="113">
        <v>11.41439205955335</v>
      </c>
      <c r="F14" s="115">
        <v>6164</v>
      </c>
      <c r="G14" s="114">
        <v>6365</v>
      </c>
      <c r="H14" s="114">
        <v>6573</v>
      </c>
      <c r="I14" s="114">
        <v>6124</v>
      </c>
      <c r="J14" s="140">
        <v>6234</v>
      </c>
      <c r="K14" s="114">
        <v>-70</v>
      </c>
      <c r="L14" s="116">
        <v>-1.122874558870709</v>
      </c>
    </row>
    <row r="15" spans="1:17" s="110" customFormat="1" ht="15" customHeight="1" x14ac:dyDescent="0.2">
      <c r="A15" s="120"/>
      <c r="B15" s="119"/>
      <c r="C15" s="258" t="s">
        <v>106</v>
      </c>
      <c r="E15" s="113">
        <v>56.92731992212849</v>
      </c>
      <c r="F15" s="115">
        <v>3509</v>
      </c>
      <c r="G15" s="114">
        <v>3633</v>
      </c>
      <c r="H15" s="114">
        <v>3795</v>
      </c>
      <c r="I15" s="114">
        <v>3535</v>
      </c>
      <c r="J15" s="140">
        <v>3576</v>
      </c>
      <c r="K15" s="114">
        <v>-67</v>
      </c>
      <c r="L15" s="116">
        <v>-1.8736017897091723</v>
      </c>
    </row>
    <row r="16" spans="1:17" s="110" customFormat="1" ht="15" customHeight="1" x14ac:dyDescent="0.2">
      <c r="A16" s="120"/>
      <c r="B16" s="119"/>
      <c r="C16" s="258" t="s">
        <v>107</v>
      </c>
      <c r="E16" s="113">
        <v>43.07268007787151</v>
      </c>
      <c r="F16" s="115">
        <v>2655</v>
      </c>
      <c r="G16" s="114">
        <v>2732</v>
      </c>
      <c r="H16" s="114">
        <v>2778</v>
      </c>
      <c r="I16" s="114">
        <v>2589</v>
      </c>
      <c r="J16" s="140">
        <v>2658</v>
      </c>
      <c r="K16" s="114">
        <v>-3</v>
      </c>
      <c r="L16" s="116">
        <v>-0.11286681715575621</v>
      </c>
    </row>
    <row r="17" spans="1:12" s="110" customFormat="1" ht="15" customHeight="1" x14ac:dyDescent="0.2">
      <c r="A17" s="120"/>
      <c r="B17" s="121" t="s">
        <v>109</v>
      </c>
      <c r="C17" s="258"/>
      <c r="E17" s="113">
        <v>66.641976223102844</v>
      </c>
      <c r="F17" s="115">
        <v>35988</v>
      </c>
      <c r="G17" s="114">
        <v>35910</v>
      </c>
      <c r="H17" s="114">
        <v>36094</v>
      </c>
      <c r="I17" s="114">
        <v>36268</v>
      </c>
      <c r="J17" s="140">
        <v>36473</v>
      </c>
      <c r="K17" s="114">
        <v>-485</v>
      </c>
      <c r="L17" s="116">
        <v>-1.3297507745455543</v>
      </c>
    </row>
    <row r="18" spans="1:12" s="110" customFormat="1" ht="15" customHeight="1" x14ac:dyDescent="0.2">
      <c r="A18" s="120"/>
      <c r="B18" s="119"/>
      <c r="C18" s="258" t="s">
        <v>106</v>
      </c>
      <c r="E18" s="113">
        <v>60.50905857508058</v>
      </c>
      <c r="F18" s="115">
        <v>21776</v>
      </c>
      <c r="G18" s="114">
        <v>21858</v>
      </c>
      <c r="H18" s="114">
        <v>22065</v>
      </c>
      <c r="I18" s="114">
        <v>22278</v>
      </c>
      <c r="J18" s="140">
        <v>22405</v>
      </c>
      <c r="K18" s="114">
        <v>-629</v>
      </c>
      <c r="L18" s="116">
        <v>-2.8074090604775721</v>
      </c>
    </row>
    <row r="19" spans="1:12" s="110" customFormat="1" ht="15" customHeight="1" x14ac:dyDescent="0.2">
      <c r="A19" s="120"/>
      <c r="B19" s="119"/>
      <c r="C19" s="258" t="s">
        <v>107</v>
      </c>
      <c r="E19" s="113">
        <v>39.49094142491942</v>
      </c>
      <c r="F19" s="115">
        <v>14212</v>
      </c>
      <c r="G19" s="114">
        <v>14052</v>
      </c>
      <c r="H19" s="114">
        <v>14029</v>
      </c>
      <c r="I19" s="114">
        <v>13990</v>
      </c>
      <c r="J19" s="140">
        <v>14068</v>
      </c>
      <c r="K19" s="114">
        <v>144</v>
      </c>
      <c r="L19" s="116">
        <v>1.0235996588001137</v>
      </c>
    </row>
    <row r="20" spans="1:12" s="110" customFormat="1" ht="15" customHeight="1" x14ac:dyDescent="0.2">
      <c r="A20" s="120"/>
      <c r="B20" s="121" t="s">
        <v>110</v>
      </c>
      <c r="C20" s="258"/>
      <c r="E20" s="113">
        <v>21.330691455872003</v>
      </c>
      <c r="F20" s="115">
        <v>11519</v>
      </c>
      <c r="G20" s="114">
        <v>11371</v>
      </c>
      <c r="H20" s="114">
        <v>11316</v>
      </c>
      <c r="I20" s="114">
        <v>11180</v>
      </c>
      <c r="J20" s="140">
        <v>11025</v>
      </c>
      <c r="K20" s="114">
        <v>494</v>
      </c>
      <c r="L20" s="116">
        <v>4.4807256235827664</v>
      </c>
    </row>
    <row r="21" spans="1:12" s="110" customFormat="1" ht="15" customHeight="1" x14ac:dyDescent="0.2">
      <c r="A21" s="120"/>
      <c r="B21" s="119"/>
      <c r="C21" s="258" t="s">
        <v>106</v>
      </c>
      <c r="E21" s="113">
        <v>63.017623057557081</v>
      </c>
      <c r="F21" s="115">
        <v>7259</v>
      </c>
      <c r="G21" s="114">
        <v>7246</v>
      </c>
      <c r="H21" s="114">
        <v>7246</v>
      </c>
      <c r="I21" s="114">
        <v>7202</v>
      </c>
      <c r="J21" s="140">
        <v>7111</v>
      </c>
      <c r="K21" s="114">
        <v>148</v>
      </c>
      <c r="L21" s="116">
        <v>2.0812825200393754</v>
      </c>
    </row>
    <row r="22" spans="1:12" s="110" customFormat="1" ht="15" customHeight="1" x14ac:dyDescent="0.2">
      <c r="A22" s="120"/>
      <c r="B22" s="119"/>
      <c r="C22" s="258" t="s">
        <v>107</v>
      </c>
      <c r="E22" s="113">
        <v>36.982376942442919</v>
      </c>
      <c r="F22" s="115">
        <v>4260</v>
      </c>
      <c r="G22" s="114">
        <v>4125</v>
      </c>
      <c r="H22" s="114">
        <v>4070</v>
      </c>
      <c r="I22" s="114">
        <v>3978</v>
      </c>
      <c r="J22" s="140">
        <v>3914</v>
      </c>
      <c r="K22" s="114">
        <v>346</v>
      </c>
      <c r="L22" s="116">
        <v>8.8400613183444054</v>
      </c>
    </row>
    <row r="23" spans="1:12" s="110" customFormat="1" ht="15" customHeight="1" x14ac:dyDescent="0.2">
      <c r="A23" s="120"/>
      <c r="B23" s="121" t="s">
        <v>111</v>
      </c>
      <c r="C23" s="258"/>
      <c r="E23" s="113">
        <v>0.61294026147179737</v>
      </c>
      <c r="F23" s="115">
        <v>331</v>
      </c>
      <c r="G23" s="114">
        <v>323</v>
      </c>
      <c r="H23" s="114">
        <v>333</v>
      </c>
      <c r="I23" s="114">
        <v>327</v>
      </c>
      <c r="J23" s="140">
        <v>298</v>
      </c>
      <c r="K23" s="114">
        <v>33</v>
      </c>
      <c r="L23" s="116">
        <v>11.073825503355705</v>
      </c>
    </row>
    <row r="24" spans="1:12" s="110" customFormat="1" ht="15" customHeight="1" x14ac:dyDescent="0.2">
      <c r="A24" s="120"/>
      <c r="B24" s="119"/>
      <c r="C24" s="258" t="s">
        <v>106</v>
      </c>
      <c r="E24" s="113">
        <v>60.422960725075527</v>
      </c>
      <c r="F24" s="115">
        <v>200</v>
      </c>
      <c r="G24" s="114">
        <v>190</v>
      </c>
      <c r="H24" s="114">
        <v>194</v>
      </c>
      <c r="I24" s="114">
        <v>192</v>
      </c>
      <c r="J24" s="140">
        <v>177</v>
      </c>
      <c r="K24" s="114">
        <v>23</v>
      </c>
      <c r="L24" s="116">
        <v>12.994350282485875</v>
      </c>
    </row>
    <row r="25" spans="1:12" s="110" customFormat="1" ht="15" customHeight="1" x14ac:dyDescent="0.2">
      <c r="A25" s="120"/>
      <c r="B25" s="119"/>
      <c r="C25" s="258" t="s">
        <v>107</v>
      </c>
      <c r="E25" s="113">
        <v>39.577039274924473</v>
      </c>
      <c r="F25" s="115">
        <v>131</v>
      </c>
      <c r="G25" s="114">
        <v>133</v>
      </c>
      <c r="H25" s="114">
        <v>139</v>
      </c>
      <c r="I25" s="114">
        <v>135</v>
      </c>
      <c r="J25" s="140">
        <v>121</v>
      </c>
      <c r="K25" s="114">
        <v>10</v>
      </c>
      <c r="L25" s="116">
        <v>8.2644628099173545</v>
      </c>
    </row>
    <row r="26" spans="1:12" s="110" customFormat="1" ht="15" customHeight="1" x14ac:dyDescent="0.2">
      <c r="A26" s="120"/>
      <c r="C26" s="121" t="s">
        <v>187</v>
      </c>
      <c r="D26" s="110" t="s">
        <v>188</v>
      </c>
      <c r="E26" s="113">
        <v>0.23147290841079959</v>
      </c>
      <c r="F26" s="115">
        <v>125</v>
      </c>
      <c r="G26" s="114">
        <v>122</v>
      </c>
      <c r="H26" s="114">
        <v>146</v>
      </c>
      <c r="I26" s="114">
        <v>133</v>
      </c>
      <c r="J26" s="140">
        <v>113</v>
      </c>
      <c r="K26" s="114">
        <v>12</v>
      </c>
      <c r="L26" s="116">
        <v>10.619469026548673</v>
      </c>
    </row>
    <row r="27" spans="1:12" s="110" customFormat="1" ht="15" customHeight="1" x14ac:dyDescent="0.2">
      <c r="A27" s="120"/>
      <c r="B27" s="119"/>
      <c r="D27" s="259" t="s">
        <v>106</v>
      </c>
      <c r="E27" s="113">
        <v>60.8</v>
      </c>
      <c r="F27" s="115">
        <v>76</v>
      </c>
      <c r="G27" s="114">
        <v>69</v>
      </c>
      <c r="H27" s="114">
        <v>79</v>
      </c>
      <c r="I27" s="114">
        <v>68</v>
      </c>
      <c r="J27" s="140">
        <v>55</v>
      </c>
      <c r="K27" s="114">
        <v>21</v>
      </c>
      <c r="L27" s="116">
        <v>38.18181818181818</v>
      </c>
    </row>
    <row r="28" spans="1:12" s="110" customFormat="1" ht="15" customHeight="1" x14ac:dyDescent="0.2">
      <c r="A28" s="120"/>
      <c r="B28" s="119"/>
      <c r="D28" s="259" t="s">
        <v>107</v>
      </c>
      <c r="E28" s="113">
        <v>39.200000000000003</v>
      </c>
      <c r="F28" s="115">
        <v>49</v>
      </c>
      <c r="G28" s="114">
        <v>53</v>
      </c>
      <c r="H28" s="114">
        <v>67</v>
      </c>
      <c r="I28" s="114">
        <v>65</v>
      </c>
      <c r="J28" s="140">
        <v>58</v>
      </c>
      <c r="K28" s="114">
        <v>-9</v>
      </c>
      <c r="L28" s="116">
        <v>-15.517241379310345</v>
      </c>
    </row>
    <row r="29" spans="1:12" s="110" customFormat="1" ht="24.95" customHeight="1" x14ac:dyDescent="0.2">
      <c r="A29" s="604" t="s">
        <v>189</v>
      </c>
      <c r="B29" s="605"/>
      <c r="C29" s="605"/>
      <c r="D29" s="606"/>
      <c r="E29" s="113">
        <v>92.99655568312285</v>
      </c>
      <c r="F29" s="115">
        <v>50220</v>
      </c>
      <c r="G29" s="114">
        <v>50272</v>
      </c>
      <c r="H29" s="114">
        <v>50534</v>
      </c>
      <c r="I29" s="114">
        <v>50179</v>
      </c>
      <c r="J29" s="140">
        <v>50428</v>
      </c>
      <c r="K29" s="114">
        <v>-208</v>
      </c>
      <c r="L29" s="116">
        <v>-0.41246926310779725</v>
      </c>
    </row>
    <row r="30" spans="1:12" s="110" customFormat="1" ht="15" customHeight="1" x14ac:dyDescent="0.2">
      <c r="A30" s="120"/>
      <c r="B30" s="119"/>
      <c r="C30" s="258" t="s">
        <v>106</v>
      </c>
      <c r="E30" s="113">
        <v>60.25487853444843</v>
      </c>
      <c r="F30" s="115">
        <v>30260</v>
      </c>
      <c r="G30" s="114">
        <v>30509</v>
      </c>
      <c r="H30" s="114">
        <v>30799</v>
      </c>
      <c r="I30" s="114">
        <v>30739</v>
      </c>
      <c r="J30" s="140">
        <v>30864</v>
      </c>
      <c r="K30" s="114">
        <v>-604</v>
      </c>
      <c r="L30" s="116">
        <v>-1.9569725246241576</v>
      </c>
    </row>
    <row r="31" spans="1:12" s="110" customFormat="1" ht="15" customHeight="1" x14ac:dyDescent="0.2">
      <c r="A31" s="120"/>
      <c r="B31" s="119"/>
      <c r="C31" s="258" t="s">
        <v>107</v>
      </c>
      <c r="E31" s="113">
        <v>39.74512146555157</v>
      </c>
      <c r="F31" s="115">
        <v>19960</v>
      </c>
      <c r="G31" s="114">
        <v>19763</v>
      </c>
      <c r="H31" s="114">
        <v>19735</v>
      </c>
      <c r="I31" s="114">
        <v>19440</v>
      </c>
      <c r="J31" s="140">
        <v>19564</v>
      </c>
      <c r="K31" s="114">
        <v>396</v>
      </c>
      <c r="L31" s="116">
        <v>2.0241259456143936</v>
      </c>
    </row>
    <row r="32" spans="1:12" s="110" customFormat="1" ht="15" customHeight="1" x14ac:dyDescent="0.2">
      <c r="A32" s="120"/>
      <c r="B32" s="119" t="s">
        <v>117</v>
      </c>
      <c r="C32" s="258"/>
      <c r="E32" s="113">
        <v>6.9849264842042889</v>
      </c>
      <c r="F32" s="115">
        <v>3772</v>
      </c>
      <c r="G32" s="114">
        <v>3687</v>
      </c>
      <c r="H32" s="114">
        <v>3769</v>
      </c>
      <c r="I32" s="114">
        <v>3703</v>
      </c>
      <c r="J32" s="140">
        <v>3589</v>
      </c>
      <c r="K32" s="114">
        <v>183</v>
      </c>
      <c r="L32" s="116">
        <v>5.098913346336027</v>
      </c>
    </row>
    <row r="33" spans="1:12" s="110" customFormat="1" ht="15" customHeight="1" x14ac:dyDescent="0.2">
      <c r="A33" s="120"/>
      <c r="B33" s="119"/>
      <c r="C33" s="258" t="s">
        <v>106</v>
      </c>
      <c r="E33" s="113">
        <v>65.66808059384941</v>
      </c>
      <c r="F33" s="115">
        <v>2477</v>
      </c>
      <c r="G33" s="114">
        <v>2411</v>
      </c>
      <c r="H33" s="114">
        <v>2493</v>
      </c>
      <c r="I33" s="114">
        <v>2455</v>
      </c>
      <c r="J33" s="140">
        <v>2396</v>
      </c>
      <c r="K33" s="114">
        <v>81</v>
      </c>
      <c r="L33" s="116">
        <v>3.380634390651085</v>
      </c>
    </row>
    <row r="34" spans="1:12" s="110" customFormat="1" ht="15" customHeight="1" x14ac:dyDescent="0.2">
      <c r="A34" s="120"/>
      <c r="B34" s="119"/>
      <c r="C34" s="258" t="s">
        <v>107</v>
      </c>
      <c r="E34" s="113">
        <v>34.331919406150583</v>
      </c>
      <c r="F34" s="115">
        <v>1295</v>
      </c>
      <c r="G34" s="114">
        <v>1276</v>
      </c>
      <c r="H34" s="114">
        <v>1276</v>
      </c>
      <c r="I34" s="114">
        <v>1248</v>
      </c>
      <c r="J34" s="140">
        <v>1193</v>
      </c>
      <c r="K34" s="114">
        <v>102</v>
      </c>
      <c r="L34" s="116">
        <v>8.5498742665549035</v>
      </c>
    </row>
    <row r="35" spans="1:12" s="110" customFormat="1" ht="24.95" customHeight="1" x14ac:dyDescent="0.2">
      <c r="A35" s="604" t="s">
        <v>190</v>
      </c>
      <c r="B35" s="605"/>
      <c r="C35" s="605"/>
      <c r="D35" s="606"/>
      <c r="E35" s="113">
        <v>75.917558608940411</v>
      </c>
      <c r="F35" s="115">
        <v>40997</v>
      </c>
      <c r="G35" s="114">
        <v>41231</v>
      </c>
      <c r="H35" s="114">
        <v>41741</v>
      </c>
      <c r="I35" s="114">
        <v>41594</v>
      </c>
      <c r="J35" s="140">
        <v>41776</v>
      </c>
      <c r="K35" s="114">
        <v>-779</v>
      </c>
      <c r="L35" s="116">
        <v>-1.8647070088088855</v>
      </c>
    </row>
    <row r="36" spans="1:12" s="110" customFormat="1" ht="15" customHeight="1" x14ac:dyDescent="0.2">
      <c r="A36" s="120"/>
      <c r="B36" s="119"/>
      <c r="C36" s="258" t="s">
        <v>106</v>
      </c>
      <c r="E36" s="113">
        <v>74.898163280240013</v>
      </c>
      <c r="F36" s="115">
        <v>30706</v>
      </c>
      <c r="G36" s="114">
        <v>30936</v>
      </c>
      <c r="H36" s="114">
        <v>31331</v>
      </c>
      <c r="I36" s="114">
        <v>31329</v>
      </c>
      <c r="J36" s="140">
        <v>31461</v>
      </c>
      <c r="K36" s="114">
        <v>-755</v>
      </c>
      <c r="L36" s="116">
        <v>-2.3997965735354883</v>
      </c>
    </row>
    <row r="37" spans="1:12" s="110" customFormat="1" ht="15" customHeight="1" x14ac:dyDescent="0.2">
      <c r="A37" s="120"/>
      <c r="B37" s="119"/>
      <c r="C37" s="258" t="s">
        <v>107</v>
      </c>
      <c r="E37" s="113">
        <v>25.101836719759984</v>
      </c>
      <c r="F37" s="115">
        <v>10291</v>
      </c>
      <c r="G37" s="114">
        <v>10295</v>
      </c>
      <c r="H37" s="114">
        <v>10410</v>
      </c>
      <c r="I37" s="114">
        <v>10265</v>
      </c>
      <c r="J37" s="140">
        <v>10315</v>
      </c>
      <c r="K37" s="114">
        <v>-24</v>
      </c>
      <c r="L37" s="116">
        <v>-0.23267086766844403</v>
      </c>
    </row>
    <row r="38" spans="1:12" s="110" customFormat="1" ht="15" customHeight="1" x14ac:dyDescent="0.2">
      <c r="A38" s="120"/>
      <c r="B38" s="119" t="s">
        <v>182</v>
      </c>
      <c r="C38" s="258"/>
      <c r="E38" s="113">
        <v>24.082441391059589</v>
      </c>
      <c r="F38" s="115">
        <v>13005</v>
      </c>
      <c r="G38" s="114">
        <v>12738</v>
      </c>
      <c r="H38" s="114">
        <v>12575</v>
      </c>
      <c r="I38" s="114">
        <v>12305</v>
      </c>
      <c r="J38" s="140">
        <v>12254</v>
      </c>
      <c r="K38" s="114">
        <v>751</v>
      </c>
      <c r="L38" s="116">
        <v>6.1286110657744413</v>
      </c>
    </row>
    <row r="39" spans="1:12" s="110" customFormat="1" ht="15" customHeight="1" x14ac:dyDescent="0.2">
      <c r="A39" s="120"/>
      <c r="B39" s="119"/>
      <c r="C39" s="258" t="s">
        <v>106</v>
      </c>
      <c r="E39" s="113">
        <v>15.670895809304113</v>
      </c>
      <c r="F39" s="115">
        <v>2038</v>
      </c>
      <c r="G39" s="114">
        <v>1991</v>
      </c>
      <c r="H39" s="114">
        <v>1969</v>
      </c>
      <c r="I39" s="114">
        <v>1878</v>
      </c>
      <c r="J39" s="140">
        <v>1808</v>
      </c>
      <c r="K39" s="114">
        <v>230</v>
      </c>
      <c r="L39" s="116">
        <v>12.721238938053098</v>
      </c>
    </row>
    <row r="40" spans="1:12" s="110" customFormat="1" ht="15" customHeight="1" x14ac:dyDescent="0.2">
      <c r="A40" s="120"/>
      <c r="B40" s="119"/>
      <c r="C40" s="258" t="s">
        <v>107</v>
      </c>
      <c r="E40" s="113">
        <v>84.329104190695887</v>
      </c>
      <c r="F40" s="115">
        <v>10967</v>
      </c>
      <c r="G40" s="114">
        <v>10747</v>
      </c>
      <c r="H40" s="114">
        <v>10606</v>
      </c>
      <c r="I40" s="114">
        <v>10427</v>
      </c>
      <c r="J40" s="140">
        <v>10446</v>
      </c>
      <c r="K40" s="114">
        <v>521</v>
      </c>
      <c r="L40" s="116">
        <v>4.9875550449932993</v>
      </c>
    </row>
    <row r="41" spans="1:12" s="110" customFormat="1" ht="24.75" customHeight="1" x14ac:dyDescent="0.2">
      <c r="A41" s="604" t="s">
        <v>518</v>
      </c>
      <c r="B41" s="605"/>
      <c r="C41" s="605"/>
      <c r="D41" s="606"/>
      <c r="E41" s="113">
        <v>4.9627791563275432</v>
      </c>
      <c r="F41" s="115">
        <v>2680</v>
      </c>
      <c r="G41" s="114">
        <v>2987</v>
      </c>
      <c r="H41" s="114">
        <v>3018</v>
      </c>
      <c r="I41" s="114">
        <v>2621</v>
      </c>
      <c r="J41" s="140">
        <v>2692</v>
      </c>
      <c r="K41" s="114">
        <v>-12</v>
      </c>
      <c r="L41" s="116">
        <v>-0.44576523031203569</v>
      </c>
    </row>
    <row r="42" spans="1:12" s="110" customFormat="1" ht="15" customHeight="1" x14ac:dyDescent="0.2">
      <c r="A42" s="120"/>
      <c r="B42" s="119"/>
      <c r="C42" s="258" t="s">
        <v>106</v>
      </c>
      <c r="E42" s="113">
        <v>59.029850746268657</v>
      </c>
      <c r="F42" s="115">
        <v>1582</v>
      </c>
      <c r="G42" s="114">
        <v>1785</v>
      </c>
      <c r="H42" s="114">
        <v>1800</v>
      </c>
      <c r="I42" s="114">
        <v>1531</v>
      </c>
      <c r="J42" s="140">
        <v>1572</v>
      </c>
      <c r="K42" s="114">
        <v>10</v>
      </c>
      <c r="L42" s="116">
        <v>0.63613231552162852</v>
      </c>
    </row>
    <row r="43" spans="1:12" s="110" customFormat="1" ht="15" customHeight="1" x14ac:dyDescent="0.2">
      <c r="A43" s="123"/>
      <c r="B43" s="124"/>
      <c r="C43" s="260" t="s">
        <v>107</v>
      </c>
      <c r="D43" s="261"/>
      <c r="E43" s="125">
        <v>40.970149253731343</v>
      </c>
      <c r="F43" s="143">
        <v>1098</v>
      </c>
      <c r="G43" s="144">
        <v>1202</v>
      </c>
      <c r="H43" s="144">
        <v>1218</v>
      </c>
      <c r="I43" s="144">
        <v>1090</v>
      </c>
      <c r="J43" s="145">
        <v>1120</v>
      </c>
      <c r="K43" s="144">
        <v>-22</v>
      </c>
      <c r="L43" s="146">
        <v>-1.9642857142857142</v>
      </c>
    </row>
    <row r="44" spans="1:12" s="110" customFormat="1" ht="45.75" customHeight="1" x14ac:dyDescent="0.2">
      <c r="A44" s="604" t="s">
        <v>191</v>
      </c>
      <c r="B44" s="605"/>
      <c r="C44" s="605"/>
      <c r="D44" s="606"/>
      <c r="E44" s="113">
        <v>0.4740565164253176</v>
      </c>
      <c r="F44" s="115">
        <v>256</v>
      </c>
      <c r="G44" s="114">
        <v>261</v>
      </c>
      <c r="H44" s="114">
        <v>266</v>
      </c>
      <c r="I44" s="114">
        <v>263</v>
      </c>
      <c r="J44" s="140">
        <v>252</v>
      </c>
      <c r="K44" s="114">
        <v>4</v>
      </c>
      <c r="L44" s="116">
        <v>1.5873015873015872</v>
      </c>
    </row>
    <row r="45" spans="1:12" s="110" customFormat="1" ht="15" customHeight="1" x14ac:dyDescent="0.2">
      <c r="A45" s="120"/>
      <c r="B45" s="119"/>
      <c r="C45" s="258" t="s">
        <v>106</v>
      </c>
      <c r="E45" s="113">
        <v>60.15625</v>
      </c>
      <c r="F45" s="115">
        <v>154</v>
      </c>
      <c r="G45" s="114">
        <v>158</v>
      </c>
      <c r="H45" s="114">
        <v>160</v>
      </c>
      <c r="I45" s="114">
        <v>157</v>
      </c>
      <c r="J45" s="140">
        <v>146</v>
      </c>
      <c r="K45" s="114">
        <v>8</v>
      </c>
      <c r="L45" s="116">
        <v>5.4794520547945202</v>
      </c>
    </row>
    <row r="46" spans="1:12" s="110" customFormat="1" ht="15" customHeight="1" x14ac:dyDescent="0.2">
      <c r="A46" s="123"/>
      <c r="B46" s="124"/>
      <c r="C46" s="260" t="s">
        <v>107</v>
      </c>
      <c r="D46" s="261"/>
      <c r="E46" s="125">
        <v>39.84375</v>
      </c>
      <c r="F46" s="143">
        <v>102</v>
      </c>
      <c r="G46" s="144">
        <v>103</v>
      </c>
      <c r="H46" s="144">
        <v>106</v>
      </c>
      <c r="I46" s="144">
        <v>106</v>
      </c>
      <c r="J46" s="145">
        <v>106</v>
      </c>
      <c r="K46" s="144">
        <v>-4</v>
      </c>
      <c r="L46" s="146">
        <v>-3.7735849056603774</v>
      </c>
    </row>
    <row r="47" spans="1:12" s="110" customFormat="1" ht="39" customHeight="1" x14ac:dyDescent="0.2">
      <c r="A47" s="604" t="s">
        <v>519</v>
      </c>
      <c r="B47" s="608"/>
      <c r="C47" s="608"/>
      <c r="D47" s="609"/>
      <c r="E47" s="113">
        <v>0.10369986296803822</v>
      </c>
      <c r="F47" s="115">
        <v>56</v>
      </c>
      <c r="G47" s="114">
        <v>56</v>
      </c>
      <c r="H47" s="114">
        <v>46</v>
      </c>
      <c r="I47" s="114">
        <v>54</v>
      </c>
      <c r="J47" s="140">
        <v>56</v>
      </c>
      <c r="K47" s="114">
        <v>0</v>
      </c>
      <c r="L47" s="116">
        <v>0</v>
      </c>
    </row>
    <row r="48" spans="1:12" s="110" customFormat="1" ht="15" customHeight="1" x14ac:dyDescent="0.2">
      <c r="A48" s="120"/>
      <c r="B48" s="119"/>
      <c r="C48" s="258" t="s">
        <v>106</v>
      </c>
      <c r="E48" s="113">
        <v>41.071428571428569</v>
      </c>
      <c r="F48" s="115">
        <v>23</v>
      </c>
      <c r="G48" s="114">
        <v>21</v>
      </c>
      <c r="H48" s="114">
        <v>13</v>
      </c>
      <c r="I48" s="114">
        <v>15</v>
      </c>
      <c r="J48" s="140">
        <v>18</v>
      </c>
      <c r="K48" s="114">
        <v>5</v>
      </c>
      <c r="L48" s="116">
        <v>27.777777777777779</v>
      </c>
    </row>
    <row r="49" spans="1:12" s="110" customFormat="1" ht="15" customHeight="1" x14ac:dyDescent="0.2">
      <c r="A49" s="123"/>
      <c r="B49" s="124"/>
      <c r="C49" s="260" t="s">
        <v>107</v>
      </c>
      <c r="D49" s="261"/>
      <c r="E49" s="125">
        <v>58.928571428571431</v>
      </c>
      <c r="F49" s="143">
        <v>33</v>
      </c>
      <c r="G49" s="144">
        <v>35</v>
      </c>
      <c r="H49" s="144">
        <v>33</v>
      </c>
      <c r="I49" s="144">
        <v>39</v>
      </c>
      <c r="J49" s="145">
        <v>38</v>
      </c>
      <c r="K49" s="144">
        <v>-5</v>
      </c>
      <c r="L49" s="146">
        <v>-13.157894736842104</v>
      </c>
    </row>
    <row r="50" spans="1:12" s="110" customFormat="1" ht="24.95" customHeight="1" x14ac:dyDescent="0.2">
      <c r="A50" s="610" t="s">
        <v>192</v>
      </c>
      <c r="B50" s="611"/>
      <c r="C50" s="611"/>
      <c r="D50" s="612"/>
      <c r="E50" s="262">
        <v>10.77737861560683</v>
      </c>
      <c r="F50" s="263">
        <v>5820</v>
      </c>
      <c r="G50" s="264">
        <v>6102</v>
      </c>
      <c r="H50" s="264">
        <v>6282</v>
      </c>
      <c r="I50" s="264">
        <v>5924</v>
      </c>
      <c r="J50" s="265">
        <v>5966</v>
      </c>
      <c r="K50" s="263">
        <v>-146</v>
      </c>
      <c r="L50" s="266">
        <v>-2.4472008045591687</v>
      </c>
    </row>
    <row r="51" spans="1:12" s="110" customFormat="1" ht="15" customHeight="1" x14ac:dyDescent="0.2">
      <c r="A51" s="120"/>
      <c r="B51" s="119"/>
      <c r="C51" s="258" t="s">
        <v>106</v>
      </c>
      <c r="E51" s="113">
        <v>57.491408934707906</v>
      </c>
      <c r="F51" s="115">
        <v>3346</v>
      </c>
      <c r="G51" s="114">
        <v>3501</v>
      </c>
      <c r="H51" s="114">
        <v>3660</v>
      </c>
      <c r="I51" s="114">
        <v>3465</v>
      </c>
      <c r="J51" s="140">
        <v>3478</v>
      </c>
      <c r="K51" s="114">
        <v>-132</v>
      </c>
      <c r="L51" s="116">
        <v>-3.7952846463484762</v>
      </c>
    </row>
    <row r="52" spans="1:12" s="110" customFormat="1" ht="15" customHeight="1" x14ac:dyDescent="0.2">
      <c r="A52" s="120"/>
      <c r="B52" s="119"/>
      <c r="C52" s="258" t="s">
        <v>107</v>
      </c>
      <c r="E52" s="113">
        <v>42.508591065292094</v>
      </c>
      <c r="F52" s="115">
        <v>2474</v>
      </c>
      <c r="G52" s="114">
        <v>2601</v>
      </c>
      <c r="H52" s="114">
        <v>2622</v>
      </c>
      <c r="I52" s="114">
        <v>2459</v>
      </c>
      <c r="J52" s="140">
        <v>2488</v>
      </c>
      <c r="K52" s="114">
        <v>-14</v>
      </c>
      <c r="L52" s="116">
        <v>-0.56270096463022512</v>
      </c>
    </row>
    <row r="53" spans="1:12" s="110" customFormat="1" ht="15" customHeight="1" x14ac:dyDescent="0.2">
      <c r="A53" s="120"/>
      <c r="B53" s="119"/>
      <c r="C53" s="258" t="s">
        <v>187</v>
      </c>
      <c r="D53" s="110" t="s">
        <v>193</v>
      </c>
      <c r="E53" s="113">
        <v>31.340206185567009</v>
      </c>
      <c r="F53" s="115">
        <v>1824</v>
      </c>
      <c r="G53" s="114">
        <v>2144</v>
      </c>
      <c r="H53" s="114">
        <v>2236</v>
      </c>
      <c r="I53" s="114">
        <v>1828</v>
      </c>
      <c r="J53" s="140">
        <v>1973</v>
      </c>
      <c r="K53" s="114">
        <v>-149</v>
      </c>
      <c r="L53" s="116">
        <v>-7.551951343132286</v>
      </c>
    </row>
    <row r="54" spans="1:12" s="110" customFormat="1" ht="15" customHeight="1" x14ac:dyDescent="0.2">
      <c r="A54" s="120"/>
      <c r="B54" s="119"/>
      <c r="D54" s="267" t="s">
        <v>194</v>
      </c>
      <c r="E54" s="113">
        <v>61.239035087719301</v>
      </c>
      <c r="F54" s="115">
        <v>1117</v>
      </c>
      <c r="G54" s="114">
        <v>1292</v>
      </c>
      <c r="H54" s="114">
        <v>1364</v>
      </c>
      <c r="I54" s="114">
        <v>1135</v>
      </c>
      <c r="J54" s="140">
        <v>1206</v>
      </c>
      <c r="K54" s="114">
        <v>-89</v>
      </c>
      <c r="L54" s="116">
        <v>-7.3797678275290215</v>
      </c>
    </row>
    <row r="55" spans="1:12" s="110" customFormat="1" ht="15" customHeight="1" x14ac:dyDescent="0.2">
      <c r="A55" s="120"/>
      <c r="B55" s="119"/>
      <c r="D55" s="267" t="s">
        <v>195</v>
      </c>
      <c r="E55" s="113">
        <v>38.760964912280699</v>
      </c>
      <c r="F55" s="115">
        <v>707</v>
      </c>
      <c r="G55" s="114">
        <v>852</v>
      </c>
      <c r="H55" s="114">
        <v>872</v>
      </c>
      <c r="I55" s="114">
        <v>693</v>
      </c>
      <c r="J55" s="140">
        <v>767</v>
      </c>
      <c r="K55" s="114">
        <v>-60</v>
      </c>
      <c r="L55" s="116">
        <v>-7.8226857887874841</v>
      </c>
    </row>
    <row r="56" spans="1:12" s="110" customFormat="1" ht="15" customHeight="1" x14ac:dyDescent="0.2">
      <c r="A56" s="120"/>
      <c r="B56" s="119" t="s">
        <v>196</v>
      </c>
      <c r="C56" s="258"/>
      <c r="E56" s="113">
        <v>65.980889596681607</v>
      </c>
      <c r="F56" s="115">
        <v>35631</v>
      </c>
      <c r="G56" s="114">
        <v>35513</v>
      </c>
      <c r="H56" s="114">
        <v>35691</v>
      </c>
      <c r="I56" s="114">
        <v>35668</v>
      </c>
      <c r="J56" s="140">
        <v>35803</v>
      </c>
      <c r="K56" s="114">
        <v>-172</v>
      </c>
      <c r="L56" s="116">
        <v>-0.48040666983213698</v>
      </c>
    </row>
    <row r="57" spans="1:12" s="110" customFormat="1" ht="15" customHeight="1" x14ac:dyDescent="0.2">
      <c r="A57" s="120"/>
      <c r="B57" s="119"/>
      <c r="C57" s="258" t="s">
        <v>106</v>
      </c>
      <c r="E57" s="113">
        <v>58.867278493446719</v>
      </c>
      <c r="F57" s="115">
        <v>20975</v>
      </c>
      <c r="G57" s="114">
        <v>21028</v>
      </c>
      <c r="H57" s="114">
        <v>21219</v>
      </c>
      <c r="I57" s="114">
        <v>21323</v>
      </c>
      <c r="J57" s="140">
        <v>21406</v>
      </c>
      <c r="K57" s="114">
        <v>-431</v>
      </c>
      <c r="L57" s="116">
        <v>-2.0134541717275529</v>
      </c>
    </row>
    <row r="58" spans="1:12" s="110" customFormat="1" ht="15" customHeight="1" x14ac:dyDescent="0.2">
      <c r="A58" s="120"/>
      <c r="B58" s="119"/>
      <c r="C58" s="258" t="s">
        <v>107</v>
      </c>
      <c r="E58" s="113">
        <v>41.132721506553281</v>
      </c>
      <c r="F58" s="115">
        <v>14656</v>
      </c>
      <c r="G58" s="114">
        <v>14485</v>
      </c>
      <c r="H58" s="114">
        <v>14472</v>
      </c>
      <c r="I58" s="114">
        <v>14345</v>
      </c>
      <c r="J58" s="140">
        <v>14397</v>
      </c>
      <c r="K58" s="114">
        <v>259</v>
      </c>
      <c r="L58" s="116">
        <v>1.7989858998402446</v>
      </c>
    </row>
    <row r="59" spans="1:12" s="110" customFormat="1" ht="15" customHeight="1" x14ac:dyDescent="0.2">
      <c r="A59" s="120"/>
      <c r="B59" s="119"/>
      <c r="C59" s="258" t="s">
        <v>105</v>
      </c>
      <c r="D59" s="110" t="s">
        <v>197</v>
      </c>
      <c r="E59" s="113">
        <v>88.723302741994331</v>
      </c>
      <c r="F59" s="115">
        <v>31613</v>
      </c>
      <c r="G59" s="114">
        <v>31475</v>
      </c>
      <c r="H59" s="114">
        <v>31646</v>
      </c>
      <c r="I59" s="114">
        <v>31704</v>
      </c>
      <c r="J59" s="140">
        <v>31853</v>
      </c>
      <c r="K59" s="114">
        <v>-240</v>
      </c>
      <c r="L59" s="116">
        <v>-0.75346121244466768</v>
      </c>
    </row>
    <row r="60" spans="1:12" s="110" customFormat="1" ht="15" customHeight="1" x14ac:dyDescent="0.2">
      <c r="A60" s="120"/>
      <c r="B60" s="119"/>
      <c r="C60" s="258"/>
      <c r="D60" s="267" t="s">
        <v>198</v>
      </c>
      <c r="E60" s="113">
        <v>56.476765887451364</v>
      </c>
      <c r="F60" s="115">
        <v>17854</v>
      </c>
      <c r="G60" s="114">
        <v>17901</v>
      </c>
      <c r="H60" s="114">
        <v>18075</v>
      </c>
      <c r="I60" s="114">
        <v>18224</v>
      </c>
      <c r="J60" s="140">
        <v>18310</v>
      </c>
      <c r="K60" s="114">
        <v>-456</v>
      </c>
      <c r="L60" s="116">
        <v>-2.4904423812124521</v>
      </c>
    </row>
    <row r="61" spans="1:12" s="110" customFormat="1" ht="15" customHeight="1" x14ac:dyDescent="0.2">
      <c r="A61" s="120"/>
      <c r="B61" s="119"/>
      <c r="C61" s="258"/>
      <c r="D61" s="267" t="s">
        <v>199</v>
      </c>
      <c r="E61" s="113">
        <v>43.523234112548636</v>
      </c>
      <c r="F61" s="115">
        <v>13759</v>
      </c>
      <c r="G61" s="114">
        <v>13574</v>
      </c>
      <c r="H61" s="114">
        <v>13571</v>
      </c>
      <c r="I61" s="114">
        <v>13480</v>
      </c>
      <c r="J61" s="140">
        <v>13543</v>
      </c>
      <c r="K61" s="114">
        <v>216</v>
      </c>
      <c r="L61" s="116">
        <v>1.5949198848113417</v>
      </c>
    </row>
    <row r="62" spans="1:12" s="110" customFormat="1" ht="15" customHeight="1" x14ac:dyDescent="0.2">
      <c r="A62" s="120"/>
      <c r="B62" s="119"/>
      <c r="C62" s="258"/>
      <c r="D62" s="258" t="s">
        <v>200</v>
      </c>
      <c r="E62" s="113">
        <v>11.276697258005669</v>
      </c>
      <c r="F62" s="115">
        <v>4018</v>
      </c>
      <c r="G62" s="114">
        <v>4038</v>
      </c>
      <c r="H62" s="114">
        <v>4045</v>
      </c>
      <c r="I62" s="114">
        <v>3964</v>
      </c>
      <c r="J62" s="140">
        <v>3950</v>
      </c>
      <c r="K62" s="114">
        <v>68</v>
      </c>
      <c r="L62" s="116">
        <v>1.7215189873417722</v>
      </c>
    </row>
    <row r="63" spans="1:12" s="110" customFormat="1" ht="15" customHeight="1" x14ac:dyDescent="0.2">
      <c r="A63" s="120"/>
      <c r="B63" s="119"/>
      <c r="C63" s="258"/>
      <c r="D63" s="267" t="s">
        <v>198</v>
      </c>
      <c r="E63" s="113">
        <v>77.675460428073663</v>
      </c>
      <c r="F63" s="115">
        <v>3121</v>
      </c>
      <c r="G63" s="114">
        <v>3127</v>
      </c>
      <c r="H63" s="114">
        <v>3144</v>
      </c>
      <c r="I63" s="114">
        <v>3099</v>
      </c>
      <c r="J63" s="140">
        <v>3096</v>
      </c>
      <c r="K63" s="114">
        <v>25</v>
      </c>
      <c r="L63" s="116">
        <v>0.80749354005167961</v>
      </c>
    </row>
    <row r="64" spans="1:12" s="110" customFormat="1" ht="15" customHeight="1" x14ac:dyDescent="0.2">
      <c r="A64" s="120"/>
      <c r="B64" s="119"/>
      <c r="C64" s="258"/>
      <c r="D64" s="267" t="s">
        <v>199</v>
      </c>
      <c r="E64" s="113">
        <v>22.32453957192633</v>
      </c>
      <c r="F64" s="115">
        <v>897</v>
      </c>
      <c r="G64" s="114">
        <v>911</v>
      </c>
      <c r="H64" s="114">
        <v>901</v>
      </c>
      <c r="I64" s="114">
        <v>865</v>
      </c>
      <c r="J64" s="140">
        <v>854</v>
      </c>
      <c r="K64" s="114">
        <v>43</v>
      </c>
      <c r="L64" s="116">
        <v>5.0351288056206087</v>
      </c>
    </row>
    <row r="65" spans="1:12" s="110" customFormat="1" ht="15" customHeight="1" x14ac:dyDescent="0.2">
      <c r="A65" s="120"/>
      <c r="B65" s="119" t="s">
        <v>201</v>
      </c>
      <c r="C65" s="258"/>
      <c r="E65" s="113">
        <v>13.908744120588127</v>
      </c>
      <c r="F65" s="115">
        <v>7511</v>
      </c>
      <c r="G65" s="114">
        <v>7454</v>
      </c>
      <c r="H65" s="114">
        <v>7392</v>
      </c>
      <c r="I65" s="114">
        <v>7329</v>
      </c>
      <c r="J65" s="140">
        <v>7197</v>
      </c>
      <c r="K65" s="114">
        <v>314</v>
      </c>
      <c r="L65" s="116">
        <v>4.3629289981936914</v>
      </c>
    </row>
    <row r="66" spans="1:12" s="110" customFormat="1" ht="15" customHeight="1" x14ac:dyDescent="0.2">
      <c r="A66" s="120"/>
      <c r="B66" s="119"/>
      <c r="C66" s="258" t="s">
        <v>106</v>
      </c>
      <c r="E66" s="113">
        <v>63.493542803887628</v>
      </c>
      <c r="F66" s="115">
        <v>4769</v>
      </c>
      <c r="G66" s="114">
        <v>4742</v>
      </c>
      <c r="H66" s="114">
        <v>4714</v>
      </c>
      <c r="I66" s="114">
        <v>4678</v>
      </c>
      <c r="J66" s="140">
        <v>4589</v>
      </c>
      <c r="K66" s="114">
        <v>180</v>
      </c>
      <c r="L66" s="116">
        <v>3.9224231858792766</v>
      </c>
    </row>
    <row r="67" spans="1:12" s="110" customFormat="1" ht="15" customHeight="1" x14ac:dyDescent="0.2">
      <c r="A67" s="120"/>
      <c r="B67" s="119"/>
      <c r="C67" s="258" t="s">
        <v>107</v>
      </c>
      <c r="E67" s="113">
        <v>36.506457196112372</v>
      </c>
      <c r="F67" s="115">
        <v>2742</v>
      </c>
      <c r="G67" s="114">
        <v>2712</v>
      </c>
      <c r="H67" s="114">
        <v>2678</v>
      </c>
      <c r="I67" s="114">
        <v>2651</v>
      </c>
      <c r="J67" s="140">
        <v>2608</v>
      </c>
      <c r="K67" s="114">
        <v>134</v>
      </c>
      <c r="L67" s="116">
        <v>5.1380368098159508</v>
      </c>
    </row>
    <row r="68" spans="1:12" s="110" customFormat="1" ht="15" customHeight="1" x14ac:dyDescent="0.2">
      <c r="A68" s="120"/>
      <c r="B68" s="119"/>
      <c r="C68" s="258" t="s">
        <v>105</v>
      </c>
      <c r="D68" s="110" t="s">
        <v>202</v>
      </c>
      <c r="E68" s="113">
        <v>17.347889761682865</v>
      </c>
      <c r="F68" s="115">
        <v>1303</v>
      </c>
      <c r="G68" s="114">
        <v>1288</v>
      </c>
      <c r="H68" s="114">
        <v>1268</v>
      </c>
      <c r="I68" s="114">
        <v>1215</v>
      </c>
      <c r="J68" s="140">
        <v>1150</v>
      </c>
      <c r="K68" s="114">
        <v>153</v>
      </c>
      <c r="L68" s="116">
        <v>13.304347826086957</v>
      </c>
    </row>
    <row r="69" spans="1:12" s="110" customFormat="1" ht="15" customHeight="1" x14ac:dyDescent="0.2">
      <c r="A69" s="120"/>
      <c r="B69" s="119"/>
      <c r="C69" s="258"/>
      <c r="D69" s="267" t="s">
        <v>198</v>
      </c>
      <c r="E69" s="113">
        <v>55.564082885648503</v>
      </c>
      <c r="F69" s="115">
        <v>724</v>
      </c>
      <c r="G69" s="114">
        <v>713</v>
      </c>
      <c r="H69" s="114">
        <v>708</v>
      </c>
      <c r="I69" s="114">
        <v>683</v>
      </c>
      <c r="J69" s="140">
        <v>642</v>
      </c>
      <c r="K69" s="114">
        <v>82</v>
      </c>
      <c r="L69" s="116">
        <v>12.772585669781931</v>
      </c>
    </row>
    <row r="70" spans="1:12" s="110" customFormat="1" ht="15" customHeight="1" x14ac:dyDescent="0.2">
      <c r="A70" s="120"/>
      <c r="B70" s="119"/>
      <c r="C70" s="258"/>
      <c r="D70" s="267" t="s">
        <v>199</v>
      </c>
      <c r="E70" s="113">
        <v>44.435917114351497</v>
      </c>
      <c r="F70" s="115">
        <v>579</v>
      </c>
      <c r="G70" s="114">
        <v>575</v>
      </c>
      <c r="H70" s="114">
        <v>560</v>
      </c>
      <c r="I70" s="114">
        <v>532</v>
      </c>
      <c r="J70" s="140">
        <v>508</v>
      </c>
      <c r="K70" s="114">
        <v>71</v>
      </c>
      <c r="L70" s="116">
        <v>13.976377952755906</v>
      </c>
    </row>
    <row r="71" spans="1:12" s="110" customFormat="1" ht="15" customHeight="1" x14ac:dyDescent="0.2">
      <c r="A71" s="120"/>
      <c r="B71" s="119"/>
      <c r="C71" s="258"/>
      <c r="D71" s="110" t="s">
        <v>203</v>
      </c>
      <c r="E71" s="113">
        <v>76.754093995473312</v>
      </c>
      <c r="F71" s="115">
        <v>5765</v>
      </c>
      <c r="G71" s="114">
        <v>5731</v>
      </c>
      <c r="H71" s="114">
        <v>5694</v>
      </c>
      <c r="I71" s="114">
        <v>5694</v>
      </c>
      <c r="J71" s="140">
        <v>5629</v>
      </c>
      <c r="K71" s="114">
        <v>136</v>
      </c>
      <c r="L71" s="116">
        <v>2.4160596908864806</v>
      </c>
    </row>
    <row r="72" spans="1:12" s="110" customFormat="1" ht="15" customHeight="1" x14ac:dyDescent="0.2">
      <c r="A72" s="120"/>
      <c r="B72" s="119"/>
      <c r="C72" s="258"/>
      <c r="D72" s="267" t="s">
        <v>198</v>
      </c>
      <c r="E72" s="113">
        <v>65.255854293148303</v>
      </c>
      <c r="F72" s="115">
        <v>3762</v>
      </c>
      <c r="G72" s="114">
        <v>3750</v>
      </c>
      <c r="H72" s="114">
        <v>3727</v>
      </c>
      <c r="I72" s="114">
        <v>3723</v>
      </c>
      <c r="J72" s="140">
        <v>3677</v>
      </c>
      <c r="K72" s="114">
        <v>85</v>
      </c>
      <c r="L72" s="116">
        <v>2.3116671199347296</v>
      </c>
    </row>
    <row r="73" spans="1:12" s="110" customFormat="1" ht="15" customHeight="1" x14ac:dyDescent="0.2">
      <c r="A73" s="120"/>
      <c r="B73" s="119"/>
      <c r="C73" s="258"/>
      <c r="D73" s="267" t="s">
        <v>199</v>
      </c>
      <c r="E73" s="113">
        <v>34.74414570685169</v>
      </c>
      <c r="F73" s="115">
        <v>2003</v>
      </c>
      <c r="G73" s="114">
        <v>1981</v>
      </c>
      <c r="H73" s="114">
        <v>1967</v>
      </c>
      <c r="I73" s="114">
        <v>1971</v>
      </c>
      <c r="J73" s="140">
        <v>1952</v>
      </c>
      <c r="K73" s="114">
        <v>51</v>
      </c>
      <c r="L73" s="116">
        <v>2.612704918032787</v>
      </c>
    </row>
    <row r="74" spans="1:12" s="110" customFormat="1" ht="15" customHeight="1" x14ac:dyDescent="0.2">
      <c r="A74" s="120"/>
      <c r="B74" s="119"/>
      <c r="C74" s="258"/>
      <c r="D74" s="110" t="s">
        <v>204</v>
      </c>
      <c r="E74" s="113">
        <v>5.8980162428438287</v>
      </c>
      <c r="F74" s="115">
        <v>443</v>
      </c>
      <c r="G74" s="114">
        <v>435</v>
      </c>
      <c r="H74" s="114">
        <v>430</v>
      </c>
      <c r="I74" s="114">
        <v>420</v>
      </c>
      <c r="J74" s="140">
        <v>418</v>
      </c>
      <c r="K74" s="114">
        <v>25</v>
      </c>
      <c r="L74" s="116">
        <v>5.9808612440191391</v>
      </c>
    </row>
    <row r="75" spans="1:12" s="110" customFormat="1" ht="15" customHeight="1" x14ac:dyDescent="0.2">
      <c r="A75" s="120"/>
      <c r="B75" s="119"/>
      <c r="C75" s="258"/>
      <c r="D75" s="267" t="s">
        <v>198</v>
      </c>
      <c r="E75" s="113">
        <v>63.882618510158011</v>
      </c>
      <c r="F75" s="115">
        <v>283</v>
      </c>
      <c r="G75" s="114">
        <v>279</v>
      </c>
      <c r="H75" s="114">
        <v>279</v>
      </c>
      <c r="I75" s="114">
        <v>272</v>
      </c>
      <c r="J75" s="140">
        <v>270</v>
      </c>
      <c r="K75" s="114">
        <v>13</v>
      </c>
      <c r="L75" s="116">
        <v>4.8148148148148149</v>
      </c>
    </row>
    <row r="76" spans="1:12" s="110" customFormat="1" ht="15" customHeight="1" x14ac:dyDescent="0.2">
      <c r="A76" s="120"/>
      <c r="B76" s="119"/>
      <c r="C76" s="258"/>
      <c r="D76" s="267" t="s">
        <v>199</v>
      </c>
      <c r="E76" s="113">
        <v>36.117381489841989</v>
      </c>
      <c r="F76" s="115">
        <v>160</v>
      </c>
      <c r="G76" s="114">
        <v>156</v>
      </c>
      <c r="H76" s="114">
        <v>151</v>
      </c>
      <c r="I76" s="114">
        <v>148</v>
      </c>
      <c r="J76" s="140">
        <v>148</v>
      </c>
      <c r="K76" s="114">
        <v>12</v>
      </c>
      <c r="L76" s="116">
        <v>8.1081081081081088</v>
      </c>
    </row>
    <row r="77" spans="1:12" s="110" customFormat="1" ht="15" customHeight="1" x14ac:dyDescent="0.2">
      <c r="A77" s="534"/>
      <c r="B77" s="119" t="s">
        <v>205</v>
      </c>
      <c r="C77" s="268"/>
      <c r="D77" s="182"/>
      <c r="E77" s="113">
        <v>9.3329876671234402</v>
      </c>
      <c r="F77" s="115">
        <v>5040</v>
      </c>
      <c r="G77" s="114">
        <v>4900</v>
      </c>
      <c r="H77" s="114">
        <v>4951</v>
      </c>
      <c r="I77" s="114">
        <v>4978</v>
      </c>
      <c r="J77" s="140">
        <v>5064</v>
      </c>
      <c r="K77" s="114">
        <v>-24</v>
      </c>
      <c r="L77" s="116">
        <v>-0.47393364928909953</v>
      </c>
    </row>
    <row r="78" spans="1:12" s="110" customFormat="1" ht="15" customHeight="1" x14ac:dyDescent="0.2">
      <c r="A78" s="120"/>
      <c r="B78" s="119"/>
      <c r="C78" s="268" t="s">
        <v>106</v>
      </c>
      <c r="D78" s="182"/>
      <c r="E78" s="113">
        <v>72.5</v>
      </c>
      <c r="F78" s="115">
        <v>3654</v>
      </c>
      <c r="G78" s="114">
        <v>3656</v>
      </c>
      <c r="H78" s="114">
        <v>3707</v>
      </c>
      <c r="I78" s="114">
        <v>3741</v>
      </c>
      <c r="J78" s="140">
        <v>3796</v>
      </c>
      <c r="K78" s="114">
        <v>-142</v>
      </c>
      <c r="L78" s="116">
        <v>-3.7407797681770285</v>
      </c>
    </row>
    <row r="79" spans="1:12" s="110" customFormat="1" ht="15" customHeight="1" x14ac:dyDescent="0.2">
      <c r="A79" s="123"/>
      <c r="B79" s="124"/>
      <c r="C79" s="260" t="s">
        <v>107</v>
      </c>
      <c r="D79" s="261"/>
      <c r="E79" s="125">
        <v>27.5</v>
      </c>
      <c r="F79" s="143">
        <v>1386</v>
      </c>
      <c r="G79" s="144">
        <v>1244</v>
      </c>
      <c r="H79" s="144">
        <v>1244</v>
      </c>
      <c r="I79" s="144">
        <v>1237</v>
      </c>
      <c r="J79" s="145">
        <v>1268</v>
      </c>
      <c r="K79" s="144">
        <v>118</v>
      </c>
      <c r="L79" s="146">
        <v>9.3059936908517358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54002</v>
      </c>
      <c r="E11" s="114">
        <v>53969</v>
      </c>
      <c r="F11" s="114">
        <v>54316</v>
      </c>
      <c r="G11" s="114">
        <v>53899</v>
      </c>
      <c r="H11" s="140">
        <v>54030</v>
      </c>
      <c r="I11" s="115">
        <v>-28</v>
      </c>
      <c r="J11" s="116">
        <v>-5.1823061262261709E-2</v>
      </c>
    </row>
    <row r="12" spans="1:15" s="110" customFormat="1" ht="24.95" customHeight="1" x14ac:dyDescent="0.2">
      <c r="A12" s="193" t="s">
        <v>132</v>
      </c>
      <c r="B12" s="194" t="s">
        <v>133</v>
      </c>
      <c r="C12" s="113">
        <v>0</v>
      </c>
      <c r="D12" s="115">
        <v>0</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v>644</v>
      </c>
      <c r="F13" s="114">
        <v>650</v>
      </c>
      <c r="G13" s="114" t="s">
        <v>513</v>
      </c>
      <c r="H13" s="140" t="s">
        <v>513</v>
      </c>
      <c r="I13" s="115" t="s">
        <v>513</v>
      </c>
      <c r="J13" s="116" t="s">
        <v>513</v>
      </c>
    </row>
    <row r="14" spans="1:15" s="287" customFormat="1" ht="24" customHeight="1" x14ac:dyDescent="0.2">
      <c r="A14" s="193" t="s">
        <v>215</v>
      </c>
      <c r="B14" s="199" t="s">
        <v>137</v>
      </c>
      <c r="C14" s="113">
        <v>44.672419540017039</v>
      </c>
      <c r="D14" s="115">
        <v>24124</v>
      </c>
      <c r="E14" s="114">
        <v>24423</v>
      </c>
      <c r="F14" s="114">
        <v>24685</v>
      </c>
      <c r="G14" s="114">
        <v>24730</v>
      </c>
      <c r="H14" s="140">
        <v>24885</v>
      </c>
      <c r="I14" s="115">
        <v>-761</v>
      </c>
      <c r="J14" s="116">
        <v>-3.05806710870002</v>
      </c>
      <c r="K14" s="110"/>
      <c r="L14" s="110"/>
      <c r="M14" s="110"/>
      <c r="N14" s="110"/>
      <c r="O14" s="110"/>
    </row>
    <row r="15" spans="1:15" s="110" customFormat="1" ht="24.75" customHeight="1" x14ac:dyDescent="0.2">
      <c r="A15" s="193" t="s">
        <v>216</v>
      </c>
      <c r="B15" s="199" t="s">
        <v>217</v>
      </c>
      <c r="C15" s="113">
        <v>0.92589163364319838</v>
      </c>
      <c r="D15" s="115">
        <v>500</v>
      </c>
      <c r="E15" s="114">
        <v>492</v>
      </c>
      <c r="F15" s="114">
        <v>492</v>
      </c>
      <c r="G15" s="114">
        <v>484</v>
      </c>
      <c r="H15" s="140">
        <v>463</v>
      </c>
      <c r="I15" s="115">
        <v>37</v>
      </c>
      <c r="J15" s="116">
        <v>7.9913606911447088</v>
      </c>
    </row>
    <row r="16" spans="1:15" s="287" customFormat="1" ht="24.95" customHeight="1" x14ac:dyDescent="0.2">
      <c r="A16" s="193" t="s">
        <v>218</v>
      </c>
      <c r="B16" s="199" t="s">
        <v>141</v>
      </c>
      <c r="C16" s="113">
        <v>43.229880374800935</v>
      </c>
      <c r="D16" s="115">
        <v>23345</v>
      </c>
      <c r="E16" s="114">
        <v>23690</v>
      </c>
      <c r="F16" s="114">
        <v>23947</v>
      </c>
      <c r="G16" s="114">
        <v>24009</v>
      </c>
      <c r="H16" s="140">
        <v>24186</v>
      </c>
      <c r="I16" s="115">
        <v>-841</v>
      </c>
      <c r="J16" s="116">
        <v>-3.4772182254196644</v>
      </c>
      <c r="K16" s="110"/>
      <c r="L16" s="110"/>
      <c r="M16" s="110"/>
      <c r="N16" s="110"/>
      <c r="O16" s="110"/>
    </row>
    <row r="17" spans="1:15" s="110" customFormat="1" ht="24.95" customHeight="1" x14ac:dyDescent="0.2">
      <c r="A17" s="193" t="s">
        <v>219</v>
      </c>
      <c r="B17" s="199" t="s">
        <v>220</v>
      </c>
      <c r="C17" s="113">
        <v>0.51664753157290466</v>
      </c>
      <c r="D17" s="115">
        <v>279</v>
      </c>
      <c r="E17" s="114">
        <v>241</v>
      </c>
      <c r="F17" s="114">
        <v>246</v>
      </c>
      <c r="G17" s="114">
        <v>237</v>
      </c>
      <c r="H17" s="140">
        <v>236</v>
      </c>
      <c r="I17" s="115">
        <v>43</v>
      </c>
      <c r="J17" s="116">
        <v>18.220338983050848</v>
      </c>
    </row>
    <row r="18" spans="1:15" s="287" customFormat="1" ht="24.95" customHeight="1" x14ac:dyDescent="0.2">
      <c r="A18" s="201" t="s">
        <v>144</v>
      </c>
      <c r="B18" s="202" t="s">
        <v>145</v>
      </c>
      <c r="C18" s="113" t="s">
        <v>513</v>
      </c>
      <c r="D18" s="115" t="s">
        <v>513</v>
      </c>
      <c r="E18" s="114">
        <v>2152</v>
      </c>
      <c r="F18" s="114">
        <v>2093</v>
      </c>
      <c r="G18" s="114">
        <v>2012</v>
      </c>
      <c r="H18" s="140">
        <v>2015</v>
      </c>
      <c r="I18" s="115">
        <v>149</v>
      </c>
      <c r="J18" s="116">
        <v>7.3945409429280398</v>
      </c>
      <c r="K18" s="110"/>
      <c r="L18" s="110"/>
      <c r="M18" s="110"/>
      <c r="N18" s="110"/>
      <c r="O18" s="110"/>
    </row>
    <row r="19" spans="1:15" s="110" customFormat="1" ht="24.95" customHeight="1" x14ac:dyDescent="0.2">
      <c r="A19" s="193" t="s">
        <v>146</v>
      </c>
      <c r="B19" s="199" t="s">
        <v>147</v>
      </c>
      <c r="C19" s="113">
        <v>12.903225806451612</v>
      </c>
      <c r="D19" s="115">
        <v>6968</v>
      </c>
      <c r="E19" s="114">
        <v>6571</v>
      </c>
      <c r="F19" s="114">
        <v>6532</v>
      </c>
      <c r="G19" s="114">
        <v>6413</v>
      </c>
      <c r="H19" s="140">
        <v>6455</v>
      </c>
      <c r="I19" s="115">
        <v>513</v>
      </c>
      <c r="J19" s="116">
        <v>7.9473276529821844</v>
      </c>
    </row>
    <row r="20" spans="1:15" s="287" customFormat="1" ht="24.95" customHeight="1" x14ac:dyDescent="0.2">
      <c r="A20" s="193" t="s">
        <v>148</v>
      </c>
      <c r="B20" s="199" t="s">
        <v>149</v>
      </c>
      <c r="C20" s="113">
        <v>1.7314173549127809</v>
      </c>
      <c r="D20" s="115">
        <v>935</v>
      </c>
      <c r="E20" s="114">
        <v>972</v>
      </c>
      <c r="F20" s="114">
        <v>991</v>
      </c>
      <c r="G20" s="114">
        <v>977</v>
      </c>
      <c r="H20" s="140">
        <v>990</v>
      </c>
      <c r="I20" s="115">
        <v>-55</v>
      </c>
      <c r="J20" s="116">
        <v>-5.5555555555555554</v>
      </c>
      <c r="K20" s="110"/>
      <c r="L20" s="110"/>
      <c r="M20" s="110"/>
      <c r="N20" s="110"/>
      <c r="O20" s="110"/>
    </row>
    <row r="21" spans="1:15" s="110" customFormat="1" ht="24.95" customHeight="1" x14ac:dyDescent="0.2">
      <c r="A21" s="201" t="s">
        <v>150</v>
      </c>
      <c r="B21" s="202" t="s">
        <v>151</v>
      </c>
      <c r="C21" s="113">
        <v>2.0314062442131773</v>
      </c>
      <c r="D21" s="115">
        <v>1097</v>
      </c>
      <c r="E21" s="114">
        <v>1081</v>
      </c>
      <c r="F21" s="114">
        <v>1111</v>
      </c>
      <c r="G21" s="114">
        <v>1105</v>
      </c>
      <c r="H21" s="140">
        <v>1096</v>
      </c>
      <c r="I21" s="115">
        <v>1</v>
      </c>
      <c r="J21" s="116">
        <v>9.1240875912408759E-2</v>
      </c>
    </row>
    <row r="22" spans="1:15" s="110" customFormat="1" ht="24.95" customHeight="1" x14ac:dyDescent="0.2">
      <c r="A22" s="201" t="s">
        <v>152</v>
      </c>
      <c r="B22" s="199" t="s">
        <v>153</v>
      </c>
      <c r="C22" s="113">
        <v>0.46850116662345836</v>
      </c>
      <c r="D22" s="115">
        <v>253</v>
      </c>
      <c r="E22" s="114" t="s">
        <v>513</v>
      </c>
      <c r="F22" s="114" t="s">
        <v>513</v>
      </c>
      <c r="G22" s="114">
        <v>249</v>
      </c>
      <c r="H22" s="140">
        <v>246</v>
      </c>
      <c r="I22" s="115">
        <v>7</v>
      </c>
      <c r="J22" s="116">
        <v>2.845528455284553</v>
      </c>
    </row>
    <row r="23" spans="1:15" s="110" customFormat="1" ht="24.95" customHeight="1" x14ac:dyDescent="0.2">
      <c r="A23" s="193" t="s">
        <v>154</v>
      </c>
      <c r="B23" s="199" t="s">
        <v>155</v>
      </c>
      <c r="C23" s="113">
        <v>2.3313951335135736</v>
      </c>
      <c r="D23" s="115">
        <v>1259</v>
      </c>
      <c r="E23" s="114">
        <v>1284</v>
      </c>
      <c r="F23" s="114">
        <v>1271</v>
      </c>
      <c r="G23" s="114">
        <v>1242</v>
      </c>
      <c r="H23" s="140">
        <v>1261</v>
      </c>
      <c r="I23" s="115">
        <v>-2</v>
      </c>
      <c r="J23" s="116">
        <v>-0.15860428231562251</v>
      </c>
    </row>
    <row r="24" spans="1:15" s="110" customFormat="1" ht="24.95" customHeight="1" x14ac:dyDescent="0.2">
      <c r="A24" s="193" t="s">
        <v>156</v>
      </c>
      <c r="B24" s="199" t="s">
        <v>221</v>
      </c>
      <c r="C24" s="113">
        <v>3.1702529535943111</v>
      </c>
      <c r="D24" s="115">
        <v>1712</v>
      </c>
      <c r="E24" s="114">
        <v>1720</v>
      </c>
      <c r="F24" s="114">
        <v>1729</v>
      </c>
      <c r="G24" s="114">
        <v>1675</v>
      </c>
      <c r="H24" s="140">
        <v>1682</v>
      </c>
      <c r="I24" s="115">
        <v>30</v>
      </c>
      <c r="J24" s="116">
        <v>1.78359096313912</v>
      </c>
    </row>
    <row r="25" spans="1:15" s="110" customFormat="1" ht="24.95" customHeight="1" x14ac:dyDescent="0.2">
      <c r="A25" s="193" t="s">
        <v>222</v>
      </c>
      <c r="B25" s="204" t="s">
        <v>159</v>
      </c>
      <c r="C25" s="113">
        <v>3.0721084404281322</v>
      </c>
      <c r="D25" s="115">
        <v>1659</v>
      </c>
      <c r="E25" s="114">
        <v>1663</v>
      </c>
      <c r="F25" s="114">
        <v>1689</v>
      </c>
      <c r="G25" s="114">
        <v>1701</v>
      </c>
      <c r="H25" s="140">
        <v>1681</v>
      </c>
      <c r="I25" s="115">
        <v>-22</v>
      </c>
      <c r="J25" s="116">
        <v>-1.3087447947650208</v>
      </c>
    </row>
    <row r="26" spans="1:15" s="110" customFormat="1" ht="24.95" customHeight="1" x14ac:dyDescent="0.2">
      <c r="A26" s="201">
        <v>782.78300000000002</v>
      </c>
      <c r="B26" s="203" t="s">
        <v>160</v>
      </c>
      <c r="C26" s="113">
        <v>1.9517795637198623</v>
      </c>
      <c r="D26" s="115">
        <v>1054</v>
      </c>
      <c r="E26" s="114">
        <v>1111</v>
      </c>
      <c r="F26" s="114">
        <v>1281</v>
      </c>
      <c r="G26" s="114">
        <v>1286</v>
      </c>
      <c r="H26" s="140">
        <v>1194</v>
      </c>
      <c r="I26" s="115">
        <v>-140</v>
      </c>
      <c r="J26" s="116">
        <v>-11.725293132328309</v>
      </c>
    </row>
    <row r="27" spans="1:15" s="110" customFormat="1" ht="24.95" customHeight="1" x14ac:dyDescent="0.2">
      <c r="A27" s="193" t="s">
        <v>161</v>
      </c>
      <c r="B27" s="199" t="s">
        <v>223</v>
      </c>
      <c r="C27" s="113">
        <v>4.7072330654420202</v>
      </c>
      <c r="D27" s="115">
        <v>2542</v>
      </c>
      <c r="E27" s="114">
        <v>2530</v>
      </c>
      <c r="F27" s="114">
        <v>2515</v>
      </c>
      <c r="G27" s="114">
        <v>2478</v>
      </c>
      <c r="H27" s="140">
        <v>2453</v>
      </c>
      <c r="I27" s="115">
        <v>89</v>
      </c>
      <c r="J27" s="116">
        <v>3.628210354667754</v>
      </c>
    </row>
    <row r="28" spans="1:15" s="110" customFormat="1" ht="24.95" customHeight="1" x14ac:dyDescent="0.2">
      <c r="A28" s="193" t="s">
        <v>163</v>
      </c>
      <c r="B28" s="199" t="s">
        <v>164</v>
      </c>
      <c r="C28" s="113">
        <v>3.2758045998296361</v>
      </c>
      <c r="D28" s="115">
        <v>1769</v>
      </c>
      <c r="E28" s="114">
        <v>1790</v>
      </c>
      <c r="F28" s="114">
        <v>1769</v>
      </c>
      <c r="G28" s="114">
        <v>1768</v>
      </c>
      <c r="H28" s="140">
        <v>1760</v>
      </c>
      <c r="I28" s="115">
        <v>9</v>
      </c>
      <c r="J28" s="116">
        <v>0.51136363636363635</v>
      </c>
    </row>
    <row r="29" spans="1:15" s="110" customFormat="1" ht="24.95" customHeight="1" x14ac:dyDescent="0.2">
      <c r="A29" s="193">
        <v>86</v>
      </c>
      <c r="B29" s="199" t="s">
        <v>165</v>
      </c>
      <c r="C29" s="113">
        <v>8.168215992000297</v>
      </c>
      <c r="D29" s="115">
        <v>4411</v>
      </c>
      <c r="E29" s="114">
        <v>4370</v>
      </c>
      <c r="F29" s="114">
        <v>4325</v>
      </c>
      <c r="G29" s="114">
        <v>4219</v>
      </c>
      <c r="H29" s="140">
        <v>4249</v>
      </c>
      <c r="I29" s="115">
        <v>162</v>
      </c>
      <c r="J29" s="116">
        <v>3.8126618027771242</v>
      </c>
    </row>
    <row r="30" spans="1:15" s="110" customFormat="1" ht="24.95" customHeight="1" x14ac:dyDescent="0.2">
      <c r="A30" s="193">
        <v>87.88</v>
      </c>
      <c r="B30" s="204" t="s">
        <v>166</v>
      </c>
      <c r="C30" s="113">
        <v>4.4516869745564982</v>
      </c>
      <c r="D30" s="115">
        <v>2404</v>
      </c>
      <c r="E30" s="114">
        <v>2382</v>
      </c>
      <c r="F30" s="114">
        <v>2373</v>
      </c>
      <c r="G30" s="114">
        <v>2330</v>
      </c>
      <c r="H30" s="140">
        <v>2347</v>
      </c>
      <c r="I30" s="115">
        <v>57</v>
      </c>
      <c r="J30" s="116">
        <v>2.4286322965487859</v>
      </c>
    </row>
    <row r="31" spans="1:15" s="110" customFormat="1" ht="24.95" customHeight="1" x14ac:dyDescent="0.2">
      <c r="A31" s="193" t="s">
        <v>167</v>
      </c>
      <c r="B31" s="199" t="s">
        <v>168</v>
      </c>
      <c r="C31" s="113">
        <v>1.8610421836228288</v>
      </c>
      <c r="D31" s="115">
        <v>1005</v>
      </c>
      <c r="E31" s="114">
        <v>1021</v>
      </c>
      <c r="F31" s="114">
        <v>1036</v>
      </c>
      <c r="G31" s="114">
        <v>1015</v>
      </c>
      <c r="H31" s="140">
        <v>1022</v>
      </c>
      <c r="I31" s="115">
        <v>-17</v>
      </c>
      <c r="J31" s="116">
        <v>-1.6634050880626223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v>
      </c>
      <c r="D34" s="115">
        <v>0</v>
      </c>
      <c r="E34" s="114" t="s">
        <v>513</v>
      </c>
      <c r="F34" s="114" t="s">
        <v>513</v>
      </c>
      <c r="G34" s="114" t="s">
        <v>513</v>
      </c>
      <c r="H34" s="140" t="s">
        <v>513</v>
      </c>
      <c r="I34" s="115" t="s">
        <v>513</v>
      </c>
      <c r="J34" s="116" t="s">
        <v>513</v>
      </c>
    </row>
    <row r="35" spans="1:10" s="110" customFormat="1" ht="24.95" customHeight="1" x14ac:dyDescent="0.2">
      <c r="A35" s="292" t="s">
        <v>171</v>
      </c>
      <c r="B35" s="293" t="s">
        <v>172</v>
      </c>
      <c r="C35" s="113">
        <v>49.87593052109181</v>
      </c>
      <c r="D35" s="115">
        <v>26934</v>
      </c>
      <c r="E35" s="114">
        <v>27219</v>
      </c>
      <c r="F35" s="114">
        <v>27428</v>
      </c>
      <c r="G35" s="114" t="s">
        <v>513</v>
      </c>
      <c r="H35" s="140" t="s">
        <v>513</v>
      </c>
      <c r="I35" s="115" t="s">
        <v>513</v>
      </c>
      <c r="J35" s="116" t="s">
        <v>513</v>
      </c>
    </row>
    <row r="36" spans="1:10" s="110" customFormat="1" ht="24.95" customHeight="1" x14ac:dyDescent="0.2">
      <c r="A36" s="294" t="s">
        <v>173</v>
      </c>
      <c r="B36" s="295" t="s">
        <v>174</v>
      </c>
      <c r="C36" s="125">
        <v>50.12406947890819</v>
      </c>
      <c r="D36" s="143">
        <v>27068</v>
      </c>
      <c r="E36" s="144" t="s">
        <v>513</v>
      </c>
      <c r="F36" s="144" t="s">
        <v>513</v>
      </c>
      <c r="G36" s="144">
        <v>26458</v>
      </c>
      <c r="H36" s="145">
        <v>26436</v>
      </c>
      <c r="I36" s="143">
        <v>632</v>
      </c>
      <c r="J36" s="146">
        <v>2.3906793766076562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2020-09-25T11:54:19Z</dcterms:created>
  <dcterms:modified xsi:type="dcterms:W3CDTF">2020-09-28T08:11:58Z</dcterms:modified>
</cp:coreProperties>
</file>