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I77" i="24" s="1"/>
  <c r="G75" i="24"/>
  <c r="F75" i="24"/>
  <c r="E75" i="24"/>
  <c r="L74" i="24"/>
  <c r="H74" i="24" s="1"/>
  <c r="I74" i="24"/>
  <c r="G74" i="24"/>
  <c r="F74" i="24"/>
  <c r="E74" i="24"/>
  <c r="L73" i="24"/>
  <c r="H73" i="24" s="1"/>
  <c r="I73" i="24"/>
  <c r="G73" i="24"/>
  <c r="F73" i="24"/>
  <c r="E73" i="24"/>
  <c r="L72" i="24"/>
  <c r="H72" i="24" s="1"/>
  <c r="I72" i="24" s="1"/>
  <c r="G72" i="24"/>
  <c r="F72" i="24"/>
  <c r="E72" i="24"/>
  <c r="L71" i="24"/>
  <c r="H71" i="24" s="1"/>
  <c r="I71" i="24" s="1"/>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c r="G65" i="24"/>
  <c r="F65" i="24"/>
  <c r="E65" i="24"/>
  <c r="L64" i="24"/>
  <c r="H64" i="24" s="1"/>
  <c r="I64" i="24" s="1"/>
  <c r="G64" i="24"/>
  <c r="F64" i="24"/>
  <c r="E64" i="24"/>
  <c r="L63" i="24"/>
  <c r="H63" i="24" s="1"/>
  <c r="I63" i="24" s="1"/>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c r="G57" i="24"/>
  <c r="F57" i="24"/>
  <c r="E57" i="24"/>
  <c r="L56" i="24"/>
  <c r="H56" i="24" s="1"/>
  <c r="I56" i="24" s="1"/>
  <c r="G56" i="24"/>
  <c r="F56" i="24"/>
  <c r="E56" i="24"/>
  <c r="L55" i="24"/>
  <c r="H55" i="24" s="1"/>
  <c r="I55" i="24" s="1"/>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K44" i="24"/>
  <c r="I44" i="24"/>
  <c r="F44" i="24"/>
  <c r="C44" i="24"/>
  <c r="M44" i="24" s="1"/>
  <c r="B44" i="24"/>
  <c r="D44" i="24" s="1"/>
  <c r="M43" i="24"/>
  <c r="G43" i="24"/>
  <c r="E43" i="24"/>
  <c r="C43" i="24"/>
  <c r="I43" i="24" s="1"/>
  <c r="B43" i="24"/>
  <c r="J43" i="24" s="1"/>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C33" i="24"/>
  <c r="G30" i="24"/>
  <c r="C25" i="24"/>
  <c r="C17" i="24"/>
  <c r="L57" i="15"/>
  <c r="K57" i="15"/>
  <c r="C38" i="24"/>
  <c r="I38" i="24" s="1"/>
  <c r="C37" i="24"/>
  <c r="M37" i="24" s="1"/>
  <c r="C35" i="24"/>
  <c r="C34" i="24"/>
  <c r="C32" i="24"/>
  <c r="C31" i="24"/>
  <c r="C30" i="24"/>
  <c r="L30" i="24" s="1"/>
  <c r="C29" i="24"/>
  <c r="C28" i="24"/>
  <c r="L28" i="24" s="1"/>
  <c r="C27" i="24"/>
  <c r="C26" i="24"/>
  <c r="C24" i="24"/>
  <c r="C23" i="24"/>
  <c r="C22" i="24"/>
  <c r="L22" i="24" s="1"/>
  <c r="C21" i="24"/>
  <c r="C20" i="24"/>
  <c r="L20" i="24" s="1"/>
  <c r="C19" i="24"/>
  <c r="C18" i="24"/>
  <c r="C16" i="24"/>
  <c r="C15" i="24"/>
  <c r="C9" i="24"/>
  <c r="C8" i="24"/>
  <c r="C7" i="24"/>
  <c r="B39"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G22" i="24" l="1"/>
  <c r="F35" i="24"/>
  <c r="D35" i="24"/>
  <c r="J35" i="24"/>
  <c r="H35" i="24"/>
  <c r="K35" i="24"/>
  <c r="F29" i="24"/>
  <c r="D29" i="24"/>
  <c r="J29" i="24"/>
  <c r="K29" i="24"/>
  <c r="H29" i="24"/>
  <c r="K8" i="24"/>
  <c r="J8" i="24"/>
  <c r="H8" i="24"/>
  <c r="F8" i="24"/>
  <c r="D8" i="24"/>
  <c r="K24" i="24"/>
  <c r="J24" i="24"/>
  <c r="H24" i="24"/>
  <c r="F24" i="24"/>
  <c r="D24" i="24"/>
  <c r="K16" i="24"/>
  <c r="J16" i="24"/>
  <c r="H16" i="24"/>
  <c r="F16" i="24"/>
  <c r="D16" i="24"/>
  <c r="F7" i="24"/>
  <c r="D7" i="24"/>
  <c r="J7" i="24"/>
  <c r="H7" i="24"/>
  <c r="K7" i="24"/>
  <c r="F15" i="24"/>
  <c r="D15" i="24"/>
  <c r="J15" i="24"/>
  <c r="K15" i="24"/>
  <c r="H15" i="24"/>
  <c r="K30" i="24"/>
  <c r="J30" i="24"/>
  <c r="H30" i="24"/>
  <c r="F30" i="24"/>
  <c r="D30" i="24"/>
  <c r="F33" i="24"/>
  <c r="D33" i="24"/>
  <c r="J33" i="24"/>
  <c r="K33" i="24"/>
  <c r="H33" i="24"/>
  <c r="H37" i="24"/>
  <c r="F37" i="24"/>
  <c r="D37" i="24"/>
  <c r="K37" i="24"/>
  <c r="J37" i="24"/>
  <c r="I16" i="24"/>
  <c r="M16" i="24"/>
  <c r="E16" i="24"/>
  <c r="L16" i="24"/>
  <c r="G16" i="24"/>
  <c r="G31" i="24"/>
  <c r="M31" i="24"/>
  <c r="E31" i="24"/>
  <c r="L31" i="24"/>
  <c r="I31" i="24"/>
  <c r="F31" i="24"/>
  <c r="D31" i="24"/>
  <c r="J31" i="24"/>
  <c r="K31" i="24"/>
  <c r="H31" i="24"/>
  <c r="D38" i="24"/>
  <c r="K38" i="24"/>
  <c r="J38" i="24"/>
  <c r="H38" i="24"/>
  <c r="F38" i="24"/>
  <c r="I26" i="24"/>
  <c r="M26" i="24"/>
  <c r="E26" i="24"/>
  <c r="L26" i="24"/>
  <c r="G26" i="24"/>
  <c r="G29" i="24"/>
  <c r="M29" i="24"/>
  <c r="E29" i="24"/>
  <c r="L29" i="24"/>
  <c r="I29" i="24"/>
  <c r="I32" i="24"/>
  <c r="M32" i="24"/>
  <c r="E32" i="24"/>
  <c r="L32" i="24"/>
  <c r="G32" i="24"/>
  <c r="G35" i="24"/>
  <c r="M35" i="24"/>
  <c r="E35" i="24"/>
  <c r="L35" i="24"/>
  <c r="I35" i="24"/>
  <c r="G17" i="24"/>
  <c r="M17" i="24"/>
  <c r="E17" i="24"/>
  <c r="L17" i="24"/>
  <c r="I17" i="24"/>
  <c r="K53" i="24"/>
  <c r="J53" i="24"/>
  <c r="I53" i="24"/>
  <c r="K22" i="24"/>
  <c r="J22" i="24"/>
  <c r="H22" i="24"/>
  <c r="F22" i="24"/>
  <c r="D22" i="24"/>
  <c r="F25" i="24"/>
  <c r="D25" i="24"/>
  <c r="J25" i="24"/>
  <c r="K25" i="24"/>
  <c r="H25" i="24"/>
  <c r="K28" i="24"/>
  <c r="J28" i="24"/>
  <c r="H28" i="24"/>
  <c r="F28" i="24"/>
  <c r="D28" i="24"/>
  <c r="K34" i="24"/>
  <c r="J34" i="24"/>
  <c r="H34" i="24"/>
  <c r="F34" i="24"/>
  <c r="D34" i="24"/>
  <c r="G23" i="24"/>
  <c r="M23" i="24"/>
  <c r="E23" i="24"/>
  <c r="L23" i="24"/>
  <c r="I23" i="24"/>
  <c r="K61" i="24"/>
  <c r="J61" i="24"/>
  <c r="I61" i="24"/>
  <c r="F9" i="24"/>
  <c r="D9" i="24"/>
  <c r="J9" i="24"/>
  <c r="K9" i="24"/>
  <c r="H9" i="24"/>
  <c r="F27" i="24"/>
  <c r="D27" i="24"/>
  <c r="J27" i="24"/>
  <c r="H27" i="24"/>
  <c r="F19" i="24"/>
  <c r="D19" i="24"/>
  <c r="J19" i="24"/>
  <c r="H19" i="24"/>
  <c r="H39" i="24"/>
  <c r="F39" i="24"/>
  <c r="D39" i="24"/>
  <c r="K39" i="24"/>
  <c r="J39" i="24"/>
  <c r="G27" i="24"/>
  <c r="M27" i="24"/>
  <c r="E27" i="24"/>
  <c r="L27" i="24"/>
  <c r="I27" i="24"/>
  <c r="G25" i="24"/>
  <c r="M25" i="24"/>
  <c r="E25" i="24"/>
  <c r="L25" i="24"/>
  <c r="I25" i="24"/>
  <c r="K18" i="24"/>
  <c r="J18" i="24"/>
  <c r="H18" i="24"/>
  <c r="F18" i="24"/>
  <c r="D18" i="24"/>
  <c r="F23" i="24"/>
  <c r="D23" i="24"/>
  <c r="J23" i="24"/>
  <c r="K23" i="24"/>
  <c r="H23" i="24"/>
  <c r="K32" i="24"/>
  <c r="J32" i="24"/>
  <c r="H32" i="24"/>
  <c r="F32" i="24"/>
  <c r="D32" i="24"/>
  <c r="G9" i="24"/>
  <c r="M9" i="24"/>
  <c r="E9" i="24"/>
  <c r="L9" i="24"/>
  <c r="I9" i="24"/>
  <c r="I18" i="24"/>
  <c r="M18" i="24"/>
  <c r="E18" i="24"/>
  <c r="L18" i="24"/>
  <c r="G18" i="24"/>
  <c r="G21" i="24"/>
  <c r="M21" i="24"/>
  <c r="E21" i="24"/>
  <c r="L21" i="24"/>
  <c r="I21" i="24"/>
  <c r="I24" i="24"/>
  <c r="M24" i="24"/>
  <c r="E24" i="24"/>
  <c r="L24" i="24"/>
  <c r="G24" i="24"/>
  <c r="K27" i="24"/>
  <c r="B45" i="24"/>
  <c r="K69" i="24"/>
  <c r="J69" i="24"/>
  <c r="I69" i="24"/>
  <c r="B14" i="24"/>
  <c r="B6" i="24"/>
  <c r="F17" i="24"/>
  <c r="D17" i="24"/>
  <c r="J17" i="24"/>
  <c r="K17" i="24"/>
  <c r="H17" i="24"/>
  <c r="K20" i="24"/>
  <c r="J20" i="24"/>
  <c r="H20" i="24"/>
  <c r="F20" i="24"/>
  <c r="D20" i="24"/>
  <c r="K26" i="24"/>
  <c r="J26" i="24"/>
  <c r="H26" i="24"/>
  <c r="F26" i="24"/>
  <c r="D26" i="24"/>
  <c r="G7" i="24"/>
  <c r="M7" i="24"/>
  <c r="E7" i="24"/>
  <c r="L7" i="24"/>
  <c r="I7" i="24"/>
  <c r="I8" i="24"/>
  <c r="M8" i="24"/>
  <c r="E8" i="24"/>
  <c r="L8" i="24"/>
  <c r="G8" i="24"/>
  <c r="G15" i="24"/>
  <c r="M15" i="24"/>
  <c r="E15" i="24"/>
  <c r="L15" i="24"/>
  <c r="I15" i="24"/>
  <c r="F21" i="24"/>
  <c r="D21" i="24"/>
  <c r="J21" i="24"/>
  <c r="K21" i="24"/>
  <c r="H21" i="24"/>
  <c r="G19" i="24"/>
  <c r="M19" i="24"/>
  <c r="E19" i="24"/>
  <c r="L19" i="24"/>
  <c r="I19" i="24"/>
  <c r="I34" i="24"/>
  <c r="M34" i="24"/>
  <c r="E34" i="24"/>
  <c r="L34" i="24"/>
  <c r="G34" i="24"/>
  <c r="M38" i="24"/>
  <c r="E38" i="24"/>
  <c r="L38" i="24"/>
  <c r="G38" i="24"/>
  <c r="G33" i="24"/>
  <c r="M33" i="24"/>
  <c r="E33" i="24"/>
  <c r="L33" i="24"/>
  <c r="I33" i="24"/>
  <c r="I79" i="24"/>
  <c r="K58" i="24"/>
  <c r="J58" i="24"/>
  <c r="K66" i="24"/>
  <c r="J66" i="24"/>
  <c r="K74" i="24"/>
  <c r="J74" i="24"/>
  <c r="G20" i="24"/>
  <c r="G28" i="24"/>
  <c r="H41" i="24"/>
  <c r="F41" i="24"/>
  <c r="D41" i="24"/>
  <c r="K41" i="24"/>
  <c r="K55" i="24"/>
  <c r="J55" i="24"/>
  <c r="K63" i="24"/>
  <c r="J63" i="24"/>
  <c r="K71" i="24"/>
  <c r="J71" i="24"/>
  <c r="K52" i="24"/>
  <c r="J52" i="24"/>
  <c r="K60" i="24"/>
  <c r="J60" i="24"/>
  <c r="K68" i="24"/>
  <c r="J68" i="24"/>
  <c r="E37" i="24"/>
  <c r="K57" i="24"/>
  <c r="J57" i="24"/>
  <c r="K65" i="24"/>
  <c r="J65" i="24"/>
  <c r="K73" i="24"/>
  <c r="J73" i="24"/>
  <c r="C14" i="24"/>
  <c r="C6" i="24"/>
  <c r="I22" i="24"/>
  <c r="M22" i="24"/>
  <c r="E22" i="24"/>
  <c r="I30" i="24"/>
  <c r="M30" i="24"/>
  <c r="E30" i="24"/>
  <c r="C45" i="24"/>
  <c r="C39" i="24"/>
  <c r="H43" i="24"/>
  <c r="F43" i="24"/>
  <c r="D43" i="24"/>
  <c r="K43" i="24"/>
  <c r="K54" i="24"/>
  <c r="J54" i="24"/>
  <c r="K62" i="24"/>
  <c r="J62" i="24"/>
  <c r="K70" i="24"/>
  <c r="J70" i="24"/>
  <c r="J41" i="24"/>
  <c r="K51" i="24"/>
  <c r="J51" i="24"/>
  <c r="K59" i="24"/>
  <c r="J59" i="24"/>
  <c r="K67" i="24"/>
  <c r="J67" i="24"/>
  <c r="K75" i="24"/>
  <c r="K77" i="24" s="1"/>
  <c r="J75" i="24"/>
  <c r="I20" i="24"/>
  <c r="M20" i="24"/>
  <c r="E20" i="24"/>
  <c r="I28" i="24"/>
  <c r="M28" i="24"/>
  <c r="E28" i="24"/>
  <c r="I37" i="24"/>
  <c r="G37" i="24"/>
  <c r="L37" i="24"/>
  <c r="K56" i="24"/>
  <c r="J56" i="24"/>
  <c r="K64" i="24"/>
  <c r="J64" i="24"/>
  <c r="K72" i="24"/>
  <c r="J72" i="24"/>
  <c r="G40" i="24"/>
  <c r="G42" i="24"/>
  <c r="G44" i="24"/>
  <c r="H40" i="24"/>
  <c r="L41" i="24"/>
  <c r="H42" i="24"/>
  <c r="L43" i="24"/>
  <c r="H44" i="24"/>
  <c r="J40" i="24"/>
  <c r="J42" i="24"/>
  <c r="J44" i="24"/>
  <c r="L40" i="24"/>
  <c r="L42" i="24"/>
  <c r="L44" i="24"/>
  <c r="E40" i="24"/>
  <c r="E42" i="24"/>
  <c r="E44" i="24"/>
  <c r="J77" i="24" l="1"/>
  <c r="H45" i="24"/>
  <c r="F45" i="24"/>
  <c r="D45" i="24"/>
  <c r="K45" i="24"/>
  <c r="J45" i="24"/>
  <c r="K79" i="24"/>
  <c r="K78" i="24"/>
  <c r="I39" i="24"/>
  <c r="G39" i="24"/>
  <c r="L39" i="24"/>
  <c r="M39" i="24"/>
  <c r="E39" i="24"/>
  <c r="I6" i="24"/>
  <c r="M6" i="24"/>
  <c r="E6" i="24"/>
  <c r="L6" i="24"/>
  <c r="G6" i="24"/>
  <c r="K6" i="24"/>
  <c r="J6" i="24"/>
  <c r="H6" i="24"/>
  <c r="F6" i="24"/>
  <c r="D6" i="24"/>
  <c r="K14" i="24"/>
  <c r="J14" i="24"/>
  <c r="H14" i="24"/>
  <c r="F14" i="24"/>
  <c r="D14" i="24"/>
  <c r="I14" i="24"/>
  <c r="M14" i="24"/>
  <c r="E14" i="24"/>
  <c r="L14" i="24"/>
  <c r="G14" i="24"/>
  <c r="I45" i="24"/>
  <c r="G45" i="24"/>
  <c r="M45" i="24"/>
  <c r="E45" i="24"/>
  <c r="L45" i="24"/>
  <c r="J79" i="24" l="1"/>
  <c r="J78" i="24"/>
  <c r="I78" i="24"/>
  <c r="I83" i="24" l="1"/>
  <c r="I82" i="24"/>
  <c r="I81" i="24"/>
</calcChain>
</file>

<file path=xl/sharedStrings.xml><?xml version="1.0" encoding="utf-8"?>
<sst xmlns="http://schemas.openxmlformats.org/spreadsheetml/2006/main" count="1669" uniqueCount="521">
  <si>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</si>
  <si>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</si>
  <si>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</si>
  <si>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</si>
  <si>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</si>
  <si>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</si>
  <si>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</si>
  <si>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</si>
  <si>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</si>
  <si>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</si>
  <si>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</si>
  <si>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</si>
  <si>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</si>
  <si>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Würzburg, Stadt (09663)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</si>
  <si>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</si>
  <si>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</si>
  <si>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</si>
  <si>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</si>
  <si>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</si>
  <si>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</si>
  <si>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</si>
  <si>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</si>
  <si>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</si>
  <si>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</si>
  <si>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</si>
  <si>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</si>
  <si>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</si>
  <si>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</si>
  <si>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</si>
  <si>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</si>
  <si>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</si>
  <si>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</si>
  <si>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</si>
  <si>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</si>
  <si>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</si>
  <si>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</si>
  <si>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</si>
  <si>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</si>
  <si>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</si>
  <si>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</si>
  <si>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</si>
  <si>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</si>
  <si>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</si>
  <si>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</si>
  <si>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</si>
  <si>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</si>
  <si>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</si>
  <si>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</si>
  <si>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</si>
  <si>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</si>
  <si>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</si>
  <si>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</si>
  <si>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</si>
  <si>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</si>
  <si>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</si>
  <si>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</si>
  <si>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</si>
  <si>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</si>
  <si>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</si>
  <si>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</si>
  <si>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</si>
  <si>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</si>
  <si>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</si>
  <si>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</si>
  <si>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</si>
  <si>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</si>
  <si>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</si>
  <si>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</si>
  <si>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</si>
  <si>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</si>
  <si>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</si>
  <si>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</si>
  <si>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</si>
  <si>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</si>
  <si>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</si>
  <si>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</si>
  <si>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</si>
  <si>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</si>
  <si>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</si>
  <si>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</si>
  <si>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</si>
  <si>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</si>
  <si>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</si>
  <si>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</si>
  <si>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</si>
  <si>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</si>
  <si>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</si>
  <si>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</si>
  <si>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</si>
  <si>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</si>
  <si>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</si>
  <si>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</si>
  <si>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Würzburg, Stadt (09663);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</si>
  <si>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</si>
  <si>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</si>
  <si>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</si>
  <si>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</si>
  <si>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</si>
  <si>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</si>
  <si>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</si>
  <si>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</si>
  <si>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</si>
  <si>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</si>
  <si>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</si>
  <si>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</si>
  <si>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</si>
  <si>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</si>
  <si>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</si>
  <si>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</si>
  <si>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</si>
  <si>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</si>
  <si>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</si>
  <si>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</si>
  <si>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</si>
  <si>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</si>
  <si>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</si>
  <si>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</si>
  <si>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</si>
  <si>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</si>
  <si>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</si>
  <si>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</si>
  <si>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</si>
  <si>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</si>
  <si>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</si>
  <si>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</si>
  <si>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</si>
  <si>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</si>
  <si>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</si>
  <si>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</si>
  <si>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</si>
  <si>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</si>
  <si>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</si>
  <si>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</si>
  <si>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</si>
  <si>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</si>
  <si>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</si>
  <si>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</si>
  <si>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</si>
  <si>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</si>
  <si>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</si>
  <si>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</si>
  <si>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</si>
  <si>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</si>
  <si>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</si>
  <si>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</si>
  <si>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</si>
  <si>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</si>
  <si>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</si>
  <si>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</si>
  <si>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</si>
  <si>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</si>
  <si>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</si>
  <si>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</si>
  <si>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</si>
  <si>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</si>
  <si>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</si>
  <si>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</si>
  <si>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</si>
  <si>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</si>
  <si>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</si>
  <si>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</si>
  <si>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</si>
  <si>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</si>
  <si>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</si>
  <si>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</si>
  <si>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</si>
  <si>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</si>
  <si>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</si>
  <si>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</si>
  <si>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</si>
  <si>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</si>
  <si>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</si>
  <si>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</si>
  <si>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</si>
  <si>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</si>
  <si>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</si>
  <si>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</si>
  <si>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</si>
  <si>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</si>
  <si>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</si>
  <si>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</si>
  <si>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</si>
  <si>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</si>
  <si>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Würzburg, Stadt (09663)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</si>
  <si>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</si>
  <si>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</si>
  <si>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</si>
  <si>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</si>
  <si>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</si>
  <si>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</si>
  <si>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</si>
  <si>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</si>
  <si>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</si>
  <si>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</si>
  <si>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</si>
  <si>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</si>
  <si>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</si>
  <si>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</si>
  <si>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</si>
  <si>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</si>
  <si>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</si>
  <si>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</si>
  <si>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</si>
  <si>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</si>
  <si>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</si>
  <si>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</si>
  <si>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</si>
  <si>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</si>
  <si>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</si>
  <si>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</si>
  <si>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</si>
  <si>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</si>
  <si>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</si>
  <si>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</si>
  <si>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</si>
  <si>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</si>
  <si>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</si>
  <si>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</si>
  <si>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</si>
  <si>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</si>
  <si>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</si>
  <si>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</si>
  <si>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</si>
  <si>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</si>
  <si>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</si>
  <si>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</si>
  <si>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</si>
  <si>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</si>
  <si>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</si>
  <si>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</si>
  <si>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</si>
  <si>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</si>
  <si>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</si>
  <si>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</si>
  <si>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</si>
  <si>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</si>
  <si>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</si>
  <si>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</si>
  <si>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</si>
  <si>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</si>
  <si>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</si>
  <si>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</si>
  <si>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</si>
  <si>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</si>
  <si>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</si>
  <si>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</si>
  <si>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</si>
  <si>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</si>
  <si>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</si>
  <si>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</si>
  <si>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</si>
  <si>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</si>
  <si>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</si>
  <si>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</si>
  <si>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</si>
  <si>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</si>
  <si>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</si>
  <si>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</si>
  <si>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</si>
  <si>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</si>
  <si>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</si>
  <si>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</si>
  <si>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</si>
  <si>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</si>
  <si>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</si>
  <si>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</si>
  <si>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</si>
  <si>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</si>
  <si>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</si>
  <si>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</si>
  <si>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</si>
  <si>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</si>
  <si>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</si>
  <si>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</si>
  <si>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</si>
  <si>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</si>
  <si>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</si>
  <si>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</si>
  <si>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</si>
  <si>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</si>
  <si>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</si>
  <si>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</si>
  <si>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</si>
  <si>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</si>
  <si>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</si>
  <si>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</si>
  <si>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</si>
  <si>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</si>
  <si>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</si>
  <si>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</si>
  <si>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</si>
  <si>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</si>
  <si>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</si>
  <si>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</si>
  <si>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</si>
  <si>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</si>
  <si>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</si>
  <si>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</si>
  <si>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</si>
  <si>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</si>
  <si>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</si>
  <si>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</si>
  <si>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</si>
  <si>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</si>
  <si>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</si>
  <si>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</si>
  <si>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</si>
  <si>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</si>
  <si>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</si>
  <si>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</si>
  <si>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</si>
  <si>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</si>
  <si>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</si>
  <si>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</si>
  <si>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</si>
  <si>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</si>
  <si>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</si>
  <si>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</si>
  <si>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</si>
  <si>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</si>
  <si>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</si>
  <si>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</si>
  <si>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</si>
  <si>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</si>
  <si>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</si>
  <si>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</si>
  <si>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</si>
  <si>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</si>
  <si>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</si>
  <si>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</si>
  <si>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</si>
  <si>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</si>
  <si>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</si>
  <si>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</si>
  <si>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</si>
  <si>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</si>
  <si>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</si>
  <si>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</si>
  <si>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</si>
  <si>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</si>
  <si>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</si>
  <si>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</si>
  <si>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</si>
  <si>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</si>
  <si>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</si>
  <si>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</si>
  <si>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</si>
  <si>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</si>
  <si>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</si>
  <si>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</si>
  <si>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</si>
  <si>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</si>
  <si>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</si>
  <si>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</si>
  <si>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</si>
  <si>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</si>
  <si>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</si>
  <si>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</si>
  <si>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</si>
  <si>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</si>
  <si>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</si>
  <si>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</si>
  <si>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</si>
  <si>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</si>
  <si>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</si>
  <si>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</si>
  <si>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</si>
  <si>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</si>
  <si>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</si>
  <si>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</si>
  <si>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</si>
  <si>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</si>
  <si>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</si>
  <si>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Würzburg, Stadt (09663);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</si>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</sst>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{08B23AA6-4968-4835-A7C2-5A593C870CAC}</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F9CF-4CDE-90FE-FCB11D949E8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{27E81237-6ACC-4975-8AD6-3BE3FC0BFAB8}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9CF-4CDE-90FE-FCB11D949E8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{623EA4A7-8CA7-4C2F-B409-0B2270642D7A}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9CF-4CDE-90FE-FCB11D949E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{23D90E9C-37F5-4CBC-9448-BCF4B1A9328C}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9CF-4CDE-90FE-FCB11D949E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0.86012362233050987</c:v>
                </c:pt>
                <c:pt idx="1">
                  <c:v>1.0013227114154917</c:v>
                </c:pt>
                <c:pt idx="2">
                  <c:v>1.1186464311118853</c:v>
                </c:pt>
                <c:pt idx="3">
                  <c:v>1.0875687030768</c:v>
                </c:pt>
              </c:numCache>
            </c:numRef>
          </c:val>
          <c:extLst>
            <c:ext xmlns:c16="http://schemas.microsoft.com/office/drawing/2014/chart" uri="{C3380CC4-5D6E-409C-BE32-E72D297353CC}">
              <c16:uniqueId val="{00000004-F9CF-4CDE-90FE-FCB11D949E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{0A5883D2-2CF1-43FE-B889-05068C9BD32A}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9CF-4CDE-90FE-FCB11D949E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{F7F1E05C-DF2D-437A-80CD-89B3DAEB0288}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9CF-4CDE-90FE-FCB11D949E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{49AADAFF-0E3E-4D62-A5E3-68CBB95C7624}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9CF-4CDE-90FE-FCB11D949E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{2F77FB10-49FE-4FCF-A7B4-D52F11FDBF20}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9CF-4CDE-90FE-FCB11D949E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9CF-4CDE-90FE-FCB11D949E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9CF-4CDE-90FE-FCB11D949E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{C8C9C2AC-36F9-4ADE-83FC-ADBAF64E2B7A}</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C61D-48F3-82BA-0F1C8FF973F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{D8E59D46-BF51-4E8D-B98B-EC8E99D47B70}</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C61D-48F3-82BA-0F1C8FF973F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{948D2257-B5D8-42C4-A463-829CB653AF3E}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61D-48F3-82BA-0F1C8FF973F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{0ED6F540-21FF-4221-8805-C9054CC9B6B8}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61D-48F3-82BA-0F1C8FF973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-3.5763216327301932</c:v>
                </c:pt>
                <c:pt idx="1">
                  <c:v>-1.8915068707011207</c:v>
                </c:pt>
                <c:pt idx="2">
                  <c:v>-2.7637010795899166</c:v>
                </c:pt>
                <c:pt idx="3">
                  <c:v>-2.8655893304673015</c:v>
                </c:pt>
              </c:numCache>
            </c:numRef>
          </c:val>
          <c:extLst>
            <c:ext xmlns:c16="http://schemas.microsoft.com/office/drawing/2014/chart" uri="{C3380CC4-5D6E-409C-BE32-E72D297353CC}">
              <c16:uniqueId val="{00000004-C61D-48F3-82BA-0F1C8FF973F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{C885AD16-BA21-4172-92B7-D12A14218127}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61D-48F3-82BA-0F1C8FF973F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{14CCB399-6778-4356-ACF5-08D6C40362CE}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61D-48F3-82BA-0F1C8FF973F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{638A3527-D74C-4DBB-9F92-0A90C5EE490E}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61D-48F3-82BA-0F1C8FF973F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{CF4E9A24-906B-4875-BA5F-AF0F41C3CAA3}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61D-48F3-82BA-0F1C8FF973F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61D-48F3-82BA-0F1C8FF973F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61D-48F3-82BA-0F1C8FF973F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{2A9F5770-E9B2-4EC7-9536-B0F6DB936649}</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BAB1-4D84-B6FD-D84112D1CD24}"/>
                </c:ext>
              </c:extLst>
            </c:dLbl>
            <c:dLbl>
              <c:idx val="1"/>
              <c:tx>
                <c:strRef>
                  <c:f>Daten_Diagramme!$D$15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{F9FE990D-7B51-41AB-AC9D-3086CEC6D8FA}</c15:txfldGUID>
                      <c15:f>Daten_Diagramme!$D$15</c15:f>
                      <c15:dlblFieldTableCache>
                        <c:ptCount val="1"/>
                        <c:pt idx="0">
                          <c:v>4.8</c:v>
                        </c:pt>
                      </c15:dlblFieldTableCache>
                    </c15:dlblFTEntry>
                  </c15:dlblFieldTable>
                  <c15:showDataLabelsRange val="0"/>
                </c:ext>
                <c:ext xmlns:c16="http://schemas.microsoft.com/office/drawing/2014/chart" uri="{C3380CC4-5D6E-409C-BE32-E72D297353CC}">
                  <c16:uniqueId val="{00000001-BAB1-4D84-B6FD-D84112D1CD24}"/>
                </c:ext>
              </c:extLst>
            </c:dLbl>
            <c:dLbl>
              <c:idx val="2"/>
              <c:tx>
                <c:strRef>
                  <c:f>Daten_Diagramme!$D$16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{3891A666-80D0-4665-990E-851F335ABB50}</c15:txfldGUID>
                      <c15:f>Daten_Diagramme!$D$16</c15:f>
                      <c15:dlblFieldTableCache>
                        <c:ptCount val="1"/>
                        <c:pt idx="0">
                          <c:v>3.3</c:v>
                        </c:pt>
                      </c15:dlblFieldTableCache>
                    </c15:dlblFTEntry>
                  </c15:dlblFieldTable>
                  <c15:showDataLabelsRange val="0"/>
                </c:ext>
                <c:ext xmlns:c16="http://schemas.microsoft.com/office/drawing/2014/chart" uri="{C3380CC4-5D6E-409C-BE32-E72D297353CC}">
                  <c16:uniqueId val="{00000002-BAB1-4D84-B6FD-D84112D1CD24}"/>
                </c:ext>
              </c:extLst>
            </c:dLbl>
            <c:dLbl>
              <c:idx val="3"/>
              <c:tx>
                <c:strRef>
                  <c:f>Daten_Diagramme!$D$17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{E563E3D0-A6EB-4628-8B14-E9E0F23A37F6}</c15:txfldGUID>
                      <c15:f>Daten_Diagramme!$D$17</c15:f>
                      <c15:dlblFieldTableCache>
                        <c:ptCount val="1"/>
                        <c:pt idx="0">
                          <c:v>2.7</c:v>
                        </c:pt>
                      </c15:dlblFieldTableCache>
                    </c15:dlblFTEntry>
                  </c15:dlblFieldTable>
                  <c15:showDataLabelsRange val="0"/>
                </c:ext>
                <c:ext xmlns:c16="http://schemas.microsoft.com/office/drawing/2014/chart" uri="{C3380CC4-5D6E-409C-BE32-E72D297353CC}">
                  <c16:uniqueId val="{00000003-BAB1-4D84-B6FD-D84112D1CD24}"/>
                </c:ext>
              </c:extLst>
            </c:dLbl>
            <c:dLbl>
              <c:idx val="4"/>
              <c:tx>
                <c:strRef>
                  <c:f>Daten_Diagramme!$D$18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{68FD6444-D611-434C-B5D7-EA758C233D1B}</c15:txfldGUID>
                      <c15:f>Daten_Diagramme!$D$18</c15:f>
                      <c15:dlblFieldTableCache>
                        <c:ptCount val="1"/>
                        <c:pt idx="0">
                          <c:v>2.6</c:v>
                        </c:pt>
                      </c15:dlblFieldTableCache>
                    </c15:dlblFTEntry>
                  </c15:dlblFieldTable>
                  <c15:showDataLabelsRange val="0"/>
                </c:ext>
                <c:ext xmlns:c16="http://schemas.microsoft.com/office/drawing/2014/chart" uri="{C3380CC4-5D6E-409C-BE32-E72D297353CC}">
                  <c16:uniqueId val="{00000004-BAB1-4D84-B6FD-D84112D1CD24}"/>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{41A4E416-E4AC-4757-8FE0-264CF19E16AC}</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BAB1-4D84-B6FD-D84112D1CD24}"/>
                </c:ext>
              </c:extLst>
            </c:dLbl>
            <c:dLbl>
              <c:idx val="6"/>
              <c:tx>
                <c:strRef>
                  <c:f>Daten_Diagramme!$D$20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{E3FD6171-7262-4381-85C2-398B15085A00}</c15:txfldGUID>
                      <c15:f>Daten_Diagramme!$D$20</c15:f>
                      <c15:dlblFieldTableCache>
                        <c:ptCount val="1"/>
                        <c:pt idx="0">
                          <c:v>10.3</c:v>
                        </c:pt>
                      </c15:dlblFieldTableCache>
                    </c15:dlblFTEntry>
                  </c15:dlblFieldTable>
                  <c15:showDataLabelsRange val="0"/>
                </c:ext>
                <c:ext xmlns:c16="http://schemas.microsoft.com/office/drawing/2014/chart" uri="{C3380CC4-5D6E-409C-BE32-E72D297353CC}">
                  <c16:uniqueId val="{00000006-BAB1-4D84-B6FD-D84112D1CD24}"/>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{D83CD83C-3E9C-43DF-8E25-4418C3556F05}</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BAB1-4D84-B6FD-D84112D1CD24}"/>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{1E75EE43-6094-47C2-9ED6-808C8057EF17}</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BAB1-4D84-B6FD-D84112D1CD24}"/>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{421904B1-2AA3-4438-910B-178D81588F1E}</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BAB1-4D84-B6FD-D84112D1CD24}"/>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{0A00DEC9-2690-4164-9D5B-38BF35D904E6}</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BAB1-4D84-B6FD-D84112D1CD24}"/>
                </c:ext>
              </c:extLst>
            </c:dLbl>
            <c:dLbl>
              <c:idx val="11"/>
              <c:tx>
                <c:strRef>
                  <c:f>Daten_Diagramme!$D$25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{3F524396-A504-482B-9FDC-8012A6590CAF}</c15:txfldGUID>
                      <c15:f>Daten_Diagramme!$D$25</c15:f>
                      <c15:dlblFieldTableCache>
                        <c:ptCount val="1"/>
                        <c:pt idx="0">
                          <c:v>5.2</c:v>
                        </c:pt>
                      </c15:dlblFieldTableCache>
                    </c15:dlblFTEntry>
                  </c15:dlblFieldTable>
                  <c15:showDataLabelsRange val="0"/>
                </c:ext>
                <c:ext xmlns:c16="http://schemas.microsoft.com/office/drawing/2014/chart" uri="{C3380CC4-5D6E-409C-BE32-E72D297353CC}">
                  <c16:uniqueId val="{0000000B-BAB1-4D84-B6FD-D84112D1CD24}"/>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{D5FD3F4E-A94D-4864-B722-024F1F598935}</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BAB1-4D84-B6FD-D84112D1CD24}"/>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{5C945A2C-3A4B-43A4-8511-6CA88B3D8C35}</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BAB1-4D84-B6FD-D84112D1CD24}"/>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{58581D85-D280-4CAE-AB99-95E965E2BDDD}</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BAB1-4D84-B6FD-D84112D1CD24}"/>
                </c:ext>
              </c:extLst>
            </c:dLbl>
            <c:dLbl>
              <c:idx val="15"/>
              <c:tx>
                <c:strRef>
                  <c:f>Daten_Diagramme!$D$29</c:f>
                  <c:strCache>
                    <c:ptCount val="1"/>
                    <c:pt idx="0">
                      <c:v>-22.9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{5232353D-58DA-41C4-8791-A2A62088B3FD}</c15:txfldGUID>
                      <c15:f>Daten_Diagramme!$D$29</c15:f>
                      <c15:dlblFieldTableCache>
                        <c:ptCount val="1"/>
                        <c:pt idx="0">
                          <c:v>-22.9</c:v>
                        </c:pt>
                      </c15:dlblFieldTableCache>
                    </c15:dlblFTEntry>
                  </c15:dlblFieldTable>
                  <c15:showDataLabelsRange val="0"/>
                </c:ext>
                <c:ext xmlns:c16="http://schemas.microsoft.com/office/drawing/2014/chart" uri="{C3380CC4-5D6E-409C-BE32-E72D297353CC}">
                  <c16:uniqueId val="{0000000F-BAB1-4D84-B6FD-D84112D1CD24}"/>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{EF6E5AA0-0F9F-4D03-A55F-154DF703489C}</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BAB1-4D84-B6FD-D84112D1CD24}"/>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{E7F85391-1510-44E0-9EB2-BE4F8A2ADE90}</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BAB1-4D84-B6FD-D84112D1CD24}"/>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{A53E6FE9-ADA7-48CD-8D9F-0B1B5AB2FCF9}</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BAB1-4D84-B6FD-D84112D1CD24}"/>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{CEB99069-D202-40D0-B5E6-0E22ED40A144}</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BAB1-4D84-B6FD-D84112D1CD24}"/>
                </c:ext>
              </c:extLst>
            </c:dLbl>
            <c:dLbl>
              <c:idx val="20"/>
              <c:tx>
                <c:strRef>
                  <c:f>Daten_Diagramme!$D$34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{3ECADD26-8023-4C45-AE51-37CC30926565}</c15:txfldGUID>
                      <c15:f>Daten_Diagramme!$D$34</c15:f>
                      <c15:dlblFieldTableCache>
                        <c:ptCount val="1"/>
                        <c:pt idx="0">
                          <c:v>2.3</c:v>
                        </c:pt>
                      </c15:dlblFieldTableCache>
                    </c15:dlblFTEntry>
                  </c15:dlblFieldTable>
                  <c15:showDataLabelsRange val="0"/>
                </c:ext>
                <c:ext xmlns:c16="http://schemas.microsoft.com/office/drawing/2014/chart" uri="{C3380CC4-5D6E-409C-BE32-E72D297353CC}">
                  <c16:uniqueId val="{00000014-BAB1-4D84-B6FD-D84112D1CD2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{F19244BD-C10A-4B35-9D9F-36D98100520E}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AB1-4D84-B6FD-D84112D1CD2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{38C31448-781B-4AED-95C0-7038D4697083}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AB1-4D84-B6FD-D84112D1CD24}"/>
                </c:ext>
              </c:extLst>
            </c:dLbl>
            <c:dLbl>
              <c:idx val="23"/>
              <c:tx>
                <c:strRef>
                  <c:f>Daten_Diagramme!$D$37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{A6E7979E-E415-45B9-AB06-280FE8864207}</c15:txfldGUID>
                      <c15:f>Daten_Diagramme!$D$37</c15:f>
                      <c15:dlblFieldTableCache>
                        <c:ptCount val="1"/>
                        <c:pt idx="0">
                          <c:v>4.8</c:v>
                        </c:pt>
                      </c15:dlblFieldTableCache>
                    </c15:dlblFTEntry>
                  </c15:dlblFieldTable>
                  <c15:showDataLabelsRange val="0"/>
                </c:ext>
                <c:ext xmlns:c16="http://schemas.microsoft.com/office/drawing/2014/chart" uri="{C3380CC4-5D6E-409C-BE32-E72D297353CC}">
                  <c16:uniqueId val="{00000017-BAB1-4D84-B6FD-D84112D1CD24}"/>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{1816D6F9-ADBD-49BE-97C2-AF57CFB0FC42}</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BAB1-4D84-B6FD-D84112D1CD24}"/>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{B3C79356-6E77-49AC-ABF5-7F3C13F630F0}</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BAB1-4D84-B6FD-D84112D1CD2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{B7FF6D15-56B6-4B82-947B-9C3924C374C9}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AB1-4D84-B6FD-D84112D1CD2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{35F84F0B-8F53-4ED4-B9E8-6CD6AA62B6B1}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AB1-4D84-B6FD-D84112D1CD2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{E5E1005F-B11D-446B-87A6-6441E83F9DFB}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AB1-4D84-B6FD-D84112D1CD2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{0F700C28-7457-4C70-A87D-8F23FFC844DE}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AB1-4D84-B6FD-D84112D1CD2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{42EC8593-8110-43AC-8401-7DA6334A4844}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AB1-4D84-B6FD-D84112D1CD24}"/>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{080DA1A7-F5BB-41E0-B17D-4AD9CC6BD0D6}</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BAB1-4D84-B6FD-D84112D1CD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0.86012362233050987</c:v>
                </c:pt>
                <c:pt idx="1">
                  <c:v>4.7945205479452051</c:v>
                </c:pt>
                <c:pt idx="2">
                  <c:v>3.3440514469453375</c:v>
                </c:pt>
                <c:pt idx="3">
                  <c:v>2.7493527308593269</c:v>
                </c:pt>
                <c:pt idx="4">
                  <c:v>2.5668449197860963</c:v>
                </c:pt>
                <c:pt idx="5">
                  <c:v>1.5668718522663683</c:v>
                </c:pt>
                <c:pt idx="6">
                  <c:v>10.340909090909092</c:v>
                </c:pt>
                <c:pt idx="7">
                  <c:v>-0.93370681605975725</c:v>
                </c:pt>
                <c:pt idx="8">
                  <c:v>-1.5058604362337964</c:v>
                </c:pt>
                <c:pt idx="9">
                  <c:v>-1.5373352855051245</c:v>
                </c:pt>
                <c:pt idx="10">
                  <c:v>0.7189934092270821</c:v>
                </c:pt>
                <c:pt idx="11">
                  <c:v>5.1701740711873212</c:v>
                </c:pt>
                <c:pt idx="12">
                  <c:v>-0.10799136069114471</c:v>
                </c:pt>
                <c:pt idx="13">
                  <c:v>1.7877476656797995</c:v>
                </c:pt>
                <c:pt idx="14">
                  <c:v>1.4052120592743995</c:v>
                </c:pt>
                <c:pt idx="15">
                  <c:v>-22.886133032694477</c:v>
                </c:pt>
                <c:pt idx="16">
                  <c:v>3.3178500331785004</c:v>
                </c:pt>
                <c:pt idx="17">
                  <c:v>-1.8088634308109737</c:v>
                </c:pt>
                <c:pt idx="18">
                  <c:v>2.531355154481493</c:v>
                </c:pt>
                <c:pt idx="19">
                  <c:v>2.9263831732967533</c:v>
                </c:pt>
                <c:pt idx="20">
                  <c:v>2.3483870967741933</c:v>
                </c:pt>
                <c:pt idx="21">
                  <c:v>0</c:v>
                </c:pt>
                <c:pt idx="23">
                  <c:v>4.7945205479452051</c:v>
                </c:pt>
                <c:pt idx="24">
                  <c:v>2.1595528455284554</c:v>
                </c:pt>
                <c:pt idx="25">
                  <c:v>0.66059139852338389</c:v>
                </c:pt>
              </c:numCache>
            </c:numRef>
          </c:val>
          <c:extLst>
            <c:ext xmlns:c16="http://schemas.microsoft.com/office/drawing/2014/chart" uri="{C3380CC4-5D6E-409C-BE32-E72D297353CC}">
              <c16:uniqueId val="{00000020-BAB1-4D84-B6FD-D84112D1CD2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{BE371E11-3179-4387-B432-CBA8F62847E5}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AB1-4D84-B6FD-D84112D1CD2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{70B2A615-FB69-466E-993D-E28937E7E541}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AB1-4D84-B6FD-D84112D1CD2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{46C879B3-BD8D-42F7-B658-C767882C9788}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AB1-4D84-B6FD-D84112D1CD2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{B0775168-0ACB-47FE-9882-18989D8CD5BD}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AB1-4D84-B6FD-D84112D1CD2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{B7F6215E-B554-462F-A13B-EF15E5583CBD}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AB1-4D84-B6FD-D84112D1CD2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{D7BA53CE-22B9-4C81-B07A-5EA8E47CAC3B}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AB1-4D84-B6FD-D84112D1CD2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{358B76A7-6F23-4F47-992C-97583DF5DB86}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AB1-4D84-B6FD-D84112D1CD2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{73EF03C6-5016-47BA-9F59-B0CB1C9B6139}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AB1-4D84-B6FD-D84112D1CD2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{2629137C-119B-4B8C-823A-AC10089E15D5}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AB1-4D84-B6FD-D84112D1CD2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{E235594F-75FF-4AE6-BE57-EEA52C151A45}</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AB1-4D84-B6FD-D84112D1CD2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{E0C7548D-7082-4F95-BF11-D394721B20D0}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AB1-4D84-B6FD-D84112D1CD2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{C8180EF6-189C-41D6-A819-11CD5EACABF7}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AB1-4D84-B6FD-D84112D1CD2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{A7DBF7A7-A02D-4A84-8F3B-E93768C1648F}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AB1-4D84-B6FD-D84112D1CD2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{6C4BF144-1753-41D5-A9A1-4121926DEC02}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AB1-4D84-B6FD-D84112D1CD2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{6DC755AF-1CA5-4BC0-85D7-B521B2A71E5F}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AB1-4D84-B6FD-D84112D1CD2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{FBA7ECC3-8397-4DD2-987B-A4BBB34083E3}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AB1-4D84-B6FD-D84112D1CD2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{B4DB50C9-EA01-436C-A64A-B76A1D1766EE}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AB1-4D84-B6FD-D84112D1CD2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{187C40C3-8D7B-4195-86EB-4EDA8DBCC0BB}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AB1-4D84-B6FD-D84112D1CD2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{32ECDF67-BB6D-428F-BF8A-E2B8557FAD38}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AB1-4D84-B6FD-D84112D1CD2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{D7D09281-447C-4AB8-A06E-3DBAF5416484}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AB1-4D84-B6FD-D84112D1CD2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{0BD5E27D-F496-4285-8548-49C2602FC432}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AB1-4D84-B6FD-D84112D1CD2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{93F6F185-C2E5-4D0C-AC7E-38DC53BFD02C}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AB1-4D84-B6FD-D84112D1CD2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{399C19AE-DB3C-4EC6-B72A-A2451A2A017E}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AB1-4D84-B6FD-D84112D1CD2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{268F8DCC-D7B1-4B1F-8BC9-BC551720DE8A}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AB1-4D84-B6FD-D84112D1CD2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{DD50870B-5E54-49C5-9F1C-4C13D69F788D}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AB1-4D84-B6FD-D84112D1CD2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{BC782241-530A-4277-B0CD-C01494B4F73E}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AB1-4D84-B6FD-D84112D1CD2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{50E73F03-09AD-4E75-B180-C9BDAF2534AB}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AB1-4D84-B6FD-D84112D1CD2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{BB979EE1-80C9-4D67-B030-5CD24D6FE244}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AB1-4D84-B6FD-D84112D1CD2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{E726ADB3-22A1-4B47-A795-05A9FDBC6797}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AB1-4D84-B6FD-D84112D1CD2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{32BE2173-9A60-40CD-BCC5-055EA5DD58CA}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AB1-4D84-B6FD-D84112D1CD2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{A6D5F446-051E-417E-B7D2-B148AE2372EA}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AB1-4D84-B6FD-D84112D1CD2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{C7D8E137-DE8C-47D8-B46D-EEF8378C674E}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AB1-4D84-B6FD-D84112D1CD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AB1-4D84-B6FD-D84112D1CD2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AB1-4D84-B6FD-D84112D1CD2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{608A118F-7CBD-4A90-9E8C-9FEBFFD37C2C}</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0A04-49AE-94D9-4DAD7E50C746}"/>
                </c:ext>
              </c:extLst>
            </c:dLbl>
            <c:dLbl>
              <c:idx val="1"/>
              <c:tx>
                <c:strRef>
                  <c:f>Daten_Diagramme!$E$15</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{6F9773FB-1E3F-4E99-813A-F70BA3CC9A42}</c15:txfldGUID>
                      <c15:f>Daten_Diagramme!$E$15</c15:f>
                      <c15:dlblFieldTableCache>
                        <c:ptCount val="1"/>
                        <c:pt idx="0">
                          <c:v>-9.0</c:v>
                        </c:pt>
                      </c15:dlblFieldTableCache>
                    </c15:dlblFTEntry>
                  </c15:dlblFieldTable>
                  <c15:showDataLabelsRange val="0"/>
                </c:ext>
                <c:ext xmlns:c16="http://schemas.microsoft.com/office/drawing/2014/chart" uri="{C3380CC4-5D6E-409C-BE32-E72D297353CC}">
                  <c16:uniqueId val="{00000001-0A04-49AE-94D9-4DAD7E50C746}"/>
                </c:ext>
              </c:extLst>
            </c:dLbl>
            <c:dLbl>
              <c:idx val="2"/>
              <c:tx>
                <c:strRef>
                  <c:f>Daten_Diagramme!$E$16</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{8994A086-D092-459D-9C74-CCF6712E24AE}</c15:txfldGUID>
                      <c15:f>Daten_Diagramme!$E$16</c15:f>
                      <c15:dlblFieldTableCache>
                        <c:ptCount val="1"/>
                        <c:pt idx="0">
                          <c:v>10.3</c:v>
                        </c:pt>
                      </c15:dlblFieldTableCache>
                    </c15:dlblFTEntry>
                  </c15:dlblFieldTable>
                  <c15:showDataLabelsRange val="0"/>
                </c:ext>
                <c:ext xmlns:c16="http://schemas.microsoft.com/office/drawing/2014/chart" uri="{C3380CC4-5D6E-409C-BE32-E72D297353CC}">
                  <c16:uniqueId val="{00000002-0A04-49AE-94D9-4DAD7E50C746}"/>
                </c:ext>
              </c:extLst>
            </c:dLbl>
            <c:dLbl>
              <c:idx val="3"/>
              <c:tx>
                <c:strRef>
                  <c:f>Daten_Diagramme!$E$17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{006B6C32-978D-4AAC-91EA-0C9AB5123B6C}</c15:txfldGUID>
                      <c15:f>Daten_Diagramme!$E$17</c15:f>
                      <c15:dlblFieldTableCache>
                        <c:ptCount val="1"/>
                        <c:pt idx="0">
                          <c:v>0.5</c:v>
                        </c:pt>
                      </c15:dlblFieldTableCache>
                    </c15:dlblFTEntry>
                  </c15:dlblFieldTable>
                  <c15:showDataLabelsRange val="0"/>
                </c:ext>
                <c:ext xmlns:c16="http://schemas.microsoft.com/office/drawing/2014/chart" uri="{C3380CC4-5D6E-409C-BE32-E72D297353CC}">
                  <c16:uniqueId val="{00000003-0A04-49AE-94D9-4DAD7E50C746}"/>
                </c:ext>
              </c:extLst>
            </c:dLbl>
            <c:dLbl>
              <c:idx val="4"/>
              <c:tx>
                <c:strRef>
                  <c:f>Daten_Diagramme!$E$18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{F3E56F23-3412-4E03-B8BF-7C0A2EFA4F8D}</c15:txfldGUID>
                      <c15:f>Daten_Diagramme!$E$18</c15:f>
                      <c15:dlblFieldTableCache>
                        <c:ptCount val="1"/>
                        <c:pt idx="0">
                          <c:v>3.3</c:v>
                        </c:pt>
                      </c15:dlblFieldTableCache>
                    </c15:dlblFTEntry>
                  </c15:dlblFieldTable>
                  <c15:showDataLabelsRange val="0"/>
                </c:ext>
                <c:ext xmlns:c16="http://schemas.microsoft.com/office/drawing/2014/chart" uri="{C3380CC4-5D6E-409C-BE32-E72D297353CC}">
                  <c16:uniqueId val="{00000004-0A04-49AE-94D9-4DAD7E50C746}"/>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{1EF678AF-69CB-4669-86ED-1714B658746A}</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0A04-49AE-94D9-4DAD7E50C746}"/>
                </c:ext>
              </c:extLst>
            </c:dLbl>
            <c:dLbl>
              <c:idx val="6"/>
              <c:tx>
                <c:strRef>
                  <c:f>Daten_Diagramme!$E$20</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{9C6BE6CC-21C8-461A-A713-2D6606275692}</c15:txfldGUID>
                      <c15:f>Daten_Diagramme!$E$20</c15:f>
                      <c15:dlblFieldTableCache>
                        <c:ptCount val="1"/>
                        <c:pt idx="0">
                          <c:v>10.7</c:v>
                        </c:pt>
                      </c15:dlblFieldTableCache>
                    </c15:dlblFTEntry>
                  </c15:dlblFieldTable>
                  <c15:showDataLabelsRange val="0"/>
                </c:ext>
                <c:ext xmlns:c16="http://schemas.microsoft.com/office/drawing/2014/chart" uri="{C3380CC4-5D6E-409C-BE32-E72D297353CC}">
                  <c16:uniqueId val="{00000006-0A04-49AE-94D9-4DAD7E50C746}"/>
                </c:ext>
              </c:extLst>
            </c:dLbl>
            <c:dLbl>
              <c:idx val="7"/>
              <c:tx>
                <c:strRef>
                  <c:f>Daten_Diagramme!$E$21</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{036578C2-D544-4C81-82FF-338901DC9215}</c15:txfldGUID>
                      <c15:f>Daten_Diagramme!$E$21</c15:f>
                      <c15:dlblFieldTableCache>
                        <c:ptCount val="1"/>
                        <c:pt idx="0">
                          <c:v>-10.7</c:v>
                        </c:pt>
                      </c15:dlblFieldTableCache>
                    </c15:dlblFTEntry>
                  </c15:dlblFieldTable>
                  <c15:showDataLabelsRange val="0"/>
                </c:ext>
                <c:ext xmlns:c16="http://schemas.microsoft.com/office/drawing/2014/chart" uri="{C3380CC4-5D6E-409C-BE32-E72D297353CC}">
                  <c16:uniqueId val="{00000007-0A04-49AE-94D9-4DAD7E50C746}"/>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{E0F18AB6-4C74-4C1E-920D-A60EEDA80573}</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0A04-49AE-94D9-4DAD7E50C746}"/>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{F6DD3810-C769-4198-B60C-443561B117E6}</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0A04-49AE-94D9-4DAD7E50C746}"/>
                </c:ext>
              </c:extLst>
            </c:dLbl>
            <c:dLbl>
              <c:idx val="10"/>
              <c:tx>
                <c:strRef>
                  <c:f>Daten_Diagramme!$E$24</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{73D81790-E382-446C-861E-63E2C5483FCE}</c15:txfldGUID>
                      <c15:f>Daten_Diagramme!$E$24</c15:f>
                      <c15:dlblFieldTableCache>
                        <c:ptCount val="1"/>
                        <c:pt idx="0">
                          <c:v>-12.7</c:v>
                        </c:pt>
                      </c15:dlblFieldTableCache>
                    </c15:dlblFTEntry>
                  </c15:dlblFieldTable>
                  <c15:showDataLabelsRange val="0"/>
                </c:ext>
                <c:ext xmlns:c16="http://schemas.microsoft.com/office/drawing/2014/chart" uri="{C3380CC4-5D6E-409C-BE32-E72D297353CC}">
                  <c16:uniqueId val="{0000000A-0A04-49AE-94D9-4DAD7E50C746}"/>
                </c:ext>
              </c:extLst>
            </c:dLbl>
            <c:dLbl>
              <c:idx val="11"/>
              <c:tx>
                <c:strRef>
                  <c:f>Daten_Diagramme!$E$25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{9F851705-B6B7-40B1-BEE7-CD86E52DC82A}</c15:txfldGUID>
                      <c15:f>Daten_Diagramme!$E$25</c15:f>
                      <c15:dlblFieldTableCache>
                        <c:ptCount val="1"/>
                        <c:pt idx="0">
                          <c:v>-0.8</c:v>
                        </c:pt>
                      </c15:dlblFieldTableCache>
                    </c15:dlblFTEntry>
                  </c15:dlblFieldTable>
                  <c15:showDataLabelsRange val="0"/>
                </c:ext>
                <c:ext xmlns:c16="http://schemas.microsoft.com/office/drawing/2014/chart" uri="{C3380CC4-5D6E-409C-BE32-E72D297353CC}">
                  <c16:uniqueId val="{0000000B-0A04-49AE-94D9-4DAD7E50C746}"/>
                </c:ext>
              </c:extLst>
            </c:dLbl>
            <c:dLbl>
              <c:idx val="12"/>
              <c:tx>
                <c:strRef>
                  <c:f>Daten_Diagramme!$E$26</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{1C07743D-DE4A-4D1B-97C2-9E7596829A19}</c15:txfldGUID>
                      <c15:f>Daten_Diagramme!$E$26</c15:f>
                      <c15:dlblFieldTableCache>
                        <c:ptCount val="1"/>
                        <c:pt idx="0">
                          <c:v>-15.2</c:v>
                        </c:pt>
                      </c15:dlblFieldTableCache>
                    </c15:dlblFTEntry>
                  </c15:dlblFieldTable>
                  <c15:showDataLabelsRange val="0"/>
                </c:ext>
                <c:ext xmlns:c16="http://schemas.microsoft.com/office/drawing/2014/chart" uri="{C3380CC4-5D6E-409C-BE32-E72D297353CC}">
                  <c16:uniqueId val="{0000000C-0A04-49AE-94D9-4DAD7E50C746}"/>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{3874D321-5C0A-44A0-8E1A-C956888C613F}</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0A04-49AE-94D9-4DAD7E50C746}"/>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{1156AC05-ABE5-4831-B0AF-A9493C2614F2}</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0A04-49AE-94D9-4DAD7E50C746}"/>
                </c:ext>
              </c:extLst>
            </c:dLbl>
            <c:dLbl>
              <c:idx val="15"/>
              <c:tx>
                <c:strRef>
                  <c:f>Daten_Diagramme!$E$29</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{95A44248-29E7-4A17-8997-B497FFF669BB}</c15:txfldGUID>
                      <c15:f>Daten_Diagramme!$E$29</c15:f>
                      <c15:dlblFieldTableCache>
                        <c:ptCount val="1"/>
                        <c:pt idx="0">
                          <c:v>-18.2</c:v>
                        </c:pt>
                      </c15:dlblFieldTableCache>
                    </c15:dlblFTEntry>
                  </c15:dlblFieldTable>
                  <c15:showDataLabelsRange val="0"/>
                </c:ext>
                <c:ext xmlns:c16="http://schemas.microsoft.com/office/drawing/2014/chart" uri="{C3380CC4-5D6E-409C-BE32-E72D297353CC}">
                  <c16:uniqueId val="{0000000F-0A04-49AE-94D9-4DAD7E50C746}"/>
                </c:ext>
              </c:extLst>
            </c:dLbl>
            <c:dLbl>
              <c:idx val="16"/>
              <c:tx>
                <c:strRef>
                  <c:f>Daten_Diagramme!$E$30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{CD9819AD-65AD-48C2-91FF-9471D9B9C26A}</c15:txfldGUID>
                      <c15:f>Daten_Diagramme!$E$30</c15:f>
                      <c15:dlblFieldTableCache>
                        <c:ptCount val="1"/>
                        <c:pt idx="0">
                          <c:v>-9.5</c:v>
                        </c:pt>
                      </c15:dlblFieldTableCache>
                    </c15:dlblFTEntry>
                  </c15:dlblFieldTable>
                  <c15:showDataLabelsRange val="0"/>
                </c:ext>
                <c:ext xmlns:c16="http://schemas.microsoft.com/office/drawing/2014/chart" uri="{C3380CC4-5D6E-409C-BE32-E72D297353CC}">
                  <c16:uniqueId val="{00000010-0A04-49AE-94D9-4DAD7E50C746}"/>
                </c:ext>
              </c:extLst>
            </c:dLbl>
            <c:dLbl>
              <c:idx val="17"/>
              <c:tx>
                <c:strRef>
                  <c:f>Daten_Diagramme!$E$31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{788C411F-AC6D-4F9A-B001-9E907CA83E72}</c15:txfldGUID>
                      <c15:f>Daten_Diagramme!$E$31</c15:f>
                      <c15:dlblFieldTableCache>
                        <c:ptCount val="1"/>
                        <c:pt idx="0">
                          <c:v>1.5</c:v>
                        </c:pt>
                      </c15:dlblFieldTableCache>
                    </c15:dlblFTEntry>
                  </c15:dlblFieldTable>
                  <c15:showDataLabelsRange val="0"/>
                </c:ext>
                <c:ext xmlns:c16="http://schemas.microsoft.com/office/drawing/2014/chart" uri="{C3380CC4-5D6E-409C-BE32-E72D297353CC}">
                  <c16:uniqueId val="{00000011-0A04-49AE-94D9-4DAD7E50C746}"/>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{DFA1C42E-3CAC-4C83-8F70-FCE5C304178B}</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0A04-49AE-94D9-4DAD7E50C746}"/>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{400A3D2B-55BD-4DC7-AD30-59D784D920F9}</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0A04-49AE-94D9-4DAD7E50C746}"/>
                </c:ext>
              </c:extLst>
            </c:dLbl>
            <c:dLbl>
              <c:idx val="20"/>
              <c:tx>
                <c:strRef>
                  <c:f>Daten_Diagramme!$E$34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{FD5E6015-0A8C-42DB-B5EC-F54F37962401}</c15:txfldGUID>
                      <c15:f>Daten_Diagramme!$E$34</c15:f>
                      <c15:dlblFieldTableCache>
                        <c:ptCount val="1"/>
                        <c:pt idx="0">
                          <c:v>-4.2</c:v>
                        </c:pt>
                      </c15:dlblFieldTableCache>
                    </c15:dlblFTEntry>
                  </c15:dlblFieldTable>
                  <c15:showDataLabelsRange val="0"/>
                </c:ext>
                <c:ext xmlns:c16="http://schemas.microsoft.com/office/drawing/2014/chart" uri="{C3380CC4-5D6E-409C-BE32-E72D297353CC}">
                  <c16:uniqueId val="{00000014-0A04-49AE-94D9-4DAD7E50C74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{A80C77E5-6D2D-41C4-8B06-E241CCBEF067}</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A04-49AE-94D9-4DAD7E50C74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{BEF790B3-8398-4E04-AF86-389C3B889006}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A04-49AE-94D9-4DAD7E50C746}"/>
                </c:ext>
              </c:extLst>
            </c:dLbl>
            <c:dLbl>
              <c:idx val="23"/>
              <c:tx>
                <c:strRef>
                  <c:f>Daten_Diagramme!$E$37</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{46CA67C9-6A2A-49D5-BB1B-0CB5763FBEBF}</c15:txfldGUID>
                      <c15:f>Daten_Diagramme!$E$37</c15:f>
                      <c15:dlblFieldTableCache>
                        <c:ptCount val="1"/>
                        <c:pt idx="0">
                          <c:v>-9.0</c:v>
                        </c:pt>
                      </c15:dlblFieldTableCache>
                    </c15:dlblFTEntry>
                  </c15:dlblFieldTable>
                  <c15:showDataLabelsRange val="0"/>
                </c:ext>
                <c:ext xmlns:c16="http://schemas.microsoft.com/office/drawing/2014/chart" uri="{C3380CC4-5D6E-409C-BE32-E72D297353CC}">
                  <c16:uniqueId val="{00000017-0A04-49AE-94D9-4DAD7E50C746}"/>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{384D439B-BCCE-43C6-9978-49FE3070BE25}</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0A04-49AE-94D9-4DAD7E50C746}"/>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{3C8A95E5-BDD5-4FBD-8668-0592AAA860FA}</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0A04-49AE-94D9-4DAD7E50C74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{63DD78B3-0EE3-40B0-8EA3-F24F62933160}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A04-49AE-94D9-4DAD7E50C74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{F72AD967-8DC5-4D66-BA39-8DCF9597FDA8}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A04-49AE-94D9-4DAD7E50C74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{6C182805-72AC-45DD-93B2-E0611FE72922}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A04-49AE-94D9-4DAD7E50C74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{D7FFC636-442D-4AB1-80BE-D5B259FFCFCC}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A04-49AE-94D9-4DAD7E50C74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{D61A2727-75A5-4AE2-82AD-AAA8A58F6527}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A04-49AE-94D9-4DAD7E50C746}"/>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{E3B3CE50-827F-48E7-862E-24D6398A21CF}</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0A04-49AE-94D9-4DAD7E50C7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-3.5763216327301932</c:v>
                </c:pt>
                <c:pt idx="1">
                  <c:v>-8.9743589743589745</c:v>
                </c:pt>
                <c:pt idx="2">
                  <c:v>10.344827586206897</c:v>
                </c:pt>
                <c:pt idx="3">
                  <c:v>0.50167224080267558</c:v>
                </c:pt>
                <c:pt idx="4">
                  <c:v>3.3003300330033003</c:v>
                </c:pt>
                <c:pt idx="5">
                  <c:v>-6.8181818181818183</c:v>
                </c:pt>
                <c:pt idx="6">
                  <c:v>10.666666666666666</c:v>
                </c:pt>
                <c:pt idx="7">
                  <c:v>-10.747663551401869</c:v>
                </c:pt>
                <c:pt idx="8">
                  <c:v>-0.53244592346089847</c:v>
                </c:pt>
                <c:pt idx="9">
                  <c:v>-4.6760187040748162</c:v>
                </c:pt>
                <c:pt idx="10">
                  <c:v>-12.670186162823006</c:v>
                </c:pt>
                <c:pt idx="11">
                  <c:v>-0.81967213114754101</c:v>
                </c:pt>
                <c:pt idx="12">
                  <c:v>-15.196078431372548</c:v>
                </c:pt>
                <c:pt idx="13">
                  <c:v>-2.886686772942697</c:v>
                </c:pt>
                <c:pt idx="14">
                  <c:v>0.22634676324128564</c:v>
                </c:pt>
                <c:pt idx="15">
                  <c:v>-18.222222222222221</c:v>
                </c:pt>
                <c:pt idx="16">
                  <c:v>-9.5238095238095237</c:v>
                </c:pt>
                <c:pt idx="17">
                  <c:v>1.4637002341920375</c:v>
                </c:pt>
                <c:pt idx="18">
                  <c:v>0.2308136180034622</c:v>
                </c:pt>
                <c:pt idx="19">
                  <c:v>3.1284916201117317</c:v>
                </c:pt>
                <c:pt idx="20">
                  <c:v>-4.232578024796922</c:v>
                </c:pt>
                <c:pt idx="21">
                  <c:v>0</c:v>
                </c:pt>
                <c:pt idx="23">
                  <c:v>-8.9743589743589745</c:v>
                </c:pt>
                <c:pt idx="24">
                  <c:v>-2.0214030915576693</c:v>
                </c:pt>
                <c:pt idx="25">
                  <c:v>-3.6299881469774791</c:v>
                </c:pt>
              </c:numCache>
            </c:numRef>
          </c:val>
          <c:extLst>
            <c:ext xmlns:c16="http://schemas.microsoft.com/office/drawing/2014/chart" uri="{C3380CC4-5D6E-409C-BE32-E72D297353CC}">
              <c16:uniqueId val="{00000020-0A04-49AE-94D9-4DAD7E50C74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{22D345B6-44E6-4EFF-9B9F-0A7AA22CFCAF}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A04-49AE-94D9-4DAD7E50C74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{A54522C5-2D41-4AFA-9F74-266786E05CBE}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A04-49AE-94D9-4DAD7E50C74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{80DB5FF1-4EBA-4028-8226-C988465D6815}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A04-49AE-94D9-4DAD7E50C74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{8FB99AE7-6D05-4E53-9C5F-1DFBAE0540B2}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A04-49AE-94D9-4DAD7E50C74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{1080DEA4-5F10-44C7-8FDE-B128D4453745}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A04-49AE-94D9-4DAD7E50C74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{72A5D4B9-B46B-47FE-B0A5-FF7DE4659269}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A04-49AE-94D9-4DAD7E50C74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{E1835417-1AF1-4F69-B932-DC13630712DD}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A04-49AE-94D9-4DAD7E50C74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{A2FC845A-E428-4C65-B324-C2A9099FE217}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A04-49AE-94D9-4DAD7E50C74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{AEA98302-5C02-496C-BBDD-41720B01D372}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A04-49AE-94D9-4DAD7E50C74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{6AADC544-55B4-4468-A790-7EBD9F2FAFB6}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A04-49AE-94D9-4DAD7E50C74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{685EDE73-5547-4B66-8AF0-930B4F5908EE}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A04-49AE-94D9-4DAD7E50C74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{70A96B60-570D-4248-A897-432EF03114D1}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A04-49AE-94D9-4DAD7E50C74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{1C9E1A24-ADC2-42D5-8557-311CD47C8BBD}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A04-49AE-94D9-4DAD7E50C74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{683CB021-1391-44A9-BF83-6B4E8E820C3E}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A04-49AE-94D9-4DAD7E50C74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{BC1097C7-19E3-4039-BEC9-FCD72A58B458}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A04-49AE-94D9-4DAD7E50C74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{1B1621F4-1738-4D13-9BC0-BBDB59EA927B}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A04-49AE-94D9-4DAD7E50C74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{75196AED-90F7-475F-90F8-94A3C46F23AC}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A04-49AE-94D9-4DAD7E50C74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{6D009A7F-EB38-4813-8000-CAEC0353D352}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A04-49AE-94D9-4DAD7E50C74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{651DFFF4-CDFF-400D-B145-E45653BD5EC7}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A04-49AE-94D9-4DAD7E50C74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{693B0951-1436-4126-B521-12D1BBF13375}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A04-49AE-94D9-4DAD7E50C74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{A56B7F5E-CAD1-4960-9D6A-6B7A7429BEBC}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A04-49AE-94D9-4DAD7E50C74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{C2CF7D94-C755-49D2-88E8-047EBE83666F}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A04-49AE-94D9-4DAD7E50C74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{7943B0CD-20CB-431B-8B7B-4D52248E1003}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A04-49AE-94D9-4DAD7E50C74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{049267F9-DA4B-4635-B7A6-5DAD8ED38361}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A04-49AE-94D9-4DAD7E50C74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{5B26476E-8E25-4576-993B-F55134834614}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A04-49AE-94D9-4DAD7E50C74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{26B5BF14-21CE-45EA-9828-DB761E585817}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A04-49AE-94D9-4DAD7E50C74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{BBFFE19D-C056-4A53-9F46-61EBDBFF5A46}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A04-49AE-94D9-4DAD7E50C74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{0AFA6114-CE42-4E59-9F18-67943E167EE0}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A04-49AE-94D9-4DAD7E50C74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{4106B8AA-7CDD-44D8-AFA3-633EA94FEA85}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A04-49AE-94D9-4DAD7E50C74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{0A7E6FBE-4BE4-4705-A339-175944A63117}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A04-49AE-94D9-4DAD7E50C74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{175E19B2-60F8-42DC-887B-97BE571C16BD}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A04-49AE-94D9-4DAD7E50C74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{40239808-E1DC-4ECB-8778-326A8A2A8108}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A04-49AE-94D9-4DAD7E50C7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A04-49AE-94D9-4DAD7E50C74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A04-49AE-94D9-4DAD7E50C74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{B5C0CE71-1F9D-4465-BCF2-A9936323757A}</c15:txfldGUID>
                      <c15:f>Diagramm!$I$46</c15:f>
                      <c15:dlblFieldTableCache>
                        <c:ptCount val="1"/>
                      </c15:dlblFieldTableCache>
                    </c15:dlblFTEntry>
                  </c15:dlblFieldTable>
                  <c15:showDataLabelsRange val="0"/>
                </c:ext>
                <c:ext xmlns:c16="http://schemas.microsoft.com/office/drawing/2014/chart" uri="{C3380CC4-5D6E-409C-BE32-E72D297353CC}">
                  <c16:uniqueId val="{00000000-609F-4C93-A5CE-F9E7F1E7184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{3D8A68E6-83BE-4870-9F20-E4A6FBA8554F}</c15:txfldGUID>
                      <c15:f>Diagramm!$I$47</c15:f>
                      <c15:dlblFieldTableCache>
                        <c:ptCount val="1"/>
                      </c15:dlblFieldTableCache>
                    </c15:dlblFTEntry>
                  </c15:dlblFieldTable>
                  <c15:showDataLabelsRange val="0"/>
                </c:ext>
                <c:ext xmlns:c16="http://schemas.microsoft.com/office/drawing/2014/chart" uri="{C3380CC4-5D6E-409C-BE32-E72D297353CC}">
                  <c16:uniqueId val="{00000001-609F-4C93-A5CE-F9E7F1E7184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{3F12F01C-4BA2-4891-8CCE-271537CA8B69}</c15:txfldGUID>
                      <c15:f>Diagramm!$I$48</c15:f>
                      <c15:dlblFieldTableCache>
                        <c:ptCount val="1"/>
                      </c15:dlblFieldTableCache>
                    </c15:dlblFTEntry>
                  </c15:dlblFieldTable>
                  <c15:showDataLabelsRange val="0"/>
                </c:ext>
                <c:ext xmlns:c16="http://schemas.microsoft.com/office/drawing/2014/chart" uri="{C3380CC4-5D6E-409C-BE32-E72D297353CC}">
                  <c16:uniqueId val="{00000002-609F-4C93-A5CE-F9E7F1E7184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{C0535204-B33F-444C-9861-6A97384D71A1}</c15:txfldGUID>
                      <c15:f>Diagramm!$I$49</c15:f>
                      <c15:dlblFieldTableCache>
                        <c:ptCount val="1"/>
                      </c15:dlblFieldTableCache>
                    </c15:dlblFTEntry>
                  </c15:dlblFieldTable>
                  <c15:showDataLabelsRange val="0"/>
                </c:ext>
                <c:ext xmlns:c16="http://schemas.microsoft.com/office/drawing/2014/chart" uri="{C3380CC4-5D6E-409C-BE32-E72D297353CC}">
                  <c16:uniqueId val="{00000003-609F-4C93-A5CE-F9E7F1E7184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{6D94964F-37E6-454F-93BC-5D682BF8C84E}</c15:txfldGUID>
                      <c15:f>Diagramm!$I$50</c15:f>
                      <c15:dlblFieldTableCache>
                        <c:ptCount val="1"/>
                      </c15:dlblFieldTableCache>
                    </c15:dlblFTEntry>
                  </c15:dlblFieldTable>
                  <c15:showDataLabelsRange val="0"/>
                </c:ext>
                <c:ext xmlns:c16="http://schemas.microsoft.com/office/drawing/2014/chart" uri="{C3380CC4-5D6E-409C-BE32-E72D297353CC}">
                  <c16:uniqueId val="{00000004-609F-4C93-A5CE-F9E7F1E7184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{48D78BB7-F75F-46BD-9D23-09D1C145CCF7}</c15:txfldGUID>
                      <c15:f>Diagramm!$I$51</c15:f>
                      <c15:dlblFieldTableCache>
                        <c:ptCount val="1"/>
                      </c15:dlblFieldTableCache>
                    </c15:dlblFTEntry>
                  </c15:dlblFieldTable>
                  <c15:showDataLabelsRange val="0"/>
                </c:ext>
                <c:ext xmlns:c16="http://schemas.microsoft.com/office/drawing/2014/chart" uri="{C3380CC4-5D6E-409C-BE32-E72D297353CC}">
                  <c16:uniqueId val="{00000005-609F-4C93-A5CE-F9E7F1E7184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{938548E3-1F53-424D-A346-C870E80E9130}</c15:txfldGUID>
                      <c15:f>Diagramm!$I$52</c15:f>
                      <c15:dlblFieldTableCache>
                        <c:ptCount val="1"/>
                      </c15:dlblFieldTableCache>
                    </c15:dlblFTEntry>
                  </c15:dlblFieldTable>
                  <c15:showDataLabelsRange val="0"/>
                </c:ext>
                <c:ext xmlns:c16="http://schemas.microsoft.com/office/drawing/2014/chart" uri="{C3380CC4-5D6E-409C-BE32-E72D297353CC}">
                  <c16:uniqueId val="{00000006-609F-4C93-A5CE-F9E7F1E7184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{F2E174EC-1543-4F8E-A6BD-0E3C298609F7}</c15:txfldGUID>
                      <c15:f>Diagramm!$I$53</c15:f>
                      <c15:dlblFieldTableCache>
                        <c:ptCount val="1"/>
                      </c15:dlblFieldTableCache>
                    </c15:dlblFTEntry>
                  </c15:dlblFieldTable>
                  <c15:showDataLabelsRange val="0"/>
                </c:ext>
                <c:ext xmlns:c16="http://schemas.microsoft.com/office/drawing/2014/chart" uri="{C3380CC4-5D6E-409C-BE32-E72D297353CC}">
                  <c16:uniqueId val="{00000007-609F-4C93-A5CE-F9E7F1E7184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{35E09780-7CD5-4E51-9CC3-49AC207D7DAA}</c15:txfldGUID>
                      <c15:f>Diagramm!$I$54</c15:f>
                      <c15:dlblFieldTableCache>
                        <c:ptCount val="1"/>
                      </c15:dlblFieldTableCache>
                    </c15:dlblFTEntry>
                  </c15:dlblFieldTable>
                  <c15:showDataLabelsRange val="0"/>
                </c:ext>
                <c:ext xmlns:c16="http://schemas.microsoft.com/office/drawing/2014/chart" uri="{C3380CC4-5D6E-409C-BE32-E72D297353CC}">
                  <c16:uniqueId val="{00000008-609F-4C93-A5CE-F9E7F1E7184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{1FFDA8DA-9D9A-4277-B6CA-8940022CFDD5}</c15:txfldGUID>
                      <c15:f>Diagramm!$I$55</c15:f>
                      <c15:dlblFieldTableCache>
                        <c:ptCount val="1"/>
                      </c15:dlblFieldTableCache>
                    </c15:dlblFTEntry>
                  </c15:dlblFieldTable>
                  <c15:showDataLabelsRange val="0"/>
                </c:ext>
                <c:ext xmlns:c16="http://schemas.microsoft.com/office/drawing/2014/chart" uri="{C3380CC4-5D6E-409C-BE32-E72D297353CC}">
                  <c16:uniqueId val="{00000009-609F-4C93-A5CE-F9E7F1E7184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{6EA8BA79-3627-428D-B913-D3A8AA7C5489}</c15:txfldGUID>
                      <c15:f>Diagramm!$I$56</c15:f>
                      <c15:dlblFieldTableCache>
                        <c:ptCount val="1"/>
                      </c15:dlblFieldTableCache>
                    </c15:dlblFTEntry>
                  </c15:dlblFieldTable>
                  <c15:showDataLabelsRange val="0"/>
                </c:ext>
                <c:ext xmlns:c16="http://schemas.microsoft.com/office/drawing/2014/chart" uri="{C3380CC4-5D6E-409C-BE32-E72D297353CC}">
                  <c16:uniqueId val="{0000000A-609F-4C93-A5CE-F9E7F1E7184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{E8708B48-C7BC-4B55-A944-779445E7AC6F}</c15:txfldGUID>
                      <c15:f>Diagramm!$I$57</c15:f>
                      <c15:dlblFieldTableCache>
                        <c:ptCount val="1"/>
                      </c15:dlblFieldTableCache>
                    </c15:dlblFTEntry>
                  </c15:dlblFieldTable>
                  <c15:showDataLabelsRange val="0"/>
                </c:ext>
                <c:ext xmlns:c16="http://schemas.microsoft.com/office/drawing/2014/chart" uri="{C3380CC4-5D6E-409C-BE32-E72D297353CC}">
                  <c16:uniqueId val="{0000000B-609F-4C93-A5CE-F9E7F1E7184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{3A2FAFB0-D11F-4AE7-B39E-0A4B5CDBE1C4}</c15:txfldGUID>
                      <c15:f>Diagramm!$I$58</c15:f>
                      <c15:dlblFieldTableCache>
                        <c:ptCount val="1"/>
                      </c15:dlblFieldTableCache>
                    </c15:dlblFTEntry>
                  </c15:dlblFieldTable>
                  <c15:showDataLabelsRange val="0"/>
                </c:ext>
                <c:ext xmlns:c16="http://schemas.microsoft.com/office/drawing/2014/chart" uri="{C3380CC4-5D6E-409C-BE32-E72D297353CC}">
                  <c16:uniqueId val="{0000000C-609F-4C93-A5CE-F9E7F1E7184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{FD4FF4AB-0EB3-4E00-8ACF-BB798DB73D8B}</c15:txfldGUID>
                      <c15:f>Diagramm!$I$59</c15:f>
                      <c15:dlblFieldTableCache>
                        <c:ptCount val="1"/>
                      </c15:dlblFieldTableCache>
                    </c15:dlblFTEntry>
                  </c15:dlblFieldTable>
                  <c15:showDataLabelsRange val="0"/>
                </c:ext>
                <c:ext xmlns:c16="http://schemas.microsoft.com/office/drawing/2014/chart" uri="{C3380CC4-5D6E-409C-BE32-E72D297353CC}">
                  <c16:uniqueId val="{0000000D-609F-4C93-A5CE-F9E7F1E7184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{CA3D2190-0DCA-447C-85C5-D2370E2A517C}</c15:txfldGUID>
                      <c15:f>Diagramm!$I$60</c15:f>
                      <c15:dlblFieldTableCache>
                        <c:ptCount val="1"/>
                      </c15:dlblFieldTableCache>
                    </c15:dlblFTEntry>
                  </c15:dlblFieldTable>
                  <c15:showDataLabelsRange val="0"/>
                </c:ext>
                <c:ext xmlns:c16="http://schemas.microsoft.com/office/drawing/2014/chart" uri="{C3380CC4-5D6E-409C-BE32-E72D297353CC}">
                  <c16:uniqueId val="{0000000E-609F-4C93-A5CE-F9E7F1E7184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{401CBF3A-113C-450C-97AC-06AA944143A2}</c15:txfldGUID>
                      <c15:f>Diagramm!$I$61</c15:f>
                      <c15:dlblFieldTableCache>
                        <c:ptCount val="1"/>
                      </c15:dlblFieldTableCache>
                    </c15:dlblFTEntry>
                  </c15:dlblFieldTable>
                  <c15:showDataLabelsRange val="0"/>
                </c:ext>
                <c:ext xmlns:c16="http://schemas.microsoft.com/office/drawing/2014/chart" uri="{C3380CC4-5D6E-409C-BE32-E72D297353CC}">
                  <c16:uniqueId val="{0000000F-609F-4C93-A5CE-F9E7F1E7184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{926FC66B-C265-411B-B829-922CCBFD309F}</c15:txfldGUID>
                      <c15:f>Diagramm!$I$62</c15:f>
                      <c15:dlblFieldTableCache>
                        <c:ptCount val="1"/>
                      </c15:dlblFieldTableCache>
                    </c15:dlblFTEntry>
                  </c15:dlblFieldTable>
                  <c15:showDataLabelsRange val="0"/>
                </c:ext>
                <c:ext xmlns:c16="http://schemas.microsoft.com/office/drawing/2014/chart" uri="{C3380CC4-5D6E-409C-BE32-E72D297353CC}">
                  <c16:uniqueId val="{00000010-609F-4C93-A5CE-F9E7F1E7184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{EA0D5D74-C693-4659-A4CF-CED5F62E02C8}</c15:txfldGUID>
                      <c15:f>Diagramm!$I$63</c15:f>
                      <c15:dlblFieldTableCache>
                        <c:ptCount val="1"/>
                      </c15:dlblFieldTableCache>
                    </c15:dlblFTEntry>
                  </c15:dlblFieldTable>
                  <c15:showDataLabelsRange val="0"/>
                </c:ext>
                <c:ext xmlns:c16="http://schemas.microsoft.com/office/drawing/2014/chart" uri="{C3380CC4-5D6E-409C-BE32-E72D297353CC}">
                  <c16:uniqueId val="{00000011-609F-4C93-A5CE-F9E7F1E7184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{A3306425-C4E5-47A1-A486-0EE0AA6E316F}</c15:txfldGUID>
                      <c15:f>Diagramm!$I$64</c15:f>
                      <c15:dlblFieldTableCache>
                        <c:ptCount val="1"/>
                      </c15:dlblFieldTableCache>
                    </c15:dlblFTEntry>
                  </c15:dlblFieldTable>
                  <c15:showDataLabelsRange val="0"/>
                </c:ext>
                <c:ext xmlns:c16="http://schemas.microsoft.com/office/drawing/2014/chart" uri="{C3380CC4-5D6E-409C-BE32-E72D297353CC}">
                  <c16:uniqueId val="{00000012-609F-4C93-A5CE-F9E7F1E7184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{E079C76B-C716-4CEA-88EA-480727A894C3}</c15:txfldGUID>
                      <c15:f>Diagramm!$I$65</c15:f>
                      <c15:dlblFieldTableCache>
                        <c:ptCount val="1"/>
                      </c15:dlblFieldTableCache>
                    </c15:dlblFTEntry>
                  </c15:dlblFieldTable>
                  <c15:showDataLabelsRange val="0"/>
                </c:ext>
                <c:ext xmlns:c16="http://schemas.microsoft.com/office/drawing/2014/chart" uri="{C3380CC4-5D6E-409C-BE32-E72D297353CC}">
                  <c16:uniqueId val="{00000013-609F-4C93-A5CE-F9E7F1E7184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{FB661529-C50D-40BC-A2BB-9737313601B1}</c15:txfldGUID>
                      <c15:f>Diagramm!$I$66</c15:f>
                      <c15:dlblFieldTableCache>
                        <c:ptCount val="1"/>
                      </c15:dlblFieldTableCache>
                    </c15:dlblFTEntry>
                  </c15:dlblFieldTable>
                  <c15:showDataLabelsRange val="0"/>
                </c:ext>
                <c:ext xmlns:c16="http://schemas.microsoft.com/office/drawing/2014/chart" uri="{C3380CC4-5D6E-409C-BE32-E72D297353CC}">
                  <c16:uniqueId val="{00000014-609F-4C93-A5CE-F9E7F1E7184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{77B85A6F-E277-485F-89CE-36EC64797217}</c15:txfldGUID>
                      <c15:f>Diagramm!$I$67</c15:f>
                      <c15:dlblFieldTableCache>
                        <c:ptCount val="1"/>
                      </c15:dlblFieldTableCache>
                    </c15:dlblFTEntry>
                  </c15:dlblFieldTable>
                  <c15:showDataLabelsRange val="0"/>
                </c:ext>
                <c:ext xmlns:c16="http://schemas.microsoft.com/office/drawing/2014/chart" uri="{C3380CC4-5D6E-409C-BE32-E72D297353CC}">
                  <c16:uniqueId val="{00000015-609F-4C93-A5CE-F9E7F1E718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09F-4C93-A5CE-F9E7F1E7184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{E0B5B8A3-7B65-4132-98E0-9066B1E0964A}</c15:txfldGUID>
                      <c15:f>Diagramm!$K$46</c15:f>
                      <c15:dlblFieldTableCache>
                        <c:ptCount val="1"/>
                      </c15:dlblFieldTableCache>
                    </c15:dlblFTEntry>
                  </c15:dlblFieldTable>
                  <c15:showDataLabelsRange val="0"/>
                </c:ext>
                <c:ext xmlns:c16="http://schemas.microsoft.com/office/drawing/2014/chart" uri="{C3380CC4-5D6E-409C-BE32-E72D297353CC}">
                  <c16:uniqueId val="{00000017-609F-4C93-A5CE-F9E7F1E7184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{8A72DB70-27D4-4208-AD08-D024AD19FAC1}</c15:txfldGUID>
                      <c15:f>Diagramm!$K$47</c15:f>
                      <c15:dlblFieldTableCache>
                        <c:ptCount val="1"/>
                      </c15:dlblFieldTableCache>
                    </c15:dlblFTEntry>
                  </c15:dlblFieldTable>
                  <c15:showDataLabelsRange val="0"/>
                </c:ext>
                <c:ext xmlns:c16="http://schemas.microsoft.com/office/drawing/2014/chart" uri="{C3380CC4-5D6E-409C-BE32-E72D297353CC}">
                  <c16:uniqueId val="{00000018-609F-4C93-A5CE-F9E7F1E7184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{2A6E7282-B03F-44F3-8234-F886D774635D}</c15:txfldGUID>
                      <c15:f>Diagramm!$K$48</c15:f>
                      <c15:dlblFieldTableCache>
                        <c:ptCount val="1"/>
                      </c15:dlblFieldTableCache>
                    </c15:dlblFTEntry>
                  </c15:dlblFieldTable>
                  <c15:showDataLabelsRange val="0"/>
                </c:ext>
                <c:ext xmlns:c16="http://schemas.microsoft.com/office/drawing/2014/chart" uri="{C3380CC4-5D6E-409C-BE32-E72D297353CC}">
                  <c16:uniqueId val="{00000019-609F-4C93-A5CE-F9E7F1E7184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{A5DBC635-735B-40C0-93F6-BCAB52F3868E}</c15:txfldGUID>
                      <c15:f>Diagramm!$K$49</c15:f>
                      <c15:dlblFieldTableCache>
                        <c:ptCount val="1"/>
                      </c15:dlblFieldTableCache>
                    </c15:dlblFTEntry>
                  </c15:dlblFieldTable>
                  <c15:showDataLabelsRange val="0"/>
                </c:ext>
                <c:ext xmlns:c16="http://schemas.microsoft.com/office/drawing/2014/chart" uri="{C3380CC4-5D6E-409C-BE32-E72D297353CC}">
                  <c16:uniqueId val="{0000001A-609F-4C93-A5CE-F9E7F1E7184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{4E5A9C79-9B86-4360-B7F3-A15B7150DC9B}</c15:txfldGUID>
                      <c15:f>Diagramm!$K$50</c15:f>
                      <c15:dlblFieldTableCache>
                        <c:ptCount val="1"/>
                      </c15:dlblFieldTableCache>
                    </c15:dlblFTEntry>
                  </c15:dlblFieldTable>
                  <c15:showDataLabelsRange val="0"/>
                </c:ext>
                <c:ext xmlns:c16="http://schemas.microsoft.com/office/drawing/2014/chart" uri="{C3380CC4-5D6E-409C-BE32-E72D297353CC}">
                  <c16:uniqueId val="{0000001B-609F-4C93-A5CE-F9E7F1E7184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{8ECFB94D-1DD6-4B67-A37B-24B58653A134}</c15:txfldGUID>
                      <c15:f>Diagramm!$K$51</c15:f>
                      <c15:dlblFieldTableCache>
                        <c:ptCount val="1"/>
                      </c15:dlblFieldTableCache>
                    </c15:dlblFTEntry>
                  </c15:dlblFieldTable>
                  <c15:showDataLabelsRange val="0"/>
                </c:ext>
                <c:ext xmlns:c16="http://schemas.microsoft.com/office/drawing/2014/chart" uri="{C3380CC4-5D6E-409C-BE32-E72D297353CC}">
                  <c16:uniqueId val="{0000001C-609F-4C93-A5CE-F9E7F1E7184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{36A51F46-321D-428E-A146-FE4A75ED30A1}</c15:txfldGUID>
                      <c15:f>Diagramm!$K$52</c15:f>
                      <c15:dlblFieldTableCache>
                        <c:ptCount val="1"/>
                      </c15:dlblFieldTableCache>
                    </c15:dlblFTEntry>
                  </c15:dlblFieldTable>
                  <c15:showDataLabelsRange val="0"/>
                </c:ext>
                <c:ext xmlns:c16="http://schemas.microsoft.com/office/drawing/2014/chart" uri="{C3380CC4-5D6E-409C-BE32-E72D297353CC}">
                  <c16:uniqueId val="{0000001D-609F-4C93-A5CE-F9E7F1E7184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{0303E1C1-AB4E-4F3D-8CA6-CF0DF3F04A30}</c15:txfldGUID>
                      <c15:f>Diagramm!$K$53</c15:f>
                      <c15:dlblFieldTableCache>
                        <c:ptCount val="1"/>
                      </c15:dlblFieldTableCache>
                    </c15:dlblFTEntry>
                  </c15:dlblFieldTable>
                  <c15:showDataLabelsRange val="0"/>
                </c:ext>
                <c:ext xmlns:c16="http://schemas.microsoft.com/office/drawing/2014/chart" uri="{C3380CC4-5D6E-409C-BE32-E72D297353CC}">
                  <c16:uniqueId val="{0000001E-609F-4C93-A5CE-F9E7F1E7184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{F17DE0E9-C33A-4C8B-BE4C-F14D568D4187}</c15:txfldGUID>
                      <c15:f>Diagramm!$K$54</c15:f>
                      <c15:dlblFieldTableCache>
                        <c:ptCount val="1"/>
                      </c15:dlblFieldTableCache>
                    </c15:dlblFTEntry>
                  </c15:dlblFieldTable>
                  <c15:showDataLabelsRange val="0"/>
                </c:ext>
                <c:ext xmlns:c16="http://schemas.microsoft.com/office/drawing/2014/chart" uri="{C3380CC4-5D6E-409C-BE32-E72D297353CC}">
                  <c16:uniqueId val="{0000001F-609F-4C93-A5CE-F9E7F1E7184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{7AE8C4E2-0DDC-4E50-BEE6-568D9D70D955}</c15:txfldGUID>
                      <c15:f>Diagramm!$K$55</c15:f>
                      <c15:dlblFieldTableCache>
                        <c:ptCount val="1"/>
                      </c15:dlblFieldTableCache>
                    </c15:dlblFTEntry>
                  </c15:dlblFieldTable>
                  <c15:showDataLabelsRange val="0"/>
                </c:ext>
                <c:ext xmlns:c16="http://schemas.microsoft.com/office/drawing/2014/chart" uri="{C3380CC4-5D6E-409C-BE32-E72D297353CC}">
                  <c16:uniqueId val="{00000020-609F-4C93-A5CE-F9E7F1E7184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{7FBFD583-D07E-43C4-B466-57381672F29D}</c15:txfldGUID>
                      <c15:f>Diagramm!$K$56</c15:f>
                      <c15:dlblFieldTableCache>
                        <c:ptCount val="1"/>
                      </c15:dlblFieldTableCache>
                    </c15:dlblFTEntry>
                  </c15:dlblFieldTable>
                  <c15:showDataLabelsRange val="0"/>
                </c:ext>
                <c:ext xmlns:c16="http://schemas.microsoft.com/office/drawing/2014/chart" uri="{C3380CC4-5D6E-409C-BE32-E72D297353CC}">
                  <c16:uniqueId val="{00000021-609F-4C93-A5CE-F9E7F1E7184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{DFF3AE58-C87F-4EDB-86DC-2807D7244601}</c15:txfldGUID>
                      <c15:f>Diagramm!$K$57</c15:f>
                      <c15:dlblFieldTableCache>
                        <c:ptCount val="1"/>
                      </c15:dlblFieldTableCache>
                    </c15:dlblFTEntry>
                  </c15:dlblFieldTable>
                  <c15:showDataLabelsRange val="0"/>
                </c:ext>
                <c:ext xmlns:c16="http://schemas.microsoft.com/office/drawing/2014/chart" uri="{C3380CC4-5D6E-409C-BE32-E72D297353CC}">
                  <c16:uniqueId val="{00000022-609F-4C93-A5CE-F9E7F1E7184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{EF39D1E0-8EFD-41C8-8D54-41AFF6BA181A}</c15:txfldGUID>
                      <c15:f>Diagramm!$K$58</c15:f>
                      <c15:dlblFieldTableCache>
                        <c:ptCount val="1"/>
                      </c15:dlblFieldTableCache>
                    </c15:dlblFTEntry>
                  </c15:dlblFieldTable>
                  <c15:showDataLabelsRange val="0"/>
                </c:ext>
                <c:ext xmlns:c16="http://schemas.microsoft.com/office/drawing/2014/chart" uri="{C3380CC4-5D6E-409C-BE32-E72D297353CC}">
                  <c16:uniqueId val="{00000023-609F-4C93-A5CE-F9E7F1E7184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{1F87A5FC-C815-4D21-9486-69F184501090}</c15:txfldGUID>
                      <c15:f>Diagramm!$K$59</c15:f>
                      <c15:dlblFieldTableCache>
                        <c:ptCount val="1"/>
                      </c15:dlblFieldTableCache>
                    </c15:dlblFTEntry>
                  </c15:dlblFieldTable>
                  <c15:showDataLabelsRange val="0"/>
                </c:ext>
                <c:ext xmlns:c16="http://schemas.microsoft.com/office/drawing/2014/chart" uri="{C3380CC4-5D6E-409C-BE32-E72D297353CC}">
                  <c16:uniqueId val="{00000024-609F-4C93-A5CE-F9E7F1E7184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{EC0BD15E-8F74-4911-B999-0B0877B8D053}</c15:txfldGUID>
                      <c15:f>Diagramm!$K$60</c15:f>
                      <c15:dlblFieldTableCache>
                        <c:ptCount val="1"/>
                      </c15:dlblFieldTableCache>
                    </c15:dlblFTEntry>
                  </c15:dlblFieldTable>
                  <c15:showDataLabelsRange val="0"/>
                </c:ext>
                <c:ext xmlns:c16="http://schemas.microsoft.com/office/drawing/2014/chart" uri="{C3380CC4-5D6E-409C-BE32-E72D297353CC}">
                  <c16:uniqueId val="{00000025-609F-4C93-A5CE-F9E7F1E7184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{AB14268E-1859-4CA6-B56B-AA34142AC8B7}</c15:txfldGUID>
                      <c15:f>Diagramm!$K$61</c15:f>
                      <c15:dlblFieldTableCache>
                        <c:ptCount val="1"/>
                      </c15:dlblFieldTableCache>
                    </c15:dlblFTEntry>
                  </c15:dlblFieldTable>
                  <c15:showDataLabelsRange val="0"/>
                </c:ext>
                <c:ext xmlns:c16="http://schemas.microsoft.com/office/drawing/2014/chart" uri="{C3380CC4-5D6E-409C-BE32-E72D297353CC}">
                  <c16:uniqueId val="{00000026-609F-4C93-A5CE-F9E7F1E7184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{570DD178-9153-4787-8DCF-ACB45E0D68A4}</c15:txfldGUID>
                      <c15:f>Diagramm!$K$62</c15:f>
                      <c15:dlblFieldTableCache>
                        <c:ptCount val="1"/>
                      </c15:dlblFieldTableCache>
                    </c15:dlblFTEntry>
                  </c15:dlblFieldTable>
                  <c15:showDataLabelsRange val="0"/>
                </c:ext>
                <c:ext xmlns:c16="http://schemas.microsoft.com/office/drawing/2014/chart" uri="{C3380CC4-5D6E-409C-BE32-E72D297353CC}">
                  <c16:uniqueId val="{00000027-609F-4C93-A5CE-F9E7F1E7184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{9BCC70FE-B077-40AD-83ED-9DAA38A4A51B}</c15:txfldGUID>
                      <c15:f>Diagramm!$K$63</c15:f>
                      <c15:dlblFieldTableCache>
                        <c:ptCount val="1"/>
                      </c15:dlblFieldTableCache>
                    </c15:dlblFTEntry>
                  </c15:dlblFieldTable>
                  <c15:showDataLabelsRange val="0"/>
                </c:ext>
                <c:ext xmlns:c16="http://schemas.microsoft.com/office/drawing/2014/chart" uri="{C3380CC4-5D6E-409C-BE32-E72D297353CC}">
                  <c16:uniqueId val="{00000028-609F-4C93-A5CE-F9E7F1E7184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{456D6181-9188-406B-B411-A9E418BAE7A6}</c15:txfldGUID>
                      <c15:f>Diagramm!$K$64</c15:f>
                      <c15:dlblFieldTableCache>
                        <c:ptCount val="1"/>
                      </c15:dlblFieldTableCache>
                    </c15:dlblFTEntry>
                  </c15:dlblFieldTable>
                  <c15:showDataLabelsRange val="0"/>
                </c:ext>
                <c:ext xmlns:c16="http://schemas.microsoft.com/office/drawing/2014/chart" uri="{C3380CC4-5D6E-409C-BE32-E72D297353CC}">
                  <c16:uniqueId val="{00000029-609F-4C93-A5CE-F9E7F1E7184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{9E1F23C8-5C8A-4C71-83EA-23F1A59CB87F}</c15:txfldGUID>
                      <c15:f>Diagramm!$K$65</c15:f>
                      <c15:dlblFieldTableCache>
                        <c:ptCount val="1"/>
                      </c15:dlblFieldTableCache>
                    </c15:dlblFTEntry>
                  </c15:dlblFieldTable>
                  <c15:showDataLabelsRange val="0"/>
                </c:ext>
                <c:ext xmlns:c16="http://schemas.microsoft.com/office/drawing/2014/chart" uri="{C3380CC4-5D6E-409C-BE32-E72D297353CC}">
                  <c16:uniqueId val="{0000002A-609F-4C93-A5CE-F9E7F1E7184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{620CED07-F250-4709-84C5-47E8D18623A8}</c15:txfldGUID>
                      <c15:f>Diagramm!$K$66</c15:f>
                      <c15:dlblFieldTableCache>
                        <c:ptCount val="1"/>
                      </c15:dlblFieldTableCache>
                    </c15:dlblFTEntry>
                  </c15:dlblFieldTable>
                  <c15:showDataLabelsRange val="0"/>
                </c:ext>
                <c:ext xmlns:c16="http://schemas.microsoft.com/office/drawing/2014/chart" uri="{C3380CC4-5D6E-409C-BE32-E72D297353CC}">
                  <c16:uniqueId val="{0000002B-609F-4C93-A5CE-F9E7F1E7184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{D17496EE-77FE-42C6-8EB8-ABF77DCCA14C}</c15:txfldGUID>
                      <c15:f>Diagramm!$K$67</c15:f>
                      <c15:dlblFieldTableCache>
                        <c:ptCount val="1"/>
                      </c15:dlblFieldTableCache>
                    </c15:dlblFTEntry>
                  </c15:dlblFieldTable>
                  <c15:showDataLabelsRange val="0"/>
                </c:ext>
                <c:ext xmlns:c16="http://schemas.microsoft.com/office/drawing/2014/chart" uri="{C3380CC4-5D6E-409C-BE32-E72D297353CC}">
                  <c16:uniqueId val="{0000002C-609F-4C93-A5CE-F9E7F1E718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09F-4C93-A5CE-F9E7F1E7184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{C8301222-0AFF-42C0-834B-6367FF0F32E3}</c15:txfldGUID>
                      <c15:f>Diagramm!$J$46</c15:f>
                      <c15:dlblFieldTableCache>
                        <c:ptCount val="1"/>
                      </c15:dlblFieldTableCache>
                    </c15:dlblFTEntry>
                  </c15:dlblFieldTable>
                  <c15:showDataLabelsRange val="0"/>
                </c:ext>
                <c:ext xmlns:c16="http://schemas.microsoft.com/office/drawing/2014/chart" uri="{C3380CC4-5D6E-409C-BE32-E72D297353CC}">
                  <c16:uniqueId val="{0000002E-609F-4C93-A5CE-F9E7F1E7184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{B56B0E50-4793-4675-8494-41740ECAC285}</c15:txfldGUID>
                      <c15:f>Diagramm!$J$47</c15:f>
                      <c15:dlblFieldTableCache>
                        <c:ptCount val="1"/>
                      </c15:dlblFieldTableCache>
                    </c15:dlblFTEntry>
                  </c15:dlblFieldTable>
                  <c15:showDataLabelsRange val="0"/>
                </c:ext>
                <c:ext xmlns:c16="http://schemas.microsoft.com/office/drawing/2014/chart" uri="{C3380CC4-5D6E-409C-BE32-E72D297353CC}">
                  <c16:uniqueId val="{0000002F-609F-4C93-A5CE-F9E7F1E7184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{3AFFCC63-256F-4FE6-9DC3-AE59DACEFB86}</c15:txfldGUID>
                      <c15:f>Diagramm!$J$48</c15:f>
                      <c15:dlblFieldTableCache>
                        <c:ptCount val="1"/>
                      </c15:dlblFieldTableCache>
                    </c15:dlblFTEntry>
                  </c15:dlblFieldTable>
                  <c15:showDataLabelsRange val="0"/>
                </c:ext>
                <c:ext xmlns:c16="http://schemas.microsoft.com/office/drawing/2014/chart" uri="{C3380CC4-5D6E-409C-BE32-E72D297353CC}">
                  <c16:uniqueId val="{00000030-609F-4C93-A5CE-F9E7F1E7184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{4EF2B441-459D-49C4-9DFA-A694E3B28792}</c15:txfldGUID>
                      <c15:f>Diagramm!$J$49</c15:f>
                      <c15:dlblFieldTableCache>
                        <c:ptCount val="1"/>
                      </c15:dlblFieldTableCache>
                    </c15:dlblFTEntry>
                  </c15:dlblFieldTable>
                  <c15:showDataLabelsRange val="0"/>
                </c:ext>
                <c:ext xmlns:c16="http://schemas.microsoft.com/office/drawing/2014/chart" uri="{C3380CC4-5D6E-409C-BE32-E72D297353CC}">
                  <c16:uniqueId val="{00000031-609F-4C93-A5CE-F9E7F1E7184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{4213FE63-9297-46A1-847F-ACEDD1331854}</c15:txfldGUID>
                      <c15:f>Diagramm!$J$50</c15:f>
                      <c15:dlblFieldTableCache>
                        <c:ptCount val="1"/>
                      </c15:dlblFieldTableCache>
                    </c15:dlblFTEntry>
                  </c15:dlblFieldTable>
                  <c15:showDataLabelsRange val="0"/>
                </c:ext>
                <c:ext xmlns:c16="http://schemas.microsoft.com/office/drawing/2014/chart" uri="{C3380CC4-5D6E-409C-BE32-E72D297353CC}">
                  <c16:uniqueId val="{00000032-609F-4C93-A5CE-F9E7F1E7184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{278CEA0C-AFE5-46C7-A9D5-9D4CC1029C58}</c15:txfldGUID>
                      <c15:f>Diagramm!$J$51</c15:f>
                      <c15:dlblFieldTableCache>
                        <c:ptCount val="1"/>
                      </c15:dlblFieldTableCache>
                    </c15:dlblFTEntry>
                  </c15:dlblFieldTable>
                  <c15:showDataLabelsRange val="0"/>
                </c:ext>
                <c:ext xmlns:c16="http://schemas.microsoft.com/office/drawing/2014/chart" uri="{C3380CC4-5D6E-409C-BE32-E72D297353CC}">
                  <c16:uniqueId val="{00000033-609F-4C93-A5CE-F9E7F1E7184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{ADACEA4A-1C50-4096-AB71-3CA29A7A52D1}</c15:txfldGUID>
                      <c15:f>Diagramm!$J$52</c15:f>
                      <c15:dlblFieldTableCache>
                        <c:ptCount val="1"/>
                      </c15:dlblFieldTableCache>
                    </c15:dlblFTEntry>
                  </c15:dlblFieldTable>
                  <c15:showDataLabelsRange val="0"/>
                </c:ext>
                <c:ext xmlns:c16="http://schemas.microsoft.com/office/drawing/2014/chart" uri="{C3380CC4-5D6E-409C-BE32-E72D297353CC}">
                  <c16:uniqueId val="{00000034-609F-4C93-A5CE-F9E7F1E7184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{095A277D-9314-4CF5-8683-91532403135F}</c15:txfldGUID>
                      <c15:f>Diagramm!$J$53</c15:f>
                      <c15:dlblFieldTableCache>
                        <c:ptCount val="1"/>
                      </c15:dlblFieldTableCache>
                    </c15:dlblFTEntry>
                  </c15:dlblFieldTable>
                  <c15:showDataLabelsRange val="0"/>
                </c:ext>
                <c:ext xmlns:c16="http://schemas.microsoft.com/office/drawing/2014/chart" uri="{C3380CC4-5D6E-409C-BE32-E72D297353CC}">
                  <c16:uniqueId val="{00000035-609F-4C93-A5CE-F9E7F1E7184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{3D22AD99-FCCD-48A0-8475-958C27DDEE8D}</c15:txfldGUID>
                      <c15:f>Diagramm!$J$54</c15:f>
                      <c15:dlblFieldTableCache>
                        <c:ptCount val="1"/>
                      </c15:dlblFieldTableCache>
                    </c15:dlblFTEntry>
                  </c15:dlblFieldTable>
                  <c15:showDataLabelsRange val="0"/>
                </c:ext>
                <c:ext xmlns:c16="http://schemas.microsoft.com/office/drawing/2014/chart" uri="{C3380CC4-5D6E-409C-BE32-E72D297353CC}">
                  <c16:uniqueId val="{00000036-609F-4C93-A5CE-F9E7F1E7184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{35DF1126-F104-43C5-BFFA-6117F14E8B6D}</c15:txfldGUID>
                      <c15:f>Diagramm!$J$55</c15:f>
                      <c15:dlblFieldTableCache>
                        <c:ptCount val="1"/>
                      </c15:dlblFieldTableCache>
                    </c15:dlblFTEntry>
                  </c15:dlblFieldTable>
                  <c15:showDataLabelsRange val="0"/>
                </c:ext>
                <c:ext xmlns:c16="http://schemas.microsoft.com/office/drawing/2014/chart" uri="{C3380CC4-5D6E-409C-BE32-E72D297353CC}">
                  <c16:uniqueId val="{00000037-609F-4C93-A5CE-F9E7F1E7184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{C975B11F-78D4-4708-B120-682F0B8F851A}</c15:txfldGUID>
                      <c15:f>Diagramm!$J$56</c15:f>
                      <c15:dlblFieldTableCache>
                        <c:ptCount val="1"/>
                      </c15:dlblFieldTableCache>
                    </c15:dlblFTEntry>
                  </c15:dlblFieldTable>
                  <c15:showDataLabelsRange val="0"/>
                </c:ext>
                <c:ext xmlns:c16="http://schemas.microsoft.com/office/drawing/2014/chart" uri="{C3380CC4-5D6E-409C-BE32-E72D297353CC}">
                  <c16:uniqueId val="{00000038-609F-4C93-A5CE-F9E7F1E7184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{F01ACB7D-4618-4563-9605-229B369769FB}</c15:txfldGUID>
                      <c15:f>Diagramm!$J$57</c15:f>
                      <c15:dlblFieldTableCache>
                        <c:ptCount val="1"/>
                      </c15:dlblFieldTableCache>
                    </c15:dlblFTEntry>
                  </c15:dlblFieldTable>
                  <c15:showDataLabelsRange val="0"/>
                </c:ext>
                <c:ext xmlns:c16="http://schemas.microsoft.com/office/drawing/2014/chart" uri="{C3380CC4-5D6E-409C-BE32-E72D297353CC}">
                  <c16:uniqueId val="{00000039-609F-4C93-A5CE-F9E7F1E7184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{711C0D9B-BF8F-4357-8B80-07B11E0E8D21}</c15:txfldGUID>
                      <c15:f>Diagramm!$J$58</c15:f>
                      <c15:dlblFieldTableCache>
                        <c:ptCount val="1"/>
                      </c15:dlblFieldTableCache>
                    </c15:dlblFTEntry>
                  </c15:dlblFieldTable>
                  <c15:showDataLabelsRange val="0"/>
                </c:ext>
                <c:ext xmlns:c16="http://schemas.microsoft.com/office/drawing/2014/chart" uri="{C3380CC4-5D6E-409C-BE32-E72D297353CC}">
                  <c16:uniqueId val="{0000003A-609F-4C93-A5CE-F9E7F1E7184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{D47E357C-CD14-49BE-9A4D-35D562ACE783}</c15:txfldGUID>
                      <c15:f>Diagramm!$J$59</c15:f>
                      <c15:dlblFieldTableCache>
                        <c:ptCount val="1"/>
                      </c15:dlblFieldTableCache>
                    </c15:dlblFTEntry>
                  </c15:dlblFieldTable>
                  <c15:showDataLabelsRange val="0"/>
                </c:ext>
                <c:ext xmlns:c16="http://schemas.microsoft.com/office/drawing/2014/chart" uri="{C3380CC4-5D6E-409C-BE32-E72D297353CC}">
                  <c16:uniqueId val="{0000003B-609F-4C93-A5CE-F9E7F1E7184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{EDC3AE66-D0E5-42B3-8564-40FFC4EC36A4}</c15:txfldGUID>
                      <c15:f>Diagramm!$J$60</c15:f>
                      <c15:dlblFieldTableCache>
                        <c:ptCount val="1"/>
                      </c15:dlblFieldTableCache>
                    </c15:dlblFTEntry>
                  </c15:dlblFieldTable>
                  <c15:showDataLabelsRange val="0"/>
                </c:ext>
                <c:ext xmlns:c16="http://schemas.microsoft.com/office/drawing/2014/chart" uri="{C3380CC4-5D6E-409C-BE32-E72D297353CC}">
                  <c16:uniqueId val="{0000003C-609F-4C93-A5CE-F9E7F1E7184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{87B5EAA8-7B13-4FA0-BF9C-ECF6409D4E89}</c15:txfldGUID>
                      <c15:f>Diagramm!$J$61</c15:f>
                      <c15:dlblFieldTableCache>
                        <c:ptCount val="1"/>
                      </c15:dlblFieldTableCache>
                    </c15:dlblFTEntry>
                  </c15:dlblFieldTable>
                  <c15:showDataLabelsRange val="0"/>
                </c:ext>
                <c:ext xmlns:c16="http://schemas.microsoft.com/office/drawing/2014/chart" uri="{C3380CC4-5D6E-409C-BE32-E72D297353CC}">
                  <c16:uniqueId val="{0000003D-609F-4C93-A5CE-F9E7F1E7184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{308DCB9F-7E3F-4F88-B616-5D8406B60CF0}</c15:txfldGUID>
                      <c15:f>Diagramm!$J$62</c15:f>
                      <c15:dlblFieldTableCache>
                        <c:ptCount val="1"/>
                      </c15:dlblFieldTableCache>
                    </c15:dlblFTEntry>
                  </c15:dlblFieldTable>
                  <c15:showDataLabelsRange val="0"/>
                </c:ext>
                <c:ext xmlns:c16="http://schemas.microsoft.com/office/drawing/2014/chart" uri="{C3380CC4-5D6E-409C-BE32-E72D297353CC}">
                  <c16:uniqueId val="{0000003E-609F-4C93-A5CE-F9E7F1E7184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{DE9AA4C1-9A86-4355-A30D-BF75578DA0AE}</c15:txfldGUID>
                      <c15:f>Diagramm!$J$63</c15:f>
                      <c15:dlblFieldTableCache>
                        <c:ptCount val="1"/>
                      </c15:dlblFieldTableCache>
                    </c15:dlblFTEntry>
                  </c15:dlblFieldTable>
                  <c15:showDataLabelsRange val="0"/>
                </c:ext>
                <c:ext xmlns:c16="http://schemas.microsoft.com/office/drawing/2014/chart" uri="{C3380CC4-5D6E-409C-BE32-E72D297353CC}">
                  <c16:uniqueId val="{0000003F-609F-4C93-A5CE-F9E7F1E7184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{4A55B848-6A9C-453F-B990-642D4D68D40A}</c15:txfldGUID>
                      <c15:f>Diagramm!$J$64</c15:f>
                      <c15:dlblFieldTableCache>
                        <c:ptCount val="1"/>
                      </c15:dlblFieldTableCache>
                    </c15:dlblFTEntry>
                  </c15:dlblFieldTable>
                  <c15:showDataLabelsRange val="0"/>
                </c:ext>
                <c:ext xmlns:c16="http://schemas.microsoft.com/office/drawing/2014/chart" uri="{C3380CC4-5D6E-409C-BE32-E72D297353CC}">
                  <c16:uniqueId val="{00000040-609F-4C93-A5CE-F9E7F1E7184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{009D1AE1-6D43-4A1D-9125-BF3B88F62FDD}</c15:txfldGUID>
                      <c15:f>Diagramm!$J$65</c15:f>
                      <c15:dlblFieldTableCache>
                        <c:ptCount val="1"/>
                      </c15:dlblFieldTableCache>
                    </c15:dlblFTEntry>
                  </c15:dlblFieldTable>
                  <c15:showDataLabelsRange val="0"/>
                </c:ext>
                <c:ext xmlns:c16="http://schemas.microsoft.com/office/drawing/2014/chart" uri="{C3380CC4-5D6E-409C-BE32-E72D297353CC}">
                  <c16:uniqueId val="{00000041-609F-4C93-A5CE-F9E7F1E7184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{762CDF30-8D08-4A33-94BC-1040A7FA71EE}</c15:txfldGUID>
                      <c15:f>Diagramm!$J$66</c15:f>
                      <c15:dlblFieldTableCache>
                        <c:ptCount val="1"/>
                      </c15:dlblFieldTableCache>
                    </c15:dlblFTEntry>
                  </c15:dlblFieldTable>
                  <c15:showDataLabelsRange val="0"/>
                </c:ext>
                <c:ext xmlns:c16="http://schemas.microsoft.com/office/drawing/2014/chart" uri="{C3380CC4-5D6E-409C-BE32-E72D297353CC}">
                  <c16:uniqueId val="{00000042-609F-4C93-A5CE-F9E7F1E7184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{332A5DEE-8A4E-4C6B-9674-1BFCA81A600C}</c15:txfldGUID>
                      <c15:f>Diagramm!$J$67</c15:f>
                      <c15:dlblFieldTableCache>
                        <c:ptCount val="1"/>
                      </c15:dlblFieldTableCache>
                    </c15:dlblFTEntry>
                  </c15:dlblFieldTable>
                  <c15:showDataLabelsRange val="0"/>
                </c:ext>
                <c:ext xmlns:c16="http://schemas.microsoft.com/office/drawing/2014/chart" uri="{C3380CC4-5D6E-409C-BE32-E72D297353CC}">
                  <c16:uniqueId val="{00000043-609F-4C93-A5CE-F9E7F1E718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09F-4C93-A5CE-F9E7F1E7184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83-427D-82AF-A58BC38279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83-427D-82AF-A58BC38279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83-427D-82AF-A58BC38279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83-427D-82AF-A58BC38279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83-427D-82AF-A58BC38279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83-427D-82AF-A58BC38279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83-427D-82AF-A58BC38279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83-427D-82AF-A58BC38279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83-427D-82AF-A58BC38279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83-427D-82AF-A58BC38279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83-427D-82AF-A58BC38279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83-427D-82AF-A58BC38279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83-427D-82AF-A58BC38279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283-427D-82AF-A58BC38279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83-427D-82AF-A58BC38279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83-427D-82AF-A58BC38279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83-427D-82AF-A58BC38279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283-427D-82AF-A58BC38279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283-427D-82AF-A58BC38279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283-427D-82AF-A58BC38279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283-427D-82AF-A58BC38279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283-427D-82AF-A58BC38279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283-427D-82AF-A58BC382796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283-427D-82AF-A58BC38279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283-427D-82AF-A58BC38279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283-427D-82AF-A58BC38279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283-427D-82AF-A58BC38279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283-427D-82AF-A58BC38279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283-427D-82AF-A58BC38279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283-427D-82AF-A58BC38279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283-427D-82AF-A58BC38279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283-427D-82AF-A58BC38279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283-427D-82AF-A58BC38279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283-427D-82AF-A58BC38279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283-427D-82AF-A58BC38279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283-427D-82AF-A58BC38279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283-427D-82AF-A58BC38279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283-427D-82AF-A58BC38279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283-427D-82AF-A58BC38279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283-427D-82AF-A58BC38279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283-427D-82AF-A58BC38279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283-427D-82AF-A58BC38279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283-427D-82AF-A58BC38279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283-427D-82AF-A58BC38279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283-427D-82AF-A58BC382796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283-427D-82AF-A58BC382796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283-427D-82AF-A58BC38279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283-427D-82AF-A58BC38279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283-427D-82AF-A58BC38279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283-427D-82AF-A58BC38279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283-427D-82AF-A58BC38279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283-427D-82AF-A58BC38279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283-427D-82AF-A58BC38279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283-427D-82AF-A58BC38279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283-427D-82AF-A58BC38279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283-427D-82AF-A58BC38279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283-427D-82AF-A58BC38279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283-427D-82AF-A58BC38279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283-427D-82AF-A58BC38279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283-427D-82AF-A58BC38279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283-427D-82AF-A58BC38279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283-427D-82AF-A58BC38279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283-427D-82AF-A58BC38279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283-427D-82AF-A58BC38279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283-427D-82AF-A58BC38279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283-427D-82AF-A58BC38279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283-427D-82AF-A58BC38279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283-427D-82AF-A58BC38279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283-427D-82AF-A58BC382796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100.56545332308875</c:v>
                </c:pt>
                <c:pt idx="2">
                  <c:v>101.92086054552441</c:v>
                </c:pt>
                <c:pt idx="3">
                  <c:v>101.53428736073762</c:v>
                </c:pt>
                <c:pt idx="4">
                  <c:v>101.28217441413754</c:v>
                </c:pt>
                <c:pt idx="5">
                  <c:v>102.18978102189782</c:v>
                </c:pt>
                <c:pt idx="6">
                  <c:v>103.88614099116404</c:v>
                </c:pt>
                <c:pt idx="7">
                  <c:v>103.91255282366501</c:v>
                </c:pt>
                <c:pt idx="8">
                  <c:v>103.36870918171341</c:v>
                </c:pt>
                <c:pt idx="9">
                  <c:v>103.93656358048406</c:v>
                </c:pt>
                <c:pt idx="10">
                  <c:v>105.640126776796</c:v>
                </c:pt>
                <c:pt idx="11">
                  <c:v>105.84181713407608</c:v>
                </c:pt>
                <c:pt idx="12">
                  <c:v>105.31958317326162</c:v>
                </c:pt>
                <c:pt idx="13">
                  <c:v>105.91024779101036</c:v>
                </c:pt>
                <c:pt idx="14">
                  <c:v>108.14204763734152</c:v>
                </c:pt>
                <c:pt idx="15">
                  <c:v>108.22008259700347</c:v>
                </c:pt>
                <c:pt idx="16">
                  <c:v>107.85872070687668</c:v>
                </c:pt>
                <c:pt idx="17">
                  <c:v>108.75072032270457</c:v>
                </c:pt>
                <c:pt idx="18">
                  <c:v>110.17215712639263</c:v>
                </c:pt>
                <c:pt idx="19">
                  <c:v>110.43507491356128</c:v>
                </c:pt>
                <c:pt idx="20">
                  <c:v>110.12653668843642</c:v>
                </c:pt>
                <c:pt idx="21">
                  <c:v>110.65597387629657</c:v>
                </c:pt>
                <c:pt idx="22">
                  <c:v>111.8673165578179</c:v>
                </c:pt>
                <c:pt idx="23">
                  <c:v>111.8240971955436</c:v>
                </c:pt>
                <c:pt idx="24">
                  <c:v>111.07376104494813</c:v>
                </c:pt>
              </c:numCache>
            </c:numRef>
          </c:val>
          <c:smooth val="0"/>
          <c:extLst>
            <c:ext xmlns:c16="http://schemas.microsoft.com/office/drawing/2014/chart" uri="{C3380CC4-5D6E-409C-BE32-E72D297353CC}">
              <c16:uniqueId val="{00000000-4C9E-4B46-AFC8-3659F0A8CC0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104.09063260340632</c:v>
                </c:pt>
                <c:pt idx="2">
                  <c:v>100.57785888077859</c:v>
                </c:pt>
                <c:pt idx="3">
                  <c:v>99.847931873479325</c:v>
                </c:pt>
                <c:pt idx="4">
                  <c:v>96.62408759124088</c:v>
                </c:pt>
                <c:pt idx="5">
                  <c:v>99.239659367396598</c:v>
                </c:pt>
                <c:pt idx="6">
                  <c:v>101.4294403892944</c:v>
                </c:pt>
                <c:pt idx="7">
                  <c:v>103.45194647201947</c:v>
                </c:pt>
                <c:pt idx="8">
                  <c:v>102.52433090024331</c:v>
                </c:pt>
                <c:pt idx="9">
                  <c:v>105.94586374695865</c:v>
                </c:pt>
                <c:pt idx="10">
                  <c:v>105.97627737226279</c:v>
                </c:pt>
                <c:pt idx="11">
                  <c:v>107.52737226277371</c:v>
                </c:pt>
                <c:pt idx="12">
                  <c:v>105.03345498783455</c:v>
                </c:pt>
                <c:pt idx="13">
                  <c:v>109.41301703163018</c:v>
                </c:pt>
                <c:pt idx="14">
                  <c:v>112.95620437956204</c:v>
                </c:pt>
                <c:pt idx="15">
                  <c:v>114.20316301703164</c:v>
                </c:pt>
                <c:pt idx="16">
                  <c:v>111.86131386861314</c:v>
                </c:pt>
                <c:pt idx="17">
                  <c:v>114.44647201946472</c:v>
                </c:pt>
                <c:pt idx="18">
                  <c:v>114.70498783454988</c:v>
                </c:pt>
                <c:pt idx="19">
                  <c:v>116.16484184914842</c:v>
                </c:pt>
                <c:pt idx="20">
                  <c:v>114.82664233576642</c:v>
                </c:pt>
                <c:pt idx="21">
                  <c:v>117.48783454987834</c:v>
                </c:pt>
                <c:pt idx="22">
                  <c:v>118.20255474452554</c:v>
                </c:pt>
                <c:pt idx="23">
                  <c:v>119.37347931873478</c:v>
                </c:pt>
                <c:pt idx="24">
                  <c:v>113.76216545012166</c:v>
                </c:pt>
              </c:numCache>
            </c:numRef>
          </c:val>
          <c:smooth val="0"/>
          <c:extLst>
            <c:ext xmlns:c16="http://schemas.microsoft.com/office/drawing/2014/chart" uri="{C3380CC4-5D6E-409C-BE32-E72D297353CC}">
              <c16:uniqueId val="{00000001-4C9E-4B46-AFC8-3659F0A8CC0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104.49222499520062</c:v>
                </c:pt>
                <c:pt idx="2">
                  <c:v>87.61758494912651</c:v>
                </c:pt>
                <c:pt idx="3">
                  <c:v>90.145261406539973</c:v>
                </c:pt>
                <c:pt idx="4">
                  <c:v>86.305752863633458</c:v>
                </c:pt>
                <c:pt idx="5">
                  <c:v>90.177257311064182</c:v>
                </c:pt>
                <c:pt idx="6">
                  <c:v>84.96832405452102</c:v>
                </c:pt>
                <c:pt idx="7">
                  <c:v>90.241249120112627</c:v>
                </c:pt>
                <c:pt idx="8">
                  <c:v>87.028860305880855</c:v>
                </c:pt>
                <c:pt idx="9">
                  <c:v>91.585077110129902</c:v>
                </c:pt>
                <c:pt idx="10">
                  <c:v>86.260958597299549</c:v>
                </c:pt>
                <c:pt idx="11">
                  <c:v>90.119664682920586</c:v>
                </c:pt>
                <c:pt idx="12">
                  <c:v>87.0800537531196</c:v>
                </c:pt>
                <c:pt idx="13">
                  <c:v>92.800921482050299</c:v>
                </c:pt>
                <c:pt idx="14">
                  <c:v>88.10392269789466</c:v>
                </c:pt>
                <c:pt idx="15">
                  <c:v>92.22499520061433</c:v>
                </c:pt>
                <c:pt idx="16">
                  <c:v>88.334293210469056</c:v>
                </c:pt>
                <c:pt idx="17">
                  <c:v>91.89223779356243</c:v>
                </c:pt>
                <c:pt idx="18">
                  <c:v>84.552377295706151</c:v>
                </c:pt>
                <c:pt idx="19">
                  <c:v>89.210980994432703</c:v>
                </c:pt>
                <c:pt idx="20">
                  <c:v>87.131247200358359</c:v>
                </c:pt>
                <c:pt idx="21">
                  <c:v>90.535611441735455</c:v>
                </c:pt>
                <c:pt idx="22">
                  <c:v>85.333077366097143</c:v>
                </c:pt>
                <c:pt idx="23">
                  <c:v>88.558264542138616</c:v>
                </c:pt>
                <c:pt idx="24">
                  <c:v>82.735009918730412</c:v>
                </c:pt>
              </c:numCache>
            </c:numRef>
          </c:val>
          <c:smooth val="0"/>
          <c:extLst>
            <c:ext xmlns:c16="http://schemas.microsoft.com/office/drawing/2014/chart" uri="{C3380CC4-5D6E-409C-BE32-E72D297353CC}">
              <c16:uniqueId val="{00000002-4C9E-4B46-AFC8-3659F0A8CC0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C9E-4B46-AFC8-3659F0A8CC0B}"/>
                </c:ext>
              </c:extLst>
            </c:dLbl>
            <c:dLbl>
              <c:idx val="1"/>
              <c:delete val="1"/>
              <c:extLst>
                <c:ext xmlns:c15="http://schemas.microsoft.com/office/drawing/2012/chart" uri="{CE6537A1-D6FC-4f65-9D91-7224C49458BB}"/>
                <c:ext xmlns:c16="http://schemas.microsoft.com/office/drawing/2014/chart" uri="{C3380CC4-5D6E-409C-BE32-E72D297353CC}">
                  <c16:uniqueId val="{00000004-4C9E-4B46-AFC8-3659F0A8CC0B}"/>
                </c:ext>
              </c:extLst>
            </c:dLbl>
            <c:dLbl>
              <c:idx val="2"/>
              <c:delete val="1"/>
              <c:extLst>
                <c:ext xmlns:c15="http://schemas.microsoft.com/office/drawing/2012/chart" uri="{CE6537A1-D6FC-4f65-9D91-7224C49458BB}"/>
                <c:ext xmlns:c16="http://schemas.microsoft.com/office/drawing/2014/chart" uri="{C3380CC4-5D6E-409C-BE32-E72D297353CC}">
                  <c16:uniqueId val="{00000005-4C9E-4B46-AFC8-3659F0A8CC0B}"/>
                </c:ext>
              </c:extLst>
            </c:dLbl>
            <c:dLbl>
              <c:idx val="3"/>
              <c:delete val="1"/>
              <c:extLst>
                <c:ext xmlns:c15="http://schemas.microsoft.com/office/drawing/2012/chart" uri="{CE6537A1-D6FC-4f65-9D91-7224C49458BB}"/>
                <c:ext xmlns:c16="http://schemas.microsoft.com/office/drawing/2014/chart" uri="{C3380CC4-5D6E-409C-BE32-E72D297353CC}">
                  <c16:uniqueId val="{00000006-4C9E-4B46-AFC8-3659F0A8CC0B}"/>
                </c:ext>
              </c:extLst>
            </c:dLbl>
            <c:dLbl>
              <c:idx val="4"/>
              <c:delete val="1"/>
              <c:extLst>
                <c:ext xmlns:c15="http://schemas.microsoft.com/office/drawing/2012/chart" uri="{CE6537A1-D6FC-4f65-9D91-7224C49458BB}"/>
                <c:ext xmlns:c16="http://schemas.microsoft.com/office/drawing/2014/chart" uri="{C3380CC4-5D6E-409C-BE32-E72D297353CC}">
                  <c16:uniqueId val="{00000007-4C9E-4B46-AFC8-3659F0A8CC0B}"/>
                </c:ext>
              </c:extLst>
            </c:dLbl>
            <c:dLbl>
              <c:idx val="5"/>
              <c:delete val="1"/>
              <c:extLst>
                <c:ext xmlns:c15="http://schemas.microsoft.com/office/drawing/2012/chart" uri="{CE6537A1-D6FC-4f65-9D91-7224C49458BB}"/>
                <c:ext xmlns:c16="http://schemas.microsoft.com/office/drawing/2014/chart" uri="{C3380CC4-5D6E-409C-BE32-E72D297353CC}">
                  <c16:uniqueId val="{00000008-4C9E-4B46-AFC8-3659F0A8CC0B}"/>
                </c:ext>
              </c:extLst>
            </c:dLbl>
            <c:dLbl>
              <c:idx val="6"/>
              <c:delete val="1"/>
              <c:extLst>
                <c:ext xmlns:c15="http://schemas.microsoft.com/office/drawing/2012/chart" uri="{CE6537A1-D6FC-4f65-9D91-7224C49458BB}"/>
                <c:ext xmlns:c16="http://schemas.microsoft.com/office/drawing/2014/chart" uri="{C3380CC4-5D6E-409C-BE32-E72D297353CC}">
                  <c16:uniqueId val="{00000009-4C9E-4B46-AFC8-3659F0A8CC0B}"/>
                </c:ext>
              </c:extLst>
            </c:dLbl>
            <c:dLbl>
              <c:idx val="7"/>
              <c:delete val="1"/>
              <c:extLst>
                <c:ext xmlns:c15="http://schemas.microsoft.com/office/drawing/2012/chart" uri="{CE6537A1-D6FC-4f65-9D91-7224C49458BB}"/>
                <c:ext xmlns:c16="http://schemas.microsoft.com/office/drawing/2014/chart" uri="{C3380CC4-5D6E-409C-BE32-E72D297353CC}">
                  <c16:uniqueId val="{0000000A-4C9E-4B46-AFC8-3659F0A8CC0B}"/>
                </c:ext>
              </c:extLst>
            </c:dLbl>
            <c:dLbl>
              <c:idx val="8"/>
              <c:delete val="1"/>
              <c:extLst>
                <c:ext xmlns:c15="http://schemas.microsoft.com/office/drawing/2012/chart" uri="{CE6537A1-D6FC-4f65-9D91-7224C49458BB}"/>
                <c:ext xmlns:c16="http://schemas.microsoft.com/office/drawing/2014/chart" uri="{C3380CC4-5D6E-409C-BE32-E72D297353CC}">
                  <c16:uniqueId val="{0000000B-4C9E-4B46-AFC8-3659F0A8CC0B}"/>
                </c:ext>
              </c:extLst>
            </c:dLbl>
            <c:dLbl>
              <c:idx val="9"/>
              <c:delete val="1"/>
              <c:extLst>
                <c:ext xmlns:c15="http://schemas.microsoft.com/office/drawing/2012/chart" uri="{CE6537A1-D6FC-4f65-9D91-7224C49458BB}"/>
                <c:ext xmlns:c16="http://schemas.microsoft.com/office/drawing/2014/chart" uri="{C3380CC4-5D6E-409C-BE32-E72D297353CC}">
                  <c16:uniqueId val="{0000000C-4C9E-4B46-AFC8-3659F0A8CC0B}"/>
                </c:ext>
              </c:extLst>
            </c:dLbl>
            <c:dLbl>
              <c:idx val="10"/>
              <c:delete val="1"/>
              <c:extLst>
                <c:ext xmlns:c15="http://schemas.microsoft.com/office/drawing/2012/chart" uri="{CE6537A1-D6FC-4f65-9D91-7224C49458BB}"/>
                <c:ext xmlns:c16="http://schemas.microsoft.com/office/drawing/2014/chart" uri="{C3380CC4-5D6E-409C-BE32-E72D297353CC}">
                  <c16:uniqueId val="{0000000D-4C9E-4B46-AFC8-3659F0A8CC0B}"/>
                </c:ext>
              </c:extLst>
            </c:dLbl>
            <c:dLbl>
              <c:idx val="11"/>
              <c:delete val="1"/>
              <c:extLst>
                <c:ext xmlns:c15="http://schemas.microsoft.com/office/drawing/2012/chart" uri="{CE6537A1-D6FC-4f65-9D91-7224C49458BB}"/>
                <c:ext xmlns:c16="http://schemas.microsoft.com/office/drawing/2014/chart" uri="{C3380CC4-5D6E-409C-BE32-E72D297353CC}">
                  <c16:uniqueId val="{0000000E-4C9E-4B46-AFC8-3659F0A8CC0B}"/>
                </c:ext>
              </c:extLst>
            </c:dLbl>
            <c:dLbl>
              <c:idx val="12"/>
              <c:delete val="1"/>
              <c:extLst>
                <c:ext xmlns:c15="http://schemas.microsoft.com/office/drawing/2012/chart" uri="{CE6537A1-D6FC-4f65-9D91-7224C49458BB}"/>
                <c:ext xmlns:c16="http://schemas.microsoft.com/office/drawing/2014/chart" uri="{C3380CC4-5D6E-409C-BE32-E72D297353CC}">
                  <c16:uniqueId val="{0000000F-4C9E-4B46-AFC8-3659F0A8CC0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C9E-4B46-AFC8-3659F0A8CC0B}"/>
                </c:ext>
              </c:extLst>
            </c:dLbl>
            <c:dLbl>
              <c:idx val="14"/>
              <c:delete val="1"/>
              <c:extLst>
                <c:ext xmlns:c15="http://schemas.microsoft.com/office/drawing/2012/chart" uri="{CE6537A1-D6FC-4f65-9D91-7224C49458BB}"/>
                <c:ext xmlns:c16="http://schemas.microsoft.com/office/drawing/2014/chart" uri="{C3380CC4-5D6E-409C-BE32-E72D297353CC}">
                  <c16:uniqueId val="{00000011-4C9E-4B46-AFC8-3659F0A8CC0B}"/>
                </c:ext>
              </c:extLst>
            </c:dLbl>
            <c:dLbl>
              <c:idx val="15"/>
              <c:delete val="1"/>
              <c:extLst>
                <c:ext xmlns:c15="http://schemas.microsoft.com/office/drawing/2012/chart" uri="{CE6537A1-D6FC-4f65-9D91-7224C49458BB}"/>
                <c:ext xmlns:c16="http://schemas.microsoft.com/office/drawing/2014/chart" uri="{C3380CC4-5D6E-409C-BE32-E72D297353CC}">
                  <c16:uniqueId val="{00000012-4C9E-4B46-AFC8-3659F0A8CC0B}"/>
                </c:ext>
              </c:extLst>
            </c:dLbl>
            <c:dLbl>
              <c:idx val="16"/>
              <c:delete val="1"/>
              <c:extLst>
                <c:ext xmlns:c15="http://schemas.microsoft.com/office/drawing/2012/chart" uri="{CE6537A1-D6FC-4f65-9D91-7224C49458BB}"/>
                <c:ext xmlns:c16="http://schemas.microsoft.com/office/drawing/2014/chart" uri="{C3380CC4-5D6E-409C-BE32-E72D297353CC}">
                  <c16:uniqueId val="{00000013-4C9E-4B46-AFC8-3659F0A8CC0B}"/>
                </c:ext>
              </c:extLst>
            </c:dLbl>
            <c:dLbl>
              <c:idx val="17"/>
              <c:delete val="1"/>
              <c:extLst>
                <c:ext xmlns:c15="http://schemas.microsoft.com/office/drawing/2012/chart" uri="{CE6537A1-D6FC-4f65-9D91-7224C49458BB}"/>
                <c:ext xmlns:c16="http://schemas.microsoft.com/office/drawing/2014/chart" uri="{C3380CC4-5D6E-409C-BE32-E72D297353CC}">
                  <c16:uniqueId val="{00000014-4C9E-4B46-AFC8-3659F0A8CC0B}"/>
                </c:ext>
              </c:extLst>
            </c:dLbl>
            <c:dLbl>
              <c:idx val="18"/>
              <c:delete val="1"/>
              <c:extLst>
                <c:ext xmlns:c15="http://schemas.microsoft.com/office/drawing/2012/chart" uri="{CE6537A1-D6FC-4f65-9D91-7224C49458BB}"/>
                <c:ext xmlns:c16="http://schemas.microsoft.com/office/drawing/2014/chart" uri="{C3380CC4-5D6E-409C-BE32-E72D297353CC}">
                  <c16:uniqueId val="{00000015-4C9E-4B46-AFC8-3659F0A8CC0B}"/>
                </c:ext>
              </c:extLst>
            </c:dLbl>
            <c:dLbl>
              <c:idx val="19"/>
              <c:delete val="1"/>
              <c:extLst>
                <c:ext xmlns:c15="http://schemas.microsoft.com/office/drawing/2012/chart" uri="{CE6537A1-D6FC-4f65-9D91-7224C49458BB}"/>
                <c:ext xmlns:c16="http://schemas.microsoft.com/office/drawing/2014/chart" uri="{C3380CC4-5D6E-409C-BE32-E72D297353CC}">
                  <c16:uniqueId val="{00000016-4C9E-4B46-AFC8-3659F0A8CC0B}"/>
                </c:ext>
              </c:extLst>
            </c:dLbl>
            <c:dLbl>
              <c:idx val="20"/>
              <c:delete val="1"/>
              <c:extLst>
                <c:ext xmlns:c15="http://schemas.microsoft.com/office/drawing/2012/chart" uri="{CE6537A1-D6FC-4f65-9D91-7224C49458BB}"/>
                <c:ext xmlns:c16="http://schemas.microsoft.com/office/drawing/2014/chart" uri="{C3380CC4-5D6E-409C-BE32-E72D297353CC}">
                  <c16:uniqueId val="{00000017-4C9E-4B46-AFC8-3659F0A8CC0B}"/>
                </c:ext>
              </c:extLst>
            </c:dLbl>
            <c:dLbl>
              <c:idx val="21"/>
              <c:delete val="1"/>
              <c:extLst>
                <c:ext xmlns:c15="http://schemas.microsoft.com/office/drawing/2012/chart" uri="{CE6537A1-D6FC-4f65-9D91-7224C49458BB}"/>
                <c:ext xmlns:c16="http://schemas.microsoft.com/office/drawing/2014/chart" uri="{C3380CC4-5D6E-409C-BE32-E72D297353CC}">
                  <c16:uniqueId val="{00000018-4C9E-4B46-AFC8-3659F0A8CC0B}"/>
                </c:ext>
              </c:extLst>
            </c:dLbl>
            <c:dLbl>
              <c:idx val="22"/>
              <c:delete val="1"/>
              <c:extLst>
                <c:ext xmlns:c15="http://schemas.microsoft.com/office/drawing/2012/chart" uri="{CE6537A1-D6FC-4f65-9D91-7224C49458BB}"/>
                <c:ext xmlns:c16="http://schemas.microsoft.com/office/drawing/2014/chart" uri="{C3380CC4-5D6E-409C-BE32-E72D297353CC}">
                  <c16:uniqueId val="{00000019-4C9E-4B46-AFC8-3659F0A8CC0B}"/>
                </c:ext>
              </c:extLst>
            </c:dLbl>
            <c:dLbl>
              <c:idx val="23"/>
              <c:delete val="1"/>
              <c:extLst>
                <c:ext xmlns:c15="http://schemas.microsoft.com/office/drawing/2012/chart" uri="{CE6537A1-D6FC-4f65-9D91-7224C49458BB}"/>
                <c:ext xmlns:c16="http://schemas.microsoft.com/office/drawing/2014/chart" uri="{C3380CC4-5D6E-409C-BE32-E72D297353CC}">
                  <c16:uniqueId val="{0000001A-4C9E-4B46-AFC8-3659F0A8CC0B}"/>
                </c:ext>
              </c:extLst>
            </c:dLbl>
            <c:dLbl>
              <c:idx val="24"/>
              <c:delete val="1"/>
              <c:extLst>
                <c:ext xmlns:c15="http://schemas.microsoft.com/office/drawing/2012/chart" uri="{CE6537A1-D6FC-4f65-9D91-7224C49458BB}"/>
                <c:ext xmlns:c16="http://schemas.microsoft.com/office/drawing/2014/chart" uri="{C3380CC4-5D6E-409C-BE32-E72D297353CC}">
                  <c16:uniqueId val="{0000001B-4C9E-4B46-AFC8-3659F0A8CC0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C9E-4B46-AFC8-3659F0A8CC0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Würzburg, Stadt (09663)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92520</v>
      </c>
      <c r="F11" s="238">
        <v>93145</v>
      </c>
      <c r="G11" s="238">
        <v>93181</v>
      </c>
      <c r="H11" s="238">
        <v>92172</v>
      </c>
      <c r="I11" s="265">
        <v>91731</v>
      </c>
      <c r="J11" s="263">
        <v>789</v>
      </c>
      <c r="K11" s="266">
        <v>0.86012362233050987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14.634673584089926</v>
      </c>
      <c r="E13" s="115">
        <v>13540</v>
      </c>
      <c r="F13" s="114">
        <v>13603</v>
      </c>
      <c r="G13" s="114">
        <v>13833</v>
      </c>
      <c r="H13" s="114">
        <v>13785</v>
      </c>
      <c r="I13" s="140">
        <v>13587</v>
      </c>
      <c r="J13" s="115">
        <v>-47</v>
      </c>
      <c r="K13" s="116">
        <v>-0.34591889305954221</v>
      </c>
    </row>
    <row r="14" spans="1:255" ht="14.1" customHeight="1" x14ac:dyDescent="0.2">
      <c r="A14" s="306" t="s">
        <v>230</v>
      </c>
      <c r="B14" s="307"/>
      <c r="C14" s="308"/>
      <c r="D14" s="113">
        <v>54.463899697362734</v>
      </c>
      <c r="E14" s="115">
        <v>50390</v>
      </c>
      <c r="F14" s="114">
        <v>50991</v>
      </c>
      <c r="G14" s="114">
        <v>51202</v>
      </c>
      <c r="H14" s="114">
        <v>50640</v>
      </c>
      <c r="I14" s="140">
        <v>50615</v>
      </c>
      <c r="J14" s="115">
        <v>-225</v>
      </c>
      <c r="K14" s="116">
        <v>-0.44453225328459944</v>
      </c>
    </row>
    <row r="15" spans="1:255" ht="14.1" customHeight="1" x14ac:dyDescent="0.2">
      <c r="A15" s="306" t="s">
        <v>231</v>
      </c>
      <c r="B15" s="307"/>
      <c r="C15" s="308"/>
      <c r="D15" s="113">
        <v>13.553826199740596</v>
      </c>
      <c r="E15" s="115">
        <v>12540</v>
      </c>
      <c r="F15" s="114">
        <v>12545</v>
      </c>
      <c r="G15" s="114">
        <v>12370</v>
      </c>
      <c r="H15" s="114">
        <v>12003</v>
      </c>
      <c r="I15" s="140">
        <v>11944</v>
      </c>
      <c r="J15" s="115">
        <v>596</v>
      </c>
      <c r="K15" s="116">
        <v>4.9899531145344946</v>
      </c>
    </row>
    <row r="16" spans="1:255" ht="14.1" customHeight="1" x14ac:dyDescent="0.2">
      <c r="A16" s="306" t="s">
        <v>232</v>
      </c>
      <c r="B16" s="307"/>
      <c r="C16" s="308"/>
      <c r="D16" s="113">
        <v>16.869865974924341</v>
      </c>
      <c r="E16" s="115">
        <v>15608</v>
      </c>
      <c r="F16" s="114">
        <v>15569</v>
      </c>
      <c r="G16" s="114">
        <v>15356</v>
      </c>
      <c r="H16" s="114">
        <v>15356</v>
      </c>
      <c r="I16" s="140">
        <v>15193</v>
      </c>
      <c r="J16" s="115">
        <v>415</v>
      </c>
      <c r="K16" s="116">
        <v>2.7315210952412294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0.48746217034154776</v>
      </c>
      <c r="E18" s="115">
        <v>451</v>
      </c>
      <c r="F18" s="114">
        <v>424</v>
      </c>
      <c r="G18" s="114">
        <v>488</v>
      </c>
      <c r="H18" s="114">
        <v>462</v>
      </c>
      <c r="I18" s="140">
        <v>422</v>
      </c>
      <c r="J18" s="115">
        <v>29</v>
      </c>
      <c r="K18" s="116">
        <v>6.8720379146919433</v>
      </c>
    </row>
    <row r="19" spans="1:255" ht="14.1" customHeight="1" x14ac:dyDescent="0.2">
      <c r="A19" s="306" t="s">
        <v>235</v>
      </c>
      <c r="B19" s="307" t="s">
        <v>236</v>
      </c>
      <c r="C19" s="308"/>
      <c r="D19" s="113">
        <v>0.27561608300907914</v>
      </c>
      <c r="E19" s="115">
        <v>255</v>
      </c>
      <c r="F19" s="114">
        <v>227</v>
      </c>
      <c r="G19" s="114">
        <v>291</v>
      </c>
      <c r="H19" s="114">
        <v>276</v>
      </c>
      <c r="I19" s="140">
        <v>244</v>
      </c>
      <c r="J19" s="115">
        <v>11</v>
      </c>
      <c r="K19" s="116">
        <v>4.5081967213114753</v>
      </c>
    </row>
    <row r="20" spans="1:255" ht="14.1" customHeight="1" x14ac:dyDescent="0.2">
      <c r="A20" s="306">
        <v>12</v>
      </c>
      <c r="B20" s="307" t="s">
        <v>237</v>
      </c>
      <c r="C20" s="308"/>
      <c r="D20" s="113">
        <v>0.54150453955901423</v>
      </c>
      <c r="E20" s="115">
        <v>501</v>
      </c>
      <c r="F20" s="114">
        <v>484</v>
      </c>
      <c r="G20" s="114">
        <v>501</v>
      </c>
      <c r="H20" s="114">
        <v>492</v>
      </c>
      <c r="I20" s="140">
        <v>478</v>
      </c>
      <c r="J20" s="115">
        <v>23</v>
      </c>
      <c r="K20" s="116">
        <v>4.8117154811715483</v>
      </c>
    </row>
    <row r="21" spans="1:255" ht="14.1" customHeight="1" x14ac:dyDescent="0.2">
      <c r="A21" s="306">
        <v>21</v>
      </c>
      <c r="B21" s="307" t="s">
        <v>238</v>
      </c>
      <c r="C21" s="308"/>
      <c r="D21" s="113">
        <v>0.16428880242109814</v>
      </c>
      <c r="E21" s="115">
        <v>152</v>
      </c>
      <c r="F21" s="114">
        <v>140</v>
      </c>
      <c r="G21" s="114">
        <v>151</v>
      </c>
      <c r="H21" s="114">
        <v>115</v>
      </c>
      <c r="I21" s="140">
        <v>108</v>
      </c>
      <c r="J21" s="115">
        <v>44</v>
      </c>
      <c r="K21" s="116">
        <v>40.74074074074074</v>
      </c>
    </row>
    <row r="22" spans="1:255" ht="14.1" customHeight="1" x14ac:dyDescent="0.2">
      <c r="A22" s="306">
        <v>22</v>
      </c>
      <c r="B22" s="307" t="s">
        <v>239</v>
      </c>
      <c r="C22" s="308"/>
      <c r="D22" s="113">
        <v>0.63769995676610458</v>
      </c>
      <c r="E22" s="115">
        <v>590</v>
      </c>
      <c r="F22" s="114">
        <v>605</v>
      </c>
      <c r="G22" s="114">
        <v>628</v>
      </c>
      <c r="H22" s="114">
        <v>575</v>
      </c>
      <c r="I22" s="140">
        <v>574</v>
      </c>
      <c r="J22" s="115">
        <v>16</v>
      </c>
      <c r="K22" s="116">
        <v>2.7874564459930316</v>
      </c>
    </row>
    <row r="23" spans="1:255" ht="14.1" customHeight="1" x14ac:dyDescent="0.2">
      <c r="A23" s="306">
        <v>23</v>
      </c>
      <c r="B23" s="307" t="s">
        <v>240</v>
      </c>
      <c r="C23" s="308"/>
      <c r="D23" s="113">
        <v>1.1889321227842629</v>
      </c>
      <c r="E23" s="115">
        <v>1100</v>
      </c>
      <c r="F23" s="114">
        <v>1086</v>
      </c>
      <c r="G23" s="114">
        <v>1070</v>
      </c>
      <c r="H23" s="114">
        <v>1096</v>
      </c>
      <c r="I23" s="140">
        <v>1066</v>
      </c>
      <c r="J23" s="115">
        <v>34</v>
      </c>
      <c r="K23" s="116">
        <v>3.1894934333958722</v>
      </c>
    </row>
    <row r="24" spans="1:255" ht="14.1" customHeight="1" x14ac:dyDescent="0.2">
      <c r="A24" s="306">
        <v>24</v>
      </c>
      <c r="B24" s="307" t="s">
        <v>241</v>
      </c>
      <c r="C24" s="308"/>
      <c r="D24" s="113">
        <v>1.1608300907911804</v>
      </c>
      <c r="E24" s="115">
        <v>1074</v>
      </c>
      <c r="F24" s="114">
        <v>1107</v>
      </c>
      <c r="G24" s="114">
        <v>1115</v>
      </c>
      <c r="H24" s="114">
        <v>1141</v>
      </c>
      <c r="I24" s="140">
        <v>1151</v>
      </c>
      <c r="J24" s="115">
        <v>-77</v>
      </c>
      <c r="K24" s="116">
        <v>-6.6898349261511729</v>
      </c>
    </row>
    <row r="25" spans="1:255" ht="14.1" customHeight="1" x14ac:dyDescent="0.2">
      <c r="A25" s="306">
        <v>25</v>
      </c>
      <c r="B25" s="307" t="s">
        <v>242</v>
      </c>
      <c r="C25" s="308"/>
      <c r="D25" s="113">
        <v>2.9258538694336358</v>
      </c>
      <c r="E25" s="115">
        <v>2707</v>
      </c>
      <c r="F25" s="114">
        <v>2785</v>
      </c>
      <c r="G25" s="114">
        <v>2867</v>
      </c>
      <c r="H25" s="114">
        <v>2822</v>
      </c>
      <c r="I25" s="140">
        <v>2854</v>
      </c>
      <c r="J25" s="115">
        <v>-147</v>
      </c>
      <c r="K25" s="116">
        <v>-5.1506657323055363</v>
      </c>
    </row>
    <row r="26" spans="1:255" ht="14.1" customHeight="1" x14ac:dyDescent="0.2">
      <c r="A26" s="306">
        <v>26</v>
      </c>
      <c r="B26" s="307" t="s">
        <v>243</v>
      </c>
      <c r="C26" s="308"/>
      <c r="D26" s="113">
        <v>3.4165585819282316</v>
      </c>
      <c r="E26" s="115">
        <v>3161</v>
      </c>
      <c r="F26" s="114">
        <v>3207</v>
      </c>
      <c r="G26" s="114">
        <v>3267</v>
      </c>
      <c r="H26" s="114">
        <v>3190</v>
      </c>
      <c r="I26" s="140">
        <v>3226</v>
      </c>
      <c r="J26" s="115">
        <v>-65</v>
      </c>
      <c r="K26" s="116">
        <v>-2.0148791072535648</v>
      </c>
    </row>
    <row r="27" spans="1:255" ht="14.1" customHeight="1" x14ac:dyDescent="0.2">
      <c r="A27" s="306">
        <v>27</v>
      </c>
      <c r="B27" s="307" t="s">
        <v>244</v>
      </c>
      <c r="C27" s="308"/>
      <c r="D27" s="113">
        <v>2.3313878080415047</v>
      </c>
      <c r="E27" s="115">
        <v>2157</v>
      </c>
      <c r="F27" s="114">
        <v>2160</v>
      </c>
      <c r="G27" s="114">
        <v>2165</v>
      </c>
      <c r="H27" s="114">
        <v>2128</v>
      </c>
      <c r="I27" s="140">
        <v>2128</v>
      </c>
      <c r="J27" s="115">
        <v>29</v>
      </c>
      <c r="K27" s="116">
        <v>1.362781954887218</v>
      </c>
    </row>
    <row r="28" spans="1:255" ht="14.1" customHeight="1" x14ac:dyDescent="0.2">
      <c r="A28" s="306">
        <v>28</v>
      </c>
      <c r="B28" s="307" t="s">
        <v>245</v>
      </c>
      <c r="C28" s="308"/>
      <c r="D28" s="113">
        <v>0.25075659316904453</v>
      </c>
      <c r="E28" s="115">
        <v>232</v>
      </c>
      <c r="F28" s="114">
        <v>249</v>
      </c>
      <c r="G28" s="114">
        <v>255</v>
      </c>
      <c r="H28" s="114">
        <v>252</v>
      </c>
      <c r="I28" s="140">
        <v>246</v>
      </c>
      <c r="J28" s="115">
        <v>-14</v>
      </c>
      <c r="K28" s="116">
        <v>-5.691056910569106</v>
      </c>
    </row>
    <row r="29" spans="1:255" ht="14.1" customHeight="1" x14ac:dyDescent="0.2">
      <c r="A29" s="306">
        <v>29</v>
      </c>
      <c r="B29" s="307" t="s">
        <v>246</v>
      </c>
      <c r="C29" s="308"/>
      <c r="D29" s="113">
        <v>2.27410289667099</v>
      </c>
      <c r="E29" s="115">
        <v>2104</v>
      </c>
      <c r="F29" s="114">
        <v>2134</v>
      </c>
      <c r="G29" s="114">
        <v>2129</v>
      </c>
      <c r="H29" s="114">
        <v>2112</v>
      </c>
      <c r="I29" s="140">
        <v>2075</v>
      </c>
      <c r="J29" s="115">
        <v>29</v>
      </c>
      <c r="K29" s="116">
        <v>1.3975903614457832</v>
      </c>
    </row>
    <row r="30" spans="1:255" ht="14.1" customHeight="1" x14ac:dyDescent="0.2">
      <c r="A30" s="306" t="s">
        <v>247</v>
      </c>
      <c r="B30" s="307" t="s">
        <v>248</v>
      </c>
      <c r="C30" s="308"/>
      <c r="D30" s="113">
        <v>0.42261132728058798</v>
      </c>
      <c r="E30" s="115">
        <v>391</v>
      </c>
      <c r="F30" s="114">
        <v>393</v>
      </c>
      <c r="G30" s="114">
        <v>399</v>
      </c>
      <c r="H30" s="114">
        <v>377</v>
      </c>
      <c r="I30" s="140">
        <v>373</v>
      </c>
      <c r="J30" s="115">
        <v>18</v>
      </c>
      <c r="K30" s="116">
        <v>4.8257372654155493</v>
      </c>
    </row>
    <row r="31" spans="1:255" ht="14.1" customHeight="1" x14ac:dyDescent="0.2">
      <c r="A31" s="306" t="s">
        <v>249</v>
      </c>
      <c r="B31" s="307" t="s">
        <v>250</v>
      </c>
      <c r="C31" s="308"/>
      <c r="D31" s="113">
        <v>1.8082576740164289</v>
      </c>
      <c r="E31" s="115">
        <v>1673</v>
      </c>
      <c r="F31" s="114">
        <v>1704</v>
      </c>
      <c r="G31" s="114">
        <v>1693</v>
      </c>
      <c r="H31" s="114">
        <v>1695</v>
      </c>
      <c r="I31" s="140">
        <v>1663</v>
      </c>
      <c r="J31" s="115">
        <v>10</v>
      </c>
      <c r="K31" s="116">
        <v>0.60132291040288632</v>
      </c>
    </row>
    <row r="32" spans="1:255" ht="14.1" customHeight="1" x14ac:dyDescent="0.2">
      <c r="A32" s="306">
        <v>31</v>
      </c>
      <c r="B32" s="307" t="s">
        <v>251</v>
      </c>
      <c r="C32" s="308"/>
      <c r="D32" s="113">
        <v>0.93817552961521833</v>
      </c>
      <c r="E32" s="115">
        <v>868</v>
      </c>
      <c r="F32" s="114">
        <v>855</v>
      </c>
      <c r="G32" s="114">
        <v>840</v>
      </c>
      <c r="H32" s="114">
        <v>824</v>
      </c>
      <c r="I32" s="140">
        <v>802</v>
      </c>
      <c r="J32" s="115">
        <v>66</v>
      </c>
      <c r="K32" s="116">
        <v>8.2294264339152114</v>
      </c>
    </row>
    <row r="33" spans="1:11" ht="14.1" customHeight="1" x14ac:dyDescent="0.2">
      <c r="A33" s="306">
        <v>32</v>
      </c>
      <c r="B33" s="307" t="s">
        <v>252</v>
      </c>
      <c r="C33" s="308"/>
      <c r="D33" s="113">
        <v>0.64526588845654997</v>
      </c>
      <c r="E33" s="115">
        <v>597</v>
      </c>
      <c r="F33" s="114">
        <v>584</v>
      </c>
      <c r="G33" s="114">
        <v>606</v>
      </c>
      <c r="H33" s="114">
        <v>588</v>
      </c>
      <c r="I33" s="140">
        <v>564</v>
      </c>
      <c r="J33" s="115">
        <v>33</v>
      </c>
      <c r="K33" s="116">
        <v>5.8510638297872344</v>
      </c>
    </row>
    <row r="34" spans="1:11" ht="14.1" customHeight="1" x14ac:dyDescent="0.2">
      <c r="A34" s="306">
        <v>33</v>
      </c>
      <c r="B34" s="307" t="s">
        <v>253</v>
      </c>
      <c r="C34" s="308"/>
      <c r="D34" s="113">
        <v>0.57825335062689154</v>
      </c>
      <c r="E34" s="115">
        <v>535</v>
      </c>
      <c r="F34" s="114">
        <v>524</v>
      </c>
      <c r="G34" s="114">
        <v>559</v>
      </c>
      <c r="H34" s="114">
        <v>525</v>
      </c>
      <c r="I34" s="140">
        <v>523</v>
      </c>
      <c r="J34" s="115">
        <v>12</v>
      </c>
      <c r="K34" s="116">
        <v>2.2944550669216062</v>
      </c>
    </row>
    <row r="35" spans="1:11" ht="14.1" customHeight="1" x14ac:dyDescent="0.2">
      <c r="A35" s="306">
        <v>34</v>
      </c>
      <c r="B35" s="307" t="s">
        <v>254</v>
      </c>
      <c r="C35" s="308"/>
      <c r="D35" s="113">
        <v>1.7758322524859489</v>
      </c>
      <c r="E35" s="115">
        <v>1643</v>
      </c>
      <c r="F35" s="114">
        <v>1644</v>
      </c>
      <c r="G35" s="114">
        <v>1635</v>
      </c>
      <c r="H35" s="114">
        <v>1591</v>
      </c>
      <c r="I35" s="140">
        <v>1603</v>
      </c>
      <c r="J35" s="115">
        <v>40</v>
      </c>
      <c r="K35" s="116">
        <v>2.495321272613849</v>
      </c>
    </row>
    <row r="36" spans="1:11" ht="14.1" customHeight="1" x14ac:dyDescent="0.2">
      <c r="A36" s="306">
        <v>41</v>
      </c>
      <c r="B36" s="307" t="s">
        <v>255</v>
      </c>
      <c r="C36" s="308"/>
      <c r="D36" s="113">
        <v>1.019239083441418</v>
      </c>
      <c r="E36" s="115">
        <v>943</v>
      </c>
      <c r="F36" s="114">
        <v>945</v>
      </c>
      <c r="G36" s="114">
        <v>946</v>
      </c>
      <c r="H36" s="114">
        <v>934</v>
      </c>
      <c r="I36" s="140">
        <v>932</v>
      </c>
      <c r="J36" s="115">
        <v>11</v>
      </c>
      <c r="K36" s="116">
        <v>1.1802575107296138</v>
      </c>
    </row>
    <row r="37" spans="1:11" ht="14.1" customHeight="1" x14ac:dyDescent="0.2">
      <c r="A37" s="306">
        <v>42</v>
      </c>
      <c r="B37" s="307" t="s">
        <v>256</v>
      </c>
      <c r="C37" s="308"/>
      <c r="D37" s="113" t="s">
        <v>513</v>
      </c>
      <c r="E37" s="115" t="s">
        <v>513</v>
      </c>
      <c r="F37" s="114">
        <v>90</v>
      </c>
      <c r="G37" s="114">
        <v>86</v>
      </c>
      <c r="H37" s="114" t="s">
        <v>513</v>
      </c>
      <c r="I37" s="140" t="s">
        <v>513</v>
      </c>
      <c r="J37" s="115" t="s">
        <v>513</v>
      </c>
      <c r="K37" s="116" t="s">
        <v>513</v>
      </c>
    </row>
    <row r="38" spans="1:11" ht="14.1" customHeight="1" x14ac:dyDescent="0.2">
      <c r="A38" s="306">
        <v>43</v>
      </c>
      <c r="B38" s="307" t="s">
        <v>257</v>
      </c>
      <c r="C38" s="308"/>
      <c r="D38" s="113">
        <v>3.2555123216601816</v>
      </c>
      <c r="E38" s="115">
        <v>3012</v>
      </c>
      <c r="F38" s="114">
        <v>2989</v>
      </c>
      <c r="G38" s="114">
        <v>2971</v>
      </c>
      <c r="H38" s="114">
        <v>2879</v>
      </c>
      <c r="I38" s="140">
        <v>2852</v>
      </c>
      <c r="J38" s="115">
        <v>160</v>
      </c>
      <c r="K38" s="116">
        <v>5.6100981767180924</v>
      </c>
    </row>
    <row r="39" spans="1:11" ht="14.1" customHeight="1" x14ac:dyDescent="0.2">
      <c r="A39" s="306">
        <v>51</v>
      </c>
      <c r="B39" s="307" t="s">
        <v>258</v>
      </c>
      <c r="C39" s="308"/>
      <c r="D39" s="113">
        <v>5.2021184608733249</v>
      </c>
      <c r="E39" s="115">
        <v>4813</v>
      </c>
      <c r="F39" s="114">
        <v>4959</v>
      </c>
      <c r="G39" s="114">
        <v>4988</v>
      </c>
      <c r="H39" s="114">
        <v>4924</v>
      </c>
      <c r="I39" s="140">
        <v>4900</v>
      </c>
      <c r="J39" s="115">
        <v>-87</v>
      </c>
      <c r="K39" s="116">
        <v>-1.7755102040816326</v>
      </c>
    </row>
    <row r="40" spans="1:11" ht="14.1" customHeight="1" x14ac:dyDescent="0.2">
      <c r="A40" s="306" t="s">
        <v>259</v>
      </c>
      <c r="B40" s="307" t="s">
        <v>260</v>
      </c>
      <c r="C40" s="308"/>
      <c r="D40" s="113">
        <v>4.535235624729788</v>
      </c>
      <c r="E40" s="115">
        <v>4196</v>
      </c>
      <c r="F40" s="114">
        <v>4301</v>
      </c>
      <c r="G40" s="114">
        <v>4327</v>
      </c>
      <c r="H40" s="114">
        <v>4239</v>
      </c>
      <c r="I40" s="140">
        <v>4241</v>
      </c>
      <c r="J40" s="115">
        <v>-45</v>
      </c>
      <c r="K40" s="116">
        <v>-1.0610705022400377</v>
      </c>
    </row>
    <row r="41" spans="1:11" ht="14.1" customHeight="1" x14ac:dyDescent="0.2">
      <c r="A41" s="306"/>
      <c r="B41" s="307" t="s">
        <v>261</v>
      </c>
      <c r="C41" s="308"/>
      <c r="D41" s="113">
        <v>3.1528318201469951</v>
      </c>
      <c r="E41" s="115">
        <v>2917</v>
      </c>
      <c r="F41" s="114">
        <v>3001</v>
      </c>
      <c r="G41" s="114">
        <v>3054</v>
      </c>
      <c r="H41" s="114">
        <v>2991</v>
      </c>
      <c r="I41" s="140">
        <v>2975</v>
      </c>
      <c r="J41" s="115">
        <v>-58</v>
      </c>
      <c r="K41" s="116">
        <v>-1.9495798319327731</v>
      </c>
    </row>
    <row r="42" spans="1:11" ht="14.1" customHeight="1" x14ac:dyDescent="0.2">
      <c r="A42" s="306">
        <v>52</v>
      </c>
      <c r="B42" s="307" t="s">
        <v>262</v>
      </c>
      <c r="C42" s="308"/>
      <c r="D42" s="113">
        <v>2.4600086467790749</v>
      </c>
      <c r="E42" s="115">
        <v>2276</v>
      </c>
      <c r="F42" s="114">
        <v>2375</v>
      </c>
      <c r="G42" s="114">
        <v>2396</v>
      </c>
      <c r="H42" s="114">
        <v>2385</v>
      </c>
      <c r="I42" s="140">
        <v>2329</v>
      </c>
      <c r="J42" s="115">
        <v>-53</v>
      </c>
      <c r="K42" s="116">
        <v>-2.2756547874624302</v>
      </c>
    </row>
    <row r="43" spans="1:11" ht="14.1" customHeight="1" x14ac:dyDescent="0.2">
      <c r="A43" s="306" t="s">
        <v>263</v>
      </c>
      <c r="B43" s="307" t="s">
        <v>264</v>
      </c>
      <c r="C43" s="308"/>
      <c r="D43" s="113">
        <v>1.9239083441418072</v>
      </c>
      <c r="E43" s="115">
        <v>1780</v>
      </c>
      <c r="F43" s="114">
        <v>1900</v>
      </c>
      <c r="G43" s="114">
        <v>1904</v>
      </c>
      <c r="H43" s="114">
        <v>1914</v>
      </c>
      <c r="I43" s="140">
        <v>1883</v>
      </c>
      <c r="J43" s="115">
        <v>-103</v>
      </c>
      <c r="K43" s="116">
        <v>-5.469994689325544</v>
      </c>
    </row>
    <row r="44" spans="1:11" ht="14.1" customHeight="1" x14ac:dyDescent="0.2">
      <c r="A44" s="306">
        <v>53</v>
      </c>
      <c r="B44" s="307" t="s">
        <v>265</v>
      </c>
      <c r="C44" s="308"/>
      <c r="D44" s="113">
        <v>0.76956333765672291</v>
      </c>
      <c r="E44" s="115">
        <v>712</v>
      </c>
      <c r="F44" s="114">
        <v>701</v>
      </c>
      <c r="G44" s="114">
        <v>705</v>
      </c>
      <c r="H44" s="114">
        <v>700</v>
      </c>
      <c r="I44" s="140">
        <v>680</v>
      </c>
      <c r="J44" s="115">
        <v>32</v>
      </c>
      <c r="K44" s="116">
        <v>4.7058823529411766</v>
      </c>
    </row>
    <row r="45" spans="1:11" ht="14.1" customHeight="1" x14ac:dyDescent="0.2">
      <c r="A45" s="306" t="s">
        <v>266</v>
      </c>
      <c r="B45" s="307" t="s">
        <v>267</v>
      </c>
      <c r="C45" s="308"/>
      <c r="D45" s="113">
        <v>0.71552096843925639</v>
      </c>
      <c r="E45" s="115">
        <v>662</v>
      </c>
      <c r="F45" s="114">
        <v>651</v>
      </c>
      <c r="G45" s="114">
        <v>659</v>
      </c>
      <c r="H45" s="114">
        <v>659</v>
      </c>
      <c r="I45" s="140">
        <v>642</v>
      </c>
      <c r="J45" s="115">
        <v>20</v>
      </c>
      <c r="K45" s="116">
        <v>3.1152647975077881</v>
      </c>
    </row>
    <row r="46" spans="1:11" ht="14.1" customHeight="1" x14ac:dyDescent="0.2">
      <c r="A46" s="306">
        <v>54</v>
      </c>
      <c r="B46" s="307" t="s">
        <v>268</v>
      </c>
      <c r="C46" s="308"/>
      <c r="D46" s="113">
        <v>3.2079550367488112</v>
      </c>
      <c r="E46" s="115">
        <v>2968</v>
      </c>
      <c r="F46" s="114">
        <v>3015</v>
      </c>
      <c r="G46" s="114">
        <v>3192</v>
      </c>
      <c r="H46" s="114">
        <v>3172</v>
      </c>
      <c r="I46" s="140">
        <v>3128</v>
      </c>
      <c r="J46" s="115">
        <v>-160</v>
      </c>
      <c r="K46" s="116">
        <v>-5.1150895140664963</v>
      </c>
    </row>
    <row r="47" spans="1:11" ht="14.1" customHeight="1" x14ac:dyDescent="0.2">
      <c r="A47" s="306">
        <v>61</v>
      </c>
      <c r="B47" s="307" t="s">
        <v>269</v>
      </c>
      <c r="C47" s="308"/>
      <c r="D47" s="113">
        <v>2.9258538694336358</v>
      </c>
      <c r="E47" s="115">
        <v>2707</v>
      </c>
      <c r="F47" s="114">
        <v>2739</v>
      </c>
      <c r="G47" s="114">
        <v>2740</v>
      </c>
      <c r="H47" s="114">
        <v>2694</v>
      </c>
      <c r="I47" s="140">
        <v>2682</v>
      </c>
      <c r="J47" s="115">
        <v>25</v>
      </c>
      <c r="K47" s="116">
        <v>0.93214019388516034</v>
      </c>
    </row>
    <row r="48" spans="1:11" ht="14.1" customHeight="1" x14ac:dyDescent="0.2">
      <c r="A48" s="306">
        <v>62</v>
      </c>
      <c r="B48" s="307" t="s">
        <v>270</v>
      </c>
      <c r="C48" s="308"/>
      <c r="D48" s="113">
        <v>6.1078685689580627</v>
      </c>
      <c r="E48" s="115">
        <v>5651</v>
      </c>
      <c r="F48" s="114">
        <v>5761</v>
      </c>
      <c r="G48" s="114">
        <v>5718</v>
      </c>
      <c r="H48" s="114">
        <v>5666</v>
      </c>
      <c r="I48" s="140">
        <v>5720</v>
      </c>
      <c r="J48" s="115">
        <v>-69</v>
      </c>
      <c r="K48" s="116">
        <v>-1.2062937062937062</v>
      </c>
    </row>
    <row r="49" spans="1:11" ht="14.1" customHeight="1" x14ac:dyDescent="0.2">
      <c r="A49" s="306">
        <v>63</v>
      </c>
      <c r="B49" s="307" t="s">
        <v>271</v>
      </c>
      <c r="C49" s="308"/>
      <c r="D49" s="113">
        <v>2.961521833117164</v>
      </c>
      <c r="E49" s="115">
        <v>2740</v>
      </c>
      <c r="F49" s="114">
        <v>2831</v>
      </c>
      <c r="G49" s="114">
        <v>2906</v>
      </c>
      <c r="H49" s="114">
        <v>2909</v>
      </c>
      <c r="I49" s="140">
        <v>2802</v>
      </c>
      <c r="J49" s="115">
        <v>-62</v>
      </c>
      <c r="K49" s="116">
        <v>-2.2127052105638829</v>
      </c>
    </row>
    <row r="50" spans="1:11" ht="14.1" customHeight="1" x14ac:dyDescent="0.2">
      <c r="A50" s="306" t="s">
        <v>272</v>
      </c>
      <c r="B50" s="307" t="s">
        <v>273</v>
      </c>
      <c r="C50" s="308"/>
      <c r="D50" s="113">
        <v>0.65931690445309121</v>
      </c>
      <c r="E50" s="115">
        <v>610</v>
      </c>
      <c r="F50" s="114">
        <v>613</v>
      </c>
      <c r="G50" s="114">
        <v>616</v>
      </c>
      <c r="H50" s="114">
        <v>606</v>
      </c>
      <c r="I50" s="140">
        <v>595</v>
      </c>
      <c r="J50" s="115">
        <v>15</v>
      </c>
      <c r="K50" s="116">
        <v>2.5210084033613445</v>
      </c>
    </row>
    <row r="51" spans="1:11" ht="14.1" customHeight="1" x14ac:dyDescent="0.2">
      <c r="A51" s="306" t="s">
        <v>274</v>
      </c>
      <c r="B51" s="307" t="s">
        <v>275</v>
      </c>
      <c r="C51" s="308"/>
      <c r="D51" s="113">
        <v>2.0233463035019454</v>
      </c>
      <c r="E51" s="115">
        <v>1872</v>
      </c>
      <c r="F51" s="114">
        <v>1962</v>
      </c>
      <c r="G51" s="114">
        <v>2011</v>
      </c>
      <c r="H51" s="114">
        <v>2036</v>
      </c>
      <c r="I51" s="140">
        <v>1952</v>
      </c>
      <c r="J51" s="115">
        <v>-80</v>
      </c>
      <c r="K51" s="116">
        <v>-4.0983606557377046</v>
      </c>
    </row>
    <row r="52" spans="1:11" ht="14.1" customHeight="1" x14ac:dyDescent="0.2">
      <c r="A52" s="306">
        <v>71</v>
      </c>
      <c r="B52" s="307" t="s">
        <v>276</v>
      </c>
      <c r="C52" s="308"/>
      <c r="D52" s="113">
        <v>13.00043233895374</v>
      </c>
      <c r="E52" s="115">
        <v>12028</v>
      </c>
      <c r="F52" s="114">
        <v>12019</v>
      </c>
      <c r="G52" s="114">
        <v>11984</v>
      </c>
      <c r="H52" s="114">
        <v>11821</v>
      </c>
      <c r="I52" s="140">
        <v>11815</v>
      </c>
      <c r="J52" s="115">
        <v>213</v>
      </c>
      <c r="K52" s="116">
        <v>1.8027930596699111</v>
      </c>
    </row>
    <row r="53" spans="1:11" ht="14.1" customHeight="1" x14ac:dyDescent="0.2">
      <c r="A53" s="306" t="s">
        <v>277</v>
      </c>
      <c r="B53" s="307" t="s">
        <v>278</v>
      </c>
      <c r="C53" s="308"/>
      <c r="D53" s="113">
        <v>4.0877648076091653</v>
      </c>
      <c r="E53" s="115">
        <v>3782</v>
      </c>
      <c r="F53" s="114">
        <v>3790</v>
      </c>
      <c r="G53" s="114">
        <v>3749</v>
      </c>
      <c r="H53" s="114">
        <v>3658</v>
      </c>
      <c r="I53" s="140">
        <v>3664</v>
      </c>
      <c r="J53" s="115">
        <v>118</v>
      </c>
      <c r="K53" s="116">
        <v>3.2205240174672487</v>
      </c>
    </row>
    <row r="54" spans="1:11" ht="14.1" customHeight="1" x14ac:dyDescent="0.2">
      <c r="A54" s="306" t="s">
        <v>279</v>
      </c>
      <c r="B54" s="307" t="s">
        <v>280</v>
      </c>
      <c r="C54" s="308"/>
      <c r="D54" s="113">
        <v>7.5281020319930825</v>
      </c>
      <c r="E54" s="115">
        <v>6965</v>
      </c>
      <c r="F54" s="114">
        <v>6954</v>
      </c>
      <c r="G54" s="114">
        <v>6958</v>
      </c>
      <c r="H54" s="114">
        <v>6927</v>
      </c>
      <c r="I54" s="140">
        <v>6916</v>
      </c>
      <c r="J54" s="115">
        <v>49</v>
      </c>
      <c r="K54" s="116">
        <v>0.708502024291498</v>
      </c>
    </row>
    <row r="55" spans="1:11" ht="14.1" customHeight="1" x14ac:dyDescent="0.2">
      <c r="A55" s="306">
        <v>72</v>
      </c>
      <c r="B55" s="307" t="s">
        <v>281</v>
      </c>
      <c r="C55" s="308"/>
      <c r="D55" s="113">
        <v>4.3439256376999564</v>
      </c>
      <c r="E55" s="115">
        <v>4019</v>
      </c>
      <c r="F55" s="114">
        <v>4022</v>
      </c>
      <c r="G55" s="114">
        <v>4019</v>
      </c>
      <c r="H55" s="114">
        <v>3934</v>
      </c>
      <c r="I55" s="140">
        <v>3954</v>
      </c>
      <c r="J55" s="115">
        <v>65</v>
      </c>
      <c r="K55" s="116">
        <v>1.6439049064238747</v>
      </c>
    </row>
    <row r="56" spans="1:11" ht="14.1" customHeight="1" x14ac:dyDescent="0.2">
      <c r="A56" s="306" t="s">
        <v>282</v>
      </c>
      <c r="B56" s="307" t="s">
        <v>283</v>
      </c>
      <c r="C56" s="308"/>
      <c r="D56" s="113">
        <v>2.4427150886294857</v>
      </c>
      <c r="E56" s="115">
        <v>2260</v>
      </c>
      <c r="F56" s="114">
        <v>2278</v>
      </c>
      <c r="G56" s="114">
        <v>2280</v>
      </c>
      <c r="H56" s="114">
        <v>2205</v>
      </c>
      <c r="I56" s="140">
        <v>2227</v>
      </c>
      <c r="J56" s="115">
        <v>33</v>
      </c>
      <c r="K56" s="116">
        <v>1.4818140996856759</v>
      </c>
    </row>
    <row r="57" spans="1:11" ht="14.1" customHeight="1" x14ac:dyDescent="0.2">
      <c r="A57" s="306" t="s">
        <v>284</v>
      </c>
      <c r="B57" s="307" t="s">
        <v>285</v>
      </c>
      <c r="C57" s="308"/>
      <c r="D57" s="113">
        <v>1.1597492434068311</v>
      </c>
      <c r="E57" s="115">
        <v>1073</v>
      </c>
      <c r="F57" s="114">
        <v>1078</v>
      </c>
      <c r="G57" s="114">
        <v>1076</v>
      </c>
      <c r="H57" s="114">
        <v>1072</v>
      </c>
      <c r="I57" s="140">
        <v>1068</v>
      </c>
      <c r="J57" s="115">
        <v>5</v>
      </c>
      <c r="K57" s="116">
        <v>0.46816479400749061</v>
      </c>
    </row>
    <row r="58" spans="1:11" ht="14.1" customHeight="1" x14ac:dyDescent="0.2">
      <c r="A58" s="306">
        <v>73</v>
      </c>
      <c r="B58" s="307" t="s">
        <v>286</v>
      </c>
      <c r="C58" s="308"/>
      <c r="D58" s="113">
        <v>5.0972762645914393</v>
      </c>
      <c r="E58" s="115">
        <v>4716</v>
      </c>
      <c r="F58" s="114">
        <v>4708</v>
      </c>
      <c r="G58" s="114">
        <v>4654</v>
      </c>
      <c r="H58" s="114">
        <v>4520</v>
      </c>
      <c r="I58" s="140">
        <v>4502</v>
      </c>
      <c r="J58" s="115">
        <v>214</v>
      </c>
      <c r="K58" s="116">
        <v>4.7534429142603285</v>
      </c>
    </row>
    <row r="59" spans="1:11" ht="14.1" customHeight="1" x14ac:dyDescent="0.2">
      <c r="A59" s="306" t="s">
        <v>287</v>
      </c>
      <c r="B59" s="307" t="s">
        <v>288</v>
      </c>
      <c r="C59" s="308"/>
      <c r="D59" s="113">
        <v>4.0650670125378294</v>
      </c>
      <c r="E59" s="115">
        <v>3761</v>
      </c>
      <c r="F59" s="114">
        <v>3740</v>
      </c>
      <c r="G59" s="114">
        <v>3688</v>
      </c>
      <c r="H59" s="114">
        <v>3590</v>
      </c>
      <c r="I59" s="140">
        <v>3568</v>
      </c>
      <c r="J59" s="115">
        <v>193</v>
      </c>
      <c r="K59" s="116">
        <v>5.4091928251121075</v>
      </c>
    </row>
    <row r="60" spans="1:11" ht="14.1" customHeight="1" x14ac:dyDescent="0.2">
      <c r="A60" s="306">
        <v>81</v>
      </c>
      <c r="B60" s="307" t="s">
        <v>289</v>
      </c>
      <c r="C60" s="308"/>
      <c r="D60" s="113">
        <v>12.441634241245136</v>
      </c>
      <c r="E60" s="115">
        <v>11511</v>
      </c>
      <c r="F60" s="114">
        <v>11517</v>
      </c>
      <c r="G60" s="114">
        <v>11326</v>
      </c>
      <c r="H60" s="114">
        <v>11395</v>
      </c>
      <c r="I60" s="140">
        <v>11407</v>
      </c>
      <c r="J60" s="115">
        <v>104</v>
      </c>
      <c r="K60" s="116">
        <v>0.91172087314806693</v>
      </c>
    </row>
    <row r="61" spans="1:11" ht="14.1" customHeight="1" x14ac:dyDescent="0.2">
      <c r="A61" s="306" t="s">
        <v>290</v>
      </c>
      <c r="B61" s="307" t="s">
        <v>291</v>
      </c>
      <c r="C61" s="308"/>
      <c r="D61" s="113">
        <v>2.8307392996108951</v>
      </c>
      <c r="E61" s="115">
        <v>2619</v>
      </c>
      <c r="F61" s="114">
        <v>2622</v>
      </c>
      <c r="G61" s="114">
        <v>2620</v>
      </c>
      <c r="H61" s="114">
        <v>2528</v>
      </c>
      <c r="I61" s="140">
        <v>2537</v>
      </c>
      <c r="J61" s="115">
        <v>82</v>
      </c>
      <c r="K61" s="116">
        <v>3.2321639731966889</v>
      </c>
    </row>
    <row r="62" spans="1:11" ht="14.1" customHeight="1" x14ac:dyDescent="0.2">
      <c r="A62" s="306" t="s">
        <v>292</v>
      </c>
      <c r="B62" s="307" t="s">
        <v>293</v>
      </c>
      <c r="C62" s="308"/>
      <c r="D62" s="113">
        <v>5.4766536964980546</v>
      </c>
      <c r="E62" s="115">
        <v>5067</v>
      </c>
      <c r="F62" s="114">
        <v>5113</v>
      </c>
      <c r="G62" s="114">
        <v>4969</v>
      </c>
      <c r="H62" s="114">
        <v>4985</v>
      </c>
      <c r="I62" s="140">
        <v>5014</v>
      </c>
      <c r="J62" s="115">
        <v>53</v>
      </c>
      <c r="K62" s="116">
        <v>1.0570402871958515</v>
      </c>
    </row>
    <row r="63" spans="1:11" ht="14.1" customHeight="1" x14ac:dyDescent="0.2">
      <c r="A63" s="306"/>
      <c r="B63" s="307" t="s">
        <v>294</v>
      </c>
      <c r="C63" s="308"/>
      <c r="D63" s="113">
        <v>4.6476437527021188</v>
      </c>
      <c r="E63" s="115">
        <v>4300</v>
      </c>
      <c r="F63" s="114">
        <v>4347</v>
      </c>
      <c r="G63" s="114">
        <v>4249</v>
      </c>
      <c r="H63" s="114">
        <v>4337</v>
      </c>
      <c r="I63" s="140">
        <v>4364</v>
      </c>
      <c r="J63" s="115">
        <v>-64</v>
      </c>
      <c r="K63" s="116">
        <v>-1.4665444546287809</v>
      </c>
    </row>
    <row r="64" spans="1:11" ht="14.1" customHeight="1" x14ac:dyDescent="0.2">
      <c r="A64" s="306" t="s">
        <v>295</v>
      </c>
      <c r="B64" s="307" t="s">
        <v>296</v>
      </c>
      <c r="C64" s="308"/>
      <c r="D64" s="113">
        <v>1.7996108949416343</v>
      </c>
      <c r="E64" s="115">
        <v>1665</v>
      </c>
      <c r="F64" s="114">
        <v>1632</v>
      </c>
      <c r="G64" s="114">
        <v>1609</v>
      </c>
      <c r="H64" s="114">
        <v>1606</v>
      </c>
      <c r="I64" s="140">
        <v>1599</v>
      </c>
      <c r="J64" s="115">
        <v>66</v>
      </c>
      <c r="K64" s="116">
        <v>4.1275797373358349</v>
      </c>
    </row>
    <row r="65" spans="1:11" ht="14.1" customHeight="1" x14ac:dyDescent="0.2">
      <c r="A65" s="306" t="s">
        <v>297</v>
      </c>
      <c r="B65" s="307" t="s">
        <v>298</v>
      </c>
      <c r="C65" s="308"/>
      <c r="D65" s="113">
        <v>0.86683960224816259</v>
      </c>
      <c r="E65" s="115">
        <v>802</v>
      </c>
      <c r="F65" s="114">
        <v>784</v>
      </c>
      <c r="G65" s="114">
        <v>773</v>
      </c>
      <c r="H65" s="114">
        <v>875</v>
      </c>
      <c r="I65" s="140">
        <v>847</v>
      </c>
      <c r="J65" s="115">
        <v>-45</v>
      </c>
      <c r="K65" s="116">
        <v>-5.3128689492325858</v>
      </c>
    </row>
    <row r="66" spans="1:11" ht="14.1" customHeight="1" x14ac:dyDescent="0.2">
      <c r="A66" s="306">
        <v>82</v>
      </c>
      <c r="B66" s="307" t="s">
        <v>299</v>
      </c>
      <c r="C66" s="308"/>
      <c r="D66" s="113">
        <v>2.955036748811068</v>
      </c>
      <c r="E66" s="115">
        <v>2734</v>
      </c>
      <c r="F66" s="114">
        <v>2708</v>
      </c>
      <c r="G66" s="114">
        <v>2695</v>
      </c>
      <c r="H66" s="114">
        <v>2639</v>
      </c>
      <c r="I66" s="140">
        <v>2601</v>
      </c>
      <c r="J66" s="115">
        <v>133</v>
      </c>
      <c r="K66" s="116">
        <v>5.1134179161860827</v>
      </c>
    </row>
    <row r="67" spans="1:11" ht="14.1" customHeight="1" x14ac:dyDescent="0.2">
      <c r="A67" s="306" t="s">
        <v>300</v>
      </c>
      <c r="B67" s="307" t="s">
        <v>301</v>
      </c>
      <c r="C67" s="308"/>
      <c r="D67" s="113">
        <v>1.835278858625162</v>
      </c>
      <c r="E67" s="115">
        <v>1698</v>
      </c>
      <c r="F67" s="114">
        <v>1682</v>
      </c>
      <c r="G67" s="114">
        <v>1661</v>
      </c>
      <c r="H67" s="114">
        <v>1637</v>
      </c>
      <c r="I67" s="140">
        <v>1589</v>
      </c>
      <c r="J67" s="115">
        <v>109</v>
      </c>
      <c r="K67" s="116">
        <v>6.8596601636249215</v>
      </c>
    </row>
    <row r="68" spans="1:11" ht="14.1" customHeight="1" x14ac:dyDescent="0.2">
      <c r="A68" s="306" t="s">
        <v>302</v>
      </c>
      <c r="B68" s="307" t="s">
        <v>303</v>
      </c>
      <c r="C68" s="308"/>
      <c r="D68" s="113">
        <v>0.48097708603545181</v>
      </c>
      <c r="E68" s="115">
        <v>445</v>
      </c>
      <c r="F68" s="114">
        <v>444</v>
      </c>
      <c r="G68" s="114">
        <v>442</v>
      </c>
      <c r="H68" s="114">
        <v>427</v>
      </c>
      <c r="I68" s="140">
        <v>431</v>
      </c>
      <c r="J68" s="115">
        <v>14</v>
      </c>
      <c r="K68" s="116">
        <v>3.2482598607888633</v>
      </c>
    </row>
    <row r="69" spans="1:11" ht="14.1" customHeight="1" x14ac:dyDescent="0.2">
      <c r="A69" s="306">
        <v>83</v>
      </c>
      <c r="B69" s="307" t="s">
        <v>304</v>
      </c>
      <c r="C69" s="308"/>
      <c r="D69" s="113">
        <v>6.6223519239083437</v>
      </c>
      <c r="E69" s="115">
        <v>6127</v>
      </c>
      <c r="F69" s="114">
        <v>6107</v>
      </c>
      <c r="G69" s="114">
        <v>6058</v>
      </c>
      <c r="H69" s="114">
        <v>6052</v>
      </c>
      <c r="I69" s="140">
        <v>6040</v>
      </c>
      <c r="J69" s="115">
        <v>87</v>
      </c>
      <c r="K69" s="116">
        <v>1.4403973509933774</v>
      </c>
    </row>
    <row r="70" spans="1:11" ht="14.1" customHeight="1" x14ac:dyDescent="0.2">
      <c r="A70" s="306" t="s">
        <v>305</v>
      </c>
      <c r="B70" s="307" t="s">
        <v>306</v>
      </c>
      <c r="C70" s="308"/>
      <c r="D70" s="113">
        <v>5.3112840466926068</v>
      </c>
      <c r="E70" s="115">
        <v>4914</v>
      </c>
      <c r="F70" s="114">
        <v>4873</v>
      </c>
      <c r="G70" s="114">
        <v>4811</v>
      </c>
      <c r="H70" s="114">
        <v>4826</v>
      </c>
      <c r="I70" s="140">
        <v>4829</v>
      </c>
      <c r="J70" s="115">
        <v>85</v>
      </c>
      <c r="K70" s="116">
        <v>1.7601987989231724</v>
      </c>
    </row>
    <row r="71" spans="1:11" ht="14.1" customHeight="1" x14ac:dyDescent="0.2">
      <c r="A71" s="306"/>
      <c r="B71" s="307" t="s">
        <v>307</v>
      </c>
      <c r="C71" s="308"/>
      <c r="D71" s="113">
        <v>2.1876351059230439</v>
      </c>
      <c r="E71" s="115">
        <v>2024</v>
      </c>
      <c r="F71" s="114">
        <v>2012</v>
      </c>
      <c r="G71" s="114">
        <v>2003</v>
      </c>
      <c r="H71" s="114">
        <v>1996</v>
      </c>
      <c r="I71" s="140">
        <v>1999</v>
      </c>
      <c r="J71" s="115">
        <v>25</v>
      </c>
      <c r="K71" s="116">
        <v>1.2506253126563283</v>
      </c>
    </row>
    <row r="72" spans="1:11" ht="14.1" customHeight="1" x14ac:dyDescent="0.2">
      <c r="A72" s="306">
        <v>84</v>
      </c>
      <c r="B72" s="307" t="s">
        <v>308</v>
      </c>
      <c r="C72" s="308"/>
      <c r="D72" s="113">
        <v>4.9427150886294857</v>
      </c>
      <c r="E72" s="115">
        <v>4573</v>
      </c>
      <c r="F72" s="114">
        <v>4616</v>
      </c>
      <c r="G72" s="114">
        <v>4505</v>
      </c>
      <c r="H72" s="114">
        <v>4591</v>
      </c>
      <c r="I72" s="140">
        <v>4537</v>
      </c>
      <c r="J72" s="115">
        <v>36</v>
      </c>
      <c r="K72" s="116">
        <v>0.79347586510910295</v>
      </c>
    </row>
    <row r="73" spans="1:11" ht="14.1" customHeight="1" x14ac:dyDescent="0.2">
      <c r="A73" s="306" t="s">
        <v>309</v>
      </c>
      <c r="B73" s="307" t="s">
        <v>310</v>
      </c>
      <c r="C73" s="308"/>
      <c r="D73" s="113">
        <v>0.73713791612624302</v>
      </c>
      <c r="E73" s="115">
        <v>682</v>
      </c>
      <c r="F73" s="114">
        <v>676</v>
      </c>
      <c r="G73" s="114">
        <v>653</v>
      </c>
      <c r="H73" s="114">
        <v>687</v>
      </c>
      <c r="I73" s="140">
        <v>690</v>
      </c>
      <c r="J73" s="115">
        <v>-8</v>
      </c>
      <c r="K73" s="116">
        <v>-1.1594202898550725</v>
      </c>
    </row>
    <row r="74" spans="1:11" ht="14.1" customHeight="1" x14ac:dyDescent="0.2">
      <c r="A74" s="306" t="s">
        <v>311</v>
      </c>
      <c r="B74" s="307" t="s">
        <v>312</v>
      </c>
      <c r="C74" s="308"/>
      <c r="D74" s="113">
        <v>0.48746217034154776</v>
      </c>
      <c r="E74" s="115">
        <v>451</v>
      </c>
      <c r="F74" s="114">
        <v>457</v>
      </c>
      <c r="G74" s="114">
        <v>451</v>
      </c>
      <c r="H74" s="114">
        <v>473</v>
      </c>
      <c r="I74" s="140">
        <v>479</v>
      </c>
      <c r="J74" s="115">
        <v>-28</v>
      </c>
      <c r="K74" s="116">
        <v>-5.8455114822546976</v>
      </c>
    </row>
    <row r="75" spans="1:11" ht="14.1" customHeight="1" x14ac:dyDescent="0.2">
      <c r="A75" s="306" t="s">
        <v>313</v>
      </c>
      <c r="B75" s="307" t="s">
        <v>314</v>
      </c>
      <c r="C75" s="308"/>
      <c r="D75" s="113">
        <v>3.1376999567661046</v>
      </c>
      <c r="E75" s="115">
        <v>2903</v>
      </c>
      <c r="F75" s="114">
        <v>2944</v>
      </c>
      <c r="G75" s="114">
        <v>2856</v>
      </c>
      <c r="H75" s="114">
        <v>2899</v>
      </c>
      <c r="I75" s="140">
        <v>2835</v>
      </c>
      <c r="J75" s="115">
        <v>68</v>
      </c>
      <c r="K75" s="116">
        <v>2.3985890652557318</v>
      </c>
    </row>
    <row r="76" spans="1:11" ht="14.1" customHeight="1" x14ac:dyDescent="0.2">
      <c r="A76" s="306">
        <v>91</v>
      </c>
      <c r="B76" s="307" t="s">
        <v>315</v>
      </c>
      <c r="C76" s="308"/>
      <c r="D76" s="113">
        <v>0.38370082144401213</v>
      </c>
      <c r="E76" s="115">
        <v>355</v>
      </c>
      <c r="F76" s="114">
        <v>348</v>
      </c>
      <c r="G76" s="114">
        <v>343</v>
      </c>
      <c r="H76" s="114">
        <v>337</v>
      </c>
      <c r="I76" s="140">
        <v>331</v>
      </c>
      <c r="J76" s="115">
        <v>24</v>
      </c>
      <c r="K76" s="116">
        <v>7.2507552870090635</v>
      </c>
    </row>
    <row r="77" spans="1:11" ht="14.1" customHeight="1" x14ac:dyDescent="0.2">
      <c r="A77" s="306">
        <v>92</v>
      </c>
      <c r="B77" s="307" t="s">
        <v>316</v>
      </c>
      <c r="C77" s="308"/>
      <c r="D77" s="113">
        <v>1.7131431041936878</v>
      </c>
      <c r="E77" s="115">
        <v>1585</v>
      </c>
      <c r="F77" s="114">
        <v>1628</v>
      </c>
      <c r="G77" s="114">
        <v>1612</v>
      </c>
      <c r="H77" s="114">
        <v>1575</v>
      </c>
      <c r="I77" s="140">
        <v>1562</v>
      </c>
      <c r="J77" s="115">
        <v>23</v>
      </c>
      <c r="K77" s="116">
        <v>1.4724711907810499</v>
      </c>
    </row>
    <row r="78" spans="1:11" ht="14.1" customHeight="1" x14ac:dyDescent="0.2">
      <c r="A78" s="306">
        <v>93</v>
      </c>
      <c r="B78" s="307" t="s">
        <v>317</v>
      </c>
      <c r="C78" s="308"/>
      <c r="D78" s="113">
        <v>0.21184608733246865</v>
      </c>
      <c r="E78" s="115">
        <v>196</v>
      </c>
      <c r="F78" s="114">
        <v>194</v>
      </c>
      <c r="G78" s="114">
        <v>194</v>
      </c>
      <c r="H78" s="114">
        <v>192</v>
      </c>
      <c r="I78" s="140">
        <v>204</v>
      </c>
      <c r="J78" s="115">
        <v>-8</v>
      </c>
      <c r="K78" s="116">
        <v>-3.9215686274509802</v>
      </c>
    </row>
    <row r="79" spans="1:11" ht="14.1" customHeight="1" x14ac:dyDescent="0.2">
      <c r="A79" s="306">
        <v>94</v>
      </c>
      <c r="B79" s="307" t="s">
        <v>318</v>
      </c>
      <c r="C79" s="308"/>
      <c r="D79" s="113">
        <v>0.48421962818849978</v>
      </c>
      <c r="E79" s="115">
        <v>448</v>
      </c>
      <c r="F79" s="114">
        <v>445</v>
      </c>
      <c r="G79" s="114">
        <v>444</v>
      </c>
      <c r="H79" s="114">
        <v>464</v>
      </c>
      <c r="I79" s="140">
        <v>454</v>
      </c>
      <c r="J79" s="115">
        <v>-6</v>
      </c>
      <c r="K79" s="116">
        <v>-1.3215859030837005</v>
      </c>
    </row>
    <row r="80" spans="1:11" ht="14.1" customHeight="1" x14ac:dyDescent="0.2">
      <c r="A80" s="306" t="s">
        <v>319</v>
      </c>
      <c r="B80" s="307" t="s">
        <v>320</v>
      </c>
      <c r="C80" s="308"/>
      <c r="D80" s="113" t="s">
        <v>513</v>
      </c>
      <c r="E80" s="115" t="s">
        <v>513</v>
      </c>
      <c r="F80" s="114">
        <v>3</v>
      </c>
      <c r="G80" s="114">
        <v>3</v>
      </c>
      <c r="H80" s="114" t="s">
        <v>513</v>
      </c>
      <c r="I80" s="140" t="s">
        <v>513</v>
      </c>
      <c r="J80" s="115" t="s">
        <v>513</v>
      </c>
      <c r="K80" s="116" t="s">
        <v>513</v>
      </c>
    </row>
    <row r="81" spans="1:11" ht="14.1" customHeight="1" x14ac:dyDescent="0.2">
      <c r="A81" s="310" t="s">
        <v>321</v>
      </c>
      <c r="B81" s="311" t="s">
        <v>224</v>
      </c>
      <c r="C81" s="312"/>
      <c r="D81" s="125">
        <v>0.47773454388240383</v>
      </c>
      <c r="E81" s="143">
        <v>442</v>
      </c>
      <c r="F81" s="144">
        <v>437</v>
      </c>
      <c r="G81" s="144">
        <v>420</v>
      </c>
      <c r="H81" s="144">
        <v>388</v>
      </c>
      <c r="I81" s="145">
        <v>392</v>
      </c>
      <c r="J81" s="143">
        <v>50</v>
      </c>
      <c r="K81" s="146">
        <v>12.755102040816327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20410</v>
      </c>
      <c r="E12" s="114">
        <v>21689</v>
      </c>
      <c r="F12" s="114">
        <v>21108</v>
      </c>
      <c r="G12" s="114">
        <v>21874</v>
      </c>
      <c r="H12" s="140">
        <v>21167</v>
      </c>
      <c r="I12" s="115">
        <v>-757</v>
      </c>
      <c r="J12" s="116">
        <v>-3.5763216327301932</v>
      </c>
      <c r="K12"/>
      <c r="L12"/>
      <c r="M12"/>
      <c r="N12"/>
      <c r="O12"/>
      <c r="P12"/>
    </row>
    <row r="13" spans="1:16" s="110" customFormat="1" ht="14.45" customHeight="1" x14ac:dyDescent="0.2">
      <c r="A13" s="120" t="s">
        <v>105</v>
      </c>
      <c r="B13" s="119" t="s">
        <v>106</v>
      </c>
      <c r="C13" s="113">
        <v>40.989710926016656</v>
      </c>
      <c r="D13" s="115">
        <v>8366</v>
      </c>
      <c r="E13" s="114">
        <v>8886</v>
      </c>
      <c r="F13" s="114">
        <v>8698</v>
      </c>
      <c r="G13" s="114">
        <v>8988</v>
      </c>
      <c r="H13" s="140">
        <v>8709</v>
      </c>
      <c r="I13" s="115">
        <v>-343</v>
      </c>
      <c r="J13" s="116">
        <v>-3.9384544723848891</v>
      </c>
      <c r="K13"/>
      <c r="L13"/>
      <c r="M13"/>
      <c r="N13"/>
      <c r="O13"/>
      <c r="P13"/>
    </row>
    <row r="14" spans="1:16" s="110" customFormat="1" ht="14.45" customHeight="1" x14ac:dyDescent="0.2">
      <c r="A14" s="120"/>
      <c r="B14" s="119" t="s">
        <v>107</v>
      </c>
      <c r="C14" s="113">
        <v>59.010289073983344</v>
      </c>
      <c r="D14" s="115">
        <v>12044</v>
      </c>
      <c r="E14" s="114">
        <v>12803</v>
      </c>
      <c r="F14" s="114">
        <v>12410</v>
      </c>
      <c r="G14" s="114">
        <v>12886</v>
      </c>
      <c r="H14" s="140">
        <v>12458</v>
      </c>
      <c r="I14" s="115">
        <v>-414</v>
      </c>
      <c r="J14" s="116">
        <v>-3.3231658372130357</v>
      </c>
      <c r="K14"/>
      <c r="L14"/>
      <c r="M14"/>
      <c r="N14"/>
      <c r="O14"/>
      <c r="P14"/>
    </row>
    <row r="15" spans="1:16" s="110" customFormat="1" ht="14.45" customHeight="1" x14ac:dyDescent="0.2">
      <c r="A15" s="118" t="s">
        <v>105</v>
      </c>
      <c r="B15" s="121" t="s">
        <v>108</v>
      </c>
      <c r="C15" s="113">
        <v>24.458598726114651</v>
      </c>
      <c r="D15" s="115">
        <v>4992</v>
      </c>
      <c r="E15" s="114">
        <v>5664</v>
      </c>
      <c r="F15" s="114">
        <v>5250</v>
      </c>
      <c r="G15" s="114">
        <v>5773</v>
      </c>
      <c r="H15" s="140">
        <v>5343</v>
      </c>
      <c r="I15" s="115">
        <v>-351</v>
      </c>
      <c r="J15" s="116">
        <v>-6.5693430656934311</v>
      </c>
      <c r="K15"/>
      <c r="L15"/>
      <c r="M15"/>
      <c r="N15"/>
      <c r="O15"/>
      <c r="P15"/>
    </row>
    <row r="16" spans="1:16" s="110" customFormat="1" ht="14.45" customHeight="1" x14ac:dyDescent="0.2">
      <c r="A16" s="118"/>
      <c r="B16" s="121" t="s">
        <v>109</v>
      </c>
      <c r="C16" s="113">
        <v>45.957863792258699</v>
      </c>
      <c r="D16" s="115">
        <v>9380</v>
      </c>
      <c r="E16" s="114">
        <v>9839</v>
      </c>
      <c r="F16" s="114">
        <v>9718</v>
      </c>
      <c r="G16" s="114">
        <v>9977</v>
      </c>
      <c r="H16" s="140">
        <v>9731</v>
      </c>
      <c r="I16" s="115">
        <v>-351</v>
      </c>
      <c r="J16" s="116">
        <v>-3.6070290823142535</v>
      </c>
      <c r="K16"/>
      <c r="L16"/>
      <c r="M16"/>
      <c r="N16"/>
      <c r="O16"/>
      <c r="P16"/>
    </row>
    <row r="17" spans="1:16" s="110" customFormat="1" ht="14.45" customHeight="1" x14ac:dyDescent="0.2">
      <c r="A17" s="118"/>
      <c r="B17" s="121" t="s">
        <v>110</v>
      </c>
      <c r="C17" s="113">
        <v>15.54140127388535</v>
      </c>
      <c r="D17" s="115">
        <v>3172</v>
      </c>
      <c r="E17" s="114">
        <v>3229</v>
      </c>
      <c r="F17" s="114">
        <v>3234</v>
      </c>
      <c r="G17" s="114">
        <v>3207</v>
      </c>
      <c r="H17" s="140">
        <v>3230</v>
      </c>
      <c r="I17" s="115">
        <v>-58</v>
      </c>
      <c r="J17" s="116">
        <v>-1.7956656346749227</v>
      </c>
      <c r="K17"/>
      <c r="L17"/>
      <c r="M17"/>
      <c r="N17"/>
      <c r="O17"/>
      <c r="P17"/>
    </row>
    <row r="18" spans="1:16" s="110" customFormat="1" ht="14.45" customHeight="1" x14ac:dyDescent="0.2">
      <c r="A18" s="120"/>
      <c r="B18" s="121" t="s">
        <v>111</v>
      </c>
      <c r="C18" s="113">
        <v>14.042136207741303</v>
      </c>
      <c r="D18" s="115">
        <v>2866</v>
      </c>
      <c r="E18" s="114">
        <v>2957</v>
      </c>
      <c r="F18" s="114">
        <v>2906</v>
      </c>
      <c r="G18" s="114">
        <v>2917</v>
      </c>
      <c r="H18" s="140">
        <v>2863</v>
      </c>
      <c r="I18" s="115">
        <v>3</v>
      </c>
      <c r="J18" s="116">
        <v>0.10478519035976248</v>
      </c>
      <c r="K18"/>
      <c r="L18"/>
      <c r="M18"/>
      <c r="N18"/>
      <c r="O18"/>
      <c r="P18"/>
    </row>
    <row r="19" spans="1:16" s="110" customFormat="1" ht="14.45" customHeight="1" x14ac:dyDescent="0.2">
      <c r="A19" s="120"/>
      <c r="B19" s="121" t="s">
        <v>112</v>
      </c>
      <c r="C19" s="113">
        <v>1.30328270455659</v>
      </c>
      <c r="D19" s="115">
        <v>266</v>
      </c>
      <c r="E19" s="114">
        <v>278</v>
      </c>
      <c r="F19" s="114">
        <v>283</v>
      </c>
      <c r="G19" s="114">
        <v>257</v>
      </c>
      <c r="H19" s="140">
        <v>241</v>
      </c>
      <c r="I19" s="115">
        <v>25</v>
      </c>
      <c r="J19" s="116">
        <v>10.37344398340249</v>
      </c>
      <c r="K19"/>
      <c r="L19"/>
      <c r="M19"/>
      <c r="N19"/>
      <c r="O19"/>
      <c r="P19"/>
    </row>
    <row r="20" spans="1:16" s="110" customFormat="1" ht="14.45" customHeight="1" x14ac:dyDescent="0.2">
      <c r="A20" s="120" t="s">
        <v>113</v>
      </c>
      <c r="B20" s="119" t="s">
        <v>116</v>
      </c>
      <c r="C20" s="113">
        <v>89.46594806467418</v>
      </c>
      <c r="D20" s="115">
        <v>18260</v>
      </c>
      <c r="E20" s="114">
        <v>19408</v>
      </c>
      <c r="F20" s="114">
        <v>18848</v>
      </c>
      <c r="G20" s="114">
        <v>19577</v>
      </c>
      <c r="H20" s="140">
        <v>18979</v>
      </c>
      <c r="I20" s="115">
        <v>-719</v>
      </c>
      <c r="J20" s="116">
        <v>-3.7883977027240636</v>
      </c>
      <c r="K20"/>
      <c r="L20"/>
      <c r="M20"/>
      <c r="N20"/>
      <c r="O20"/>
      <c r="P20"/>
    </row>
    <row r="21" spans="1:16" s="110" customFormat="1" ht="14.45" customHeight="1" x14ac:dyDescent="0.2">
      <c r="A21" s="123"/>
      <c r="B21" s="124" t="s">
        <v>117</v>
      </c>
      <c r="C21" s="125">
        <v>10.421362077413033</v>
      </c>
      <c r="D21" s="143">
        <v>2127</v>
      </c>
      <c r="E21" s="144">
        <v>2256</v>
      </c>
      <c r="F21" s="144">
        <v>2235</v>
      </c>
      <c r="G21" s="144">
        <v>2267</v>
      </c>
      <c r="H21" s="145">
        <v>2160</v>
      </c>
      <c r="I21" s="143">
        <v>-33</v>
      </c>
      <c r="J21" s="146">
        <v>-1.5277777777777777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14805</v>
      </c>
      <c r="E56" s="114">
        <v>15681</v>
      </c>
      <c r="F56" s="114">
        <v>15227</v>
      </c>
      <c r="G56" s="114">
        <v>15788</v>
      </c>
      <c r="H56" s="140">
        <v>15363</v>
      </c>
      <c r="I56" s="115">
        <v>-558</v>
      </c>
      <c r="J56" s="116">
        <v>-3.6321031048623316</v>
      </c>
      <c r="K56"/>
      <c r="L56"/>
      <c r="M56"/>
      <c r="N56"/>
      <c r="O56"/>
      <c r="P56"/>
    </row>
    <row r="57" spans="1:16" s="110" customFormat="1" ht="14.45" customHeight="1" x14ac:dyDescent="0.2">
      <c r="A57" s="120" t="s">
        <v>105</v>
      </c>
      <c r="B57" s="119" t="s">
        <v>106</v>
      </c>
      <c r="C57" s="113">
        <v>41.573792637622425</v>
      </c>
      <c r="D57" s="115">
        <v>6155</v>
      </c>
      <c r="E57" s="114">
        <v>6446</v>
      </c>
      <c r="F57" s="114">
        <v>6295</v>
      </c>
      <c r="G57" s="114">
        <v>6487</v>
      </c>
      <c r="H57" s="140">
        <v>6364</v>
      </c>
      <c r="I57" s="115">
        <v>-209</v>
      </c>
      <c r="J57" s="116">
        <v>-3.2840980515399121</v>
      </c>
    </row>
    <row r="58" spans="1:16" s="110" customFormat="1" ht="14.45" customHeight="1" x14ac:dyDescent="0.2">
      <c r="A58" s="120"/>
      <c r="B58" s="119" t="s">
        <v>107</v>
      </c>
      <c r="C58" s="113">
        <v>58.426207362377575</v>
      </c>
      <c r="D58" s="115">
        <v>8650</v>
      </c>
      <c r="E58" s="114">
        <v>9235</v>
      </c>
      <c r="F58" s="114">
        <v>8932</v>
      </c>
      <c r="G58" s="114">
        <v>9301</v>
      </c>
      <c r="H58" s="140">
        <v>8999</v>
      </c>
      <c r="I58" s="115">
        <v>-349</v>
      </c>
      <c r="J58" s="116">
        <v>-3.8782086898544281</v>
      </c>
    </row>
    <row r="59" spans="1:16" s="110" customFormat="1" ht="14.45" customHeight="1" x14ac:dyDescent="0.2">
      <c r="A59" s="118" t="s">
        <v>105</v>
      </c>
      <c r="B59" s="121" t="s">
        <v>108</v>
      </c>
      <c r="C59" s="113">
        <v>27.808172914555893</v>
      </c>
      <c r="D59" s="115">
        <v>4117</v>
      </c>
      <c r="E59" s="114">
        <v>4582</v>
      </c>
      <c r="F59" s="114">
        <v>4300</v>
      </c>
      <c r="G59" s="114">
        <v>4630</v>
      </c>
      <c r="H59" s="140">
        <v>4379</v>
      </c>
      <c r="I59" s="115">
        <v>-262</v>
      </c>
      <c r="J59" s="116">
        <v>-5.9831011646494634</v>
      </c>
    </row>
    <row r="60" spans="1:16" s="110" customFormat="1" ht="14.45" customHeight="1" x14ac:dyDescent="0.2">
      <c r="A60" s="118"/>
      <c r="B60" s="121" t="s">
        <v>109</v>
      </c>
      <c r="C60" s="113">
        <v>47.423167848699762</v>
      </c>
      <c r="D60" s="115">
        <v>7021</v>
      </c>
      <c r="E60" s="114">
        <v>7328</v>
      </c>
      <c r="F60" s="114">
        <v>7202</v>
      </c>
      <c r="G60" s="114">
        <v>7414</v>
      </c>
      <c r="H60" s="140">
        <v>7255</v>
      </c>
      <c r="I60" s="115">
        <v>-234</v>
      </c>
      <c r="J60" s="116">
        <v>-3.2253618194348723</v>
      </c>
    </row>
    <row r="61" spans="1:16" s="110" customFormat="1" ht="14.45" customHeight="1" x14ac:dyDescent="0.2">
      <c r="A61" s="118"/>
      <c r="B61" s="121" t="s">
        <v>110</v>
      </c>
      <c r="C61" s="113">
        <v>13.076663289429247</v>
      </c>
      <c r="D61" s="115">
        <v>1936</v>
      </c>
      <c r="E61" s="114">
        <v>1981</v>
      </c>
      <c r="F61" s="114">
        <v>1979</v>
      </c>
      <c r="G61" s="114">
        <v>1998</v>
      </c>
      <c r="H61" s="140">
        <v>2013</v>
      </c>
      <c r="I61" s="115">
        <v>-77</v>
      </c>
      <c r="J61" s="116">
        <v>-3.8251366120218577</v>
      </c>
    </row>
    <row r="62" spans="1:16" s="110" customFormat="1" ht="14.45" customHeight="1" x14ac:dyDescent="0.2">
      <c r="A62" s="120"/>
      <c r="B62" s="121" t="s">
        <v>111</v>
      </c>
      <c r="C62" s="113">
        <v>11.691995947315096</v>
      </c>
      <c r="D62" s="115">
        <v>1731</v>
      </c>
      <c r="E62" s="114">
        <v>1790</v>
      </c>
      <c r="F62" s="114">
        <v>1746</v>
      </c>
      <c r="G62" s="114">
        <v>1746</v>
      </c>
      <c r="H62" s="140">
        <v>1716</v>
      </c>
      <c r="I62" s="115">
        <v>15</v>
      </c>
      <c r="J62" s="116">
        <v>0.87412587412587417</v>
      </c>
    </row>
    <row r="63" spans="1:16" s="110" customFormat="1" ht="14.45" customHeight="1" x14ac:dyDescent="0.2">
      <c r="A63" s="120"/>
      <c r="B63" s="121" t="s">
        <v>112</v>
      </c>
      <c r="C63" s="113">
        <v>1.1415062478892266</v>
      </c>
      <c r="D63" s="115">
        <v>169</v>
      </c>
      <c r="E63" s="114">
        <v>181</v>
      </c>
      <c r="F63" s="114">
        <v>171</v>
      </c>
      <c r="G63" s="114">
        <v>155</v>
      </c>
      <c r="H63" s="140">
        <v>130</v>
      </c>
      <c r="I63" s="115">
        <v>39</v>
      </c>
      <c r="J63" s="116">
        <v>30</v>
      </c>
    </row>
    <row r="64" spans="1:16" s="110" customFormat="1" ht="14.45" customHeight="1" x14ac:dyDescent="0.2">
      <c r="A64" s="120" t="s">
        <v>113</v>
      </c>
      <c r="B64" s="119" t="s">
        <v>116</v>
      </c>
      <c r="C64" s="113">
        <v>86.781492738939548</v>
      </c>
      <c r="D64" s="115">
        <v>12848</v>
      </c>
      <c r="E64" s="114">
        <v>13637</v>
      </c>
      <c r="F64" s="114">
        <v>13218</v>
      </c>
      <c r="G64" s="114">
        <v>13712</v>
      </c>
      <c r="H64" s="140">
        <v>13359</v>
      </c>
      <c r="I64" s="115">
        <v>-511</v>
      </c>
      <c r="J64" s="116">
        <v>-3.8251366120218577</v>
      </c>
    </row>
    <row r="65" spans="1:10" s="110" customFormat="1" ht="14.45" customHeight="1" x14ac:dyDescent="0.2">
      <c r="A65" s="123"/>
      <c r="B65" s="124" t="s">
        <v>117</v>
      </c>
      <c r="C65" s="125">
        <v>13.090172239108409</v>
      </c>
      <c r="D65" s="143">
        <v>1938</v>
      </c>
      <c r="E65" s="144">
        <v>2024</v>
      </c>
      <c r="F65" s="144">
        <v>1989</v>
      </c>
      <c r="G65" s="144">
        <v>2052</v>
      </c>
      <c r="H65" s="145">
        <v>1979</v>
      </c>
      <c r="I65" s="143">
        <v>-41</v>
      </c>
      <c r="J65" s="146">
        <v>-2.071753410813542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20410</v>
      </c>
      <c r="G11" s="114">
        <v>21689</v>
      </c>
      <c r="H11" s="114">
        <v>21108</v>
      </c>
      <c r="I11" s="114">
        <v>21874</v>
      </c>
      <c r="J11" s="140">
        <v>21167</v>
      </c>
      <c r="K11" s="114">
        <v>-757</v>
      </c>
      <c r="L11" s="116">
        <v>-3.5763216327301932</v>
      </c>
    </row>
    <row r="12" spans="1:17" s="110" customFormat="1" ht="24" customHeight="1" x14ac:dyDescent="0.2">
      <c r="A12" s="604" t="s">
        <v>185</v>
      </c>
      <c r="B12" s="605"/>
      <c r="C12" s="605"/>
      <c r="D12" s="606"/>
      <c r="E12" s="113">
        <v>40.989710926016656</v>
      </c>
      <c r="F12" s="115">
        <v>8366</v>
      </c>
      <c r="G12" s="114">
        <v>8886</v>
      </c>
      <c r="H12" s="114">
        <v>8698</v>
      </c>
      <c r="I12" s="114">
        <v>8988</v>
      </c>
      <c r="J12" s="140">
        <v>8709</v>
      </c>
      <c r="K12" s="114">
        <v>-343</v>
      </c>
      <c r="L12" s="116">
        <v>-3.9384544723848891</v>
      </c>
    </row>
    <row r="13" spans="1:17" s="110" customFormat="1" ht="15" customHeight="1" x14ac:dyDescent="0.2">
      <c r="A13" s="120"/>
      <c r="B13" s="612" t="s">
        <v>107</v>
      </c>
      <c r="C13" s="612"/>
      <c r="E13" s="113">
        <v>59.010289073983344</v>
      </c>
      <c r="F13" s="115">
        <v>12044</v>
      </c>
      <c r="G13" s="114">
        <v>12803</v>
      </c>
      <c r="H13" s="114">
        <v>12410</v>
      </c>
      <c r="I13" s="114">
        <v>12886</v>
      </c>
      <c r="J13" s="140">
        <v>12458</v>
      </c>
      <c r="K13" s="114">
        <v>-414</v>
      </c>
      <c r="L13" s="116">
        <v>-3.3231658372130357</v>
      </c>
    </row>
    <row r="14" spans="1:17" s="110" customFormat="1" ht="22.5" customHeight="1" x14ac:dyDescent="0.2">
      <c r="A14" s="604" t="s">
        <v>186</v>
      </c>
      <c r="B14" s="605"/>
      <c r="C14" s="605"/>
      <c r="D14" s="606"/>
      <c r="E14" s="113">
        <v>24.458598726114651</v>
      </c>
      <c r="F14" s="115">
        <v>4992</v>
      </c>
      <c r="G14" s="114">
        <v>5664</v>
      </c>
      <c r="H14" s="114">
        <v>5250</v>
      </c>
      <c r="I14" s="114">
        <v>5773</v>
      </c>
      <c r="J14" s="140">
        <v>5343</v>
      </c>
      <c r="K14" s="114">
        <v>-351</v>
      </c>
      <c r="L14" s="116">
        <v>-6.5693430656934311</v>
      </c>
    </row>
    <row r="15" spans="1:17" s="110" customFormat="1" ht="15" customHeight="1" x14ac:dyDescent="0.2">
      <c r="A15" s="120"/>
      <c r="B15" s="119"/>
      <c r="C15" s="258" t="s">
        <v>106</v>
      </c>
      <c r="E15" s="113">
        <v>39.903846153846153</v>
      </c>
      <c r="F15" s="115">
        <v>1992</v>
      </c>
      <c r="G15" s="114">
        <v>2222</v>
      </c>
      <c r="H15" s="114">
        <v>2129</v>
      </c>
      <c r="I15" s="114">
        <v>2337</v>
      </c>
      <c r="J15" s="140">
        <v>2163</v>
      </c>
      <c r="K15" s="114">
        <v>-171</v>
      </c>
      <c r="L15" s="116">
        <v>-7.9056865464632455</v>
      </c>
    </row>
    <row r="16" spans="1:17" s="110" customFormat="1" ht="15" customHeight="1" x14ac:dyDescent="0.2">
      <c r="A16" s="120"/>
      <c r="B16" s="119"/>
      <c r="C16" s="258" t="s">
        <v>107</v>
      </c>
      <c r="E16" s="113">
        <v>60.096153846153847</v>
      </c>
      <c r="F16" s="115">
        <v>3000</v>
      </c>
      <c r="G16" s="114">
        <v>3442</v>
      </c>
      <c r="H16" s="114">
        <v>3121</v>
      </c>
      <c r="I16" s="114">
        <v>3436</v>
      </c>
      <c r="J16" s="140">
        <v>3180</v>
      </c>
      <c r="K16" s="114">
        <v>-180</v>
      </c>
      <c r="L16" s="116">
        <v>-5.6603773584905657</v>
      </c>
    </row>
    <row r="17" spans="1:12" s="110" customFormat="1" ht="15" customHeight="1" x14ac:dyDescent="0.2">
      <c r="A17" s="120"/>
      <c r="B17" s="121" t="s">
        <v>109</v>
      </c>
      <c r="C17" s="258"/>
      <c r="E17" s="113">
        <v>45.957863792258699</v>
      </c>
      <c r="F17" s="115">
        <v>9380</v>
      </c>
      <c r="G17" s="114">
        <v>9839</v>
      </c>
      <c r="H17" s="114">
        <v>9718</v>
      </c>
      <c r="I17" s="114">
        <v>9977</v>
      </c>
      <c r="J17" s="140">
        <v>9731</v>
      </c>
      <c r="K17" s="114">
        <v>-351</v>
      </c>
      <c r="L17" s="116">
        <v>-3.6070290823142535</v>
      </c>
    </row>
    <row r="18" spans="1:12" s="110" customFormat="1" ht="15" customHeight="1" x14ac:dyDescent="0.2">
      <c r="A18" s="120"/>
      <c r="B18" s="119"/>
      <c r="C18" s="258" t="s">
        <v>106</v>
      </c>
      <c r="E18" s="113">
        <v>41.098081023454156</v>
      </c>
      <c r="F18" s="115">
        <v>3855</v>
      </c>
      <c r="G18" s="114">
        <v>4084</v>
      </c>
      <c r="H18" s="114">
        <v>4004</v>
      </c>
      <c r="I18" s="114">
        <v>4093</v>
      </c>
      <c r="J18" s="140">
        <v>3987</v>
      </c>
      <c r="K18" s="114">
        <v>-132</v>
      </c>
      <c r="L18" s="116">
        <v>-3.3107599699021821</v>
      </c>
    </row>
    <row r="19" spans="1:12" s="110" customFormat="1" ht="15" customHeight="1" x14ac:dyDescent="0.2">
      <c r="A19" s="120"/>
      <c r="B19" s="119"/>
      <c r="C19" s="258" t="s">
        <v>107</v>
      </c>
      <c r="E19" s="113">
        <v>58.901918976545844</v>
      </c>
      <c r="F19" s="115">
        <v>5525</v>
      </c>
      <c r="G19" s="114">
        <v>5755</v>
      </c>
      <c r="H19" s="114">
        <v>5714</v>
      </c>
      <c r="I19" s="114">
        <v>5884</v>
      </c>
      <c r="J19" s="140">
        <v>5744</v>
      </c>
      <c r="K19" s="114">
        <v>-219</v>
      </c>
      <c r="L19" s="116">
        <v>-3.8126740947075208</v>
      </c>
    </row>
    <row r="20" spans="1:12" s="110" customFormat="1" ht="15" customHeight="1" x14ac:dyDescent="0.2">
      <c r="A20" s="120"/>
      <c r="B20" s="121" t="s">
        <v>110</v>
      </c>
      <c r="C20" s="258"/>
      <c r="E20" s="113">
        <v>15.54140127388535</v>
      </c>
      <c r="F20" s="115">
        <v>3172</v>
      </c>
      <c r="G20" s="114">
        <v>3229</v>
      </c>
      <c r="H20" s="114">
        <v>3234</v>
      </c>
      <c r="I20" s="114">
        <v>3207</v>
      </c>
      <c r="J20" s="140">
        <v>3230</v>
      </c>
      <c r="K20" s="114">
        <v>-58</v>
      </c>
      <c r="L20" s="116">
        <v>-1.7956656346749227</v>
      </c>
    </row>
    <row r="21" spans="1:12" s="110" customFormat="1" ht="15" customHeight="1" x14ac:dyDescent="0.2">
      <c r="A21" s="120"/>
      <c r="B21" s="119"/>
      <c r="C21" s="258" t="s">
        <v>106</v>
      </c>
      <c r="E21" s="113">
        <v>34.457755359394703</v>
      </c>
      <c r="F21" s="115">
        <v>1093</v>
      </c>
      <c r="G21" s="114">
        <v>1111</v>
      </c>
      <c r="H21" s="114">
        <v>1119</v>
      </c>
      <c r="I21" s="114">
        <v>1103</v>
      </c>
      <c r="J21" s="140">
        <v>1122</v>
      </c>
      <c r="K21" s="114">
        <v>-29</v>
      </c>
      <c r="L21" s="116">
        <v>-2.5846702317290551</v>
      </c>
    </row>
    <row r="22" spans="1:12" s="110" customFormat="1" ht="15" customHeight="1" x14ac:dyDescent="0.2">
      <c r="A22" s="120"/>
      <c r="B22" s="119"/>
      <c r="C22" s="258" t="s">
        <v>107</v>
      </c>
      <c r="E22" s="113">
        <v>65.54224464060529</v>
      </c>
      <c r="F22" s="115">
        <v>2079</v>
      </c>
      <c r="G22" s="114">
        <v>2118</v>
      </c>
      <c r="H22" s="114">
        <v>2115</v>
      </c>
      <c r="I22" s="114">
        <v>2104</v>
      </c>
      <c r="J22" s="140">
        <v>2108</v>
      </c>
      <c r="K22" s="114">
        <v>-29</v>
      </c>
      <c r="L22" s="116">
        <v>-1.3757115749525617</v>
      </c>
    </row>
    <row r="23" spans="1:12" s="110" customFormat="1" ht="15" customHeight="1" x14ac:dyDescent="0.2">
      <c r="A23" s="120"/>
      <c r="B23" s="121" t="s">
        <v>111</v>
      </c>
      <c r="C23" s="258"/>
      <c r="E23" s="113">
        <v>14.042136207741303</v>
      </c>
      <c r="F23" s="115">
        <v>2866</v>
      </c>
      <c r="G23" s="114">
        <v>2957</v>
      </c>
      <c r="H23" s="114">
        <v>2906</v>
      </c>
      <c r="I23" s="114">
        <v>2917</v>
      </c>
      <c r="J23" s="140">
        <v>2863</v>
      </c>
      <c r="K23" s="114">
        <v>3</v>
      </c>
      <c r="L23" s="116">
        <v>0.10478519035976248</v>
      </c>
    </row>
    <row r="24" spans="1:12" s="110" customFormat="1" ht="15" customHeight="1" x14ac:dyDescent="0.2">
      <c r="A24" s="120"/>
      <c r="B24" s="119"/>
      <c r="C24" s="258" t="s">
        <v>106</v>
      </c>
      <c r="E24" s="113">
        <v>49.755757152826241</v>
      </c>
      <c r="F24" s="115">
        <v>1426</v>
      </c>
      <c r="G24" s="114">
        <v>1469</v>
      </c>
      <c r="H24" s="114">
        <v>1446</v>
      </c>
      <c r="I24" s="114">
        <v>1455</v>
      </c>
      <c r="J24" s="140">
        <v>1437</v>
      </c>
      <c r="K24" s="114">
        <v>-11</v>
      </c>
      <c r="L24" s="116">
        <v>-0.76548364648573419</v>
      </c>
    </row>
    <row r="25" spans="1:12" s="110" customFormat="1" ht="15" customHeight="1" x14ac:dyDescent="0.2">
      <c r="A25" s="120"/>
      <c r="B25" s="119"/>
      <c r="C25" s="258" t="s">
        <v>107</v>
      </c>
      <c r="E25" s="113">
        <v>50.244242847173759</v>
      </c>
      <c r="F25" s="115">
        <v>1440</v>
      </c>
      <c r="G25" s="114">
        <v>1488</v>
      </c>
      <c r="H25" s="114">
        <v>1460</v>
      </c>
      <c r="I25" s="114">
        <v>1462</v>
      </c>
      <c r="J25" s="140">
        <v>1426</v>
      </c>
      <c r="K25" s="114">
        <v>14</v>
      </c>
      <c r="L25" s="116">
        <v>0.98176718092566617</v>
      </c>
    </row>
    <row r="26" spans="1:12" s="110" customFormat="1" ht="15" customHeight="1" x14ac:dyDescent="0.2">
      <c r="A26" s="120"/>
      <c r="C26" s="121" t="s">
        <v>187</v>
      </c>
      <c r="D26" s="110" t="s">
        <v>188</v>
      </c>
      <c r="E26" s="113">
        <v>1.30328270455659</v>
      </c>
      <c r="F26" s="115">
        <v>266</v>
      </c>
      <c r="G26" s="114">
        <v>278</v>
      </c>
      <c r="H26" s="114">
        <v>283</v>
      </c>
      <c r="I26" s="114">
        <v>257</v>
      </c>
      <c r="J26" s="140">
        <v>241</v>
      </c>
      <c r="K26" s="114">
        <v>25</v>
      </c>
      <c r="L26" s="116">
        <v>10.37344398340249</v>
      </c>
    </row>
    <row r="27" spans="1:12" s="110" customFormat="1" ht="15" customHeight="1" x14ac:dyDescent="0.2">
      <c r="A27" s="120"/>
      <c r="B27" s="119"/>
      <c r="D27" s="259" t="s">
        <v>106</v>
      </c>
      <c r="E27" s="113">
        <v>45.112781954887218</v>
      </c>
      <c r="F27" s="115">
        <v>120</v>
      </c>
      <c r="G27" s="114">
        <v>117</v>
      </c>
      <c r="H27" s="114">
        <v>132</v>
      </c>
      <c r="I27" s="114">
        <v>123</v>
      </c>
      <c r="J27" s="140">
        <v>119</v>
      </c>
      <c r="K27" s="114">
        <v>1</v>
      </c>
      <c r="L27" s="116">
        <v>0.84033613445378152</v>
      </c>
    </row>
    <row r="28" spans="1:12" s="110" customFormat="1" ht="15" customHeight="1" x14ac:dyDescent="0.2">
      <c r="A28" s="120"/>
      <c r="B28" s="119"/>
      <c r="D28" s="259" t="s">
        <v>107</v>
      </c>
      <c r="E28" s="113">
        <v>54.887218045112782</v>
      </c>
      <c r="F28" s="115">
        <v>146</v>
      </c>
      <c r="G28" s="114">
        <v>161</v>
      </c>
      <c r="H28" s="114">
        <v>151</v>
      </c>
      <c r="I28" s="114">
        <v>134</v>
      </c>
      <c r="J28" s="140">
        <v>122</v>
      </c>
      <c r="K28" s="114">
        <v>24</v>
      </c>
      <c r="L28" s="116">
        <v>19.672131147540984</v>
      </c>
    </row>
    <row r="29" spans="1:12" s="110" customFormat="1" ht="24" customHeight="1" x14ac:dyDescent="0.2">
      <c r="A29" s="604" t="s">
        <v>189</v>
      </c>
      <c r="B29" s="605"/>
      <c r="C29" s="605"/>
      <c r="D29" s="606"/>
      <c r="E29" s="113">
        <v>89.46594806467418</v>
      </c>
      <c r="F29" s="115">
        <v>18260</v>
      </c>
      <c r="G29" s="114">
        <v>19408</v>
      </c>
      <c r="H29" s="114">
        <v>18848</v>
      </c>
      <c r="I29" s="114">
        <v>19577</v>
      </c>
      <c r="J29" s="140">
        <v>18979</v>
      </c>
      <c r="K29" s="114">
        <v>-719</v>
      </c>
      <c r="L29" s="116">
        <v>-3.7883977027240636</v>
      </c>
    </row>
    <row r="30" spans="1:12" s="110" customFormat="1" ht="15" customHeight="1" x14ac:dyDescent="0.2">
      <c r="A30" s="120"/>
      <c r="B30" s="119"/>
      <c r="C30" s="258" t="s">
        <v>106</v>
      </c>
      <c r="E30" s="113">
        <v>40.394304490690033</v>
      </c>
      <c r="F30" s="115">
        <v>7376</v>
      </c>
      <c r="G30" s="114">
        <v>7831</v>
      </c>
      <c r="H30" s="114">
        <v>7664</v>
      </c>
      <c r="I30" s="114">
        <v>7953</v>
      </c>
      <c r="J30" s="140">
        <v>7710</v>
      </c>
      <c r="K30" s="114">
        <v>-334</v>
      </c>
      <c r="L30" s="116">
        <v>-4.3320363164721138</v>
      </c>
    </row>
    <row r="31" spans="1:12" s="110" customFormat="1" ht="15" customHeight="1" x14ac:dyDescent="0.2">
      <c r="A31" s="120"/>
      <c r="B31" s="119"/>
      <c r="C31" s="258" t="s">
        <v>107</v>
      </c>
      <c r="E31" s="113">
        <v>59.605695509309967</v>
      </c>
      <c r="F31" s="115">
        <v>10884</v>
      </c>
      <c r="G31" s="114">
        <v>11577</v>
      </c>
      <c r="H31" s="114">
        <v>11184</v>
      </c>
      <c r="I31" s="114">
        <v>11624</v>
      </c>
      <c r="J31" s="140">
        <v>11269</v>
      </c>
      <c r="K31" s="114">
        <v>-385</v>
      </c>
      <c r="L31" s="116">
        <v>-3.4164522140385127</v>
      </c>
    </row>
    <row r="32" spans="1:12" s="110" customFormat="1" ht="15" customHeight="1" x14ac:dyDescent="0.2">
      <c r="A32" s="120"/>
      <c r="B32" s="119" t="s">
        <v>117</v>
      </c>
      <c r="C32" s="258"/>
      <c r="E32" s="113">
        <v>10.421362077413033</v>
      </c>
      <c r="F32" s="114">
        <v>2127</v>
      </c>
      <c r="G32" s="114">
        <v>2256</v>
      </c>
      <c r="H32" s="114">
        <v>2235</v>
      </c>
      <c r="I32" s="114">
        <v>2267</v>
      </c>
      <c r="J32" s="140">
        <v>2160</v>
      </c>
      <c r="K32" s="114">
        <v>-33</v>
      </c>
      <c r="L32" s="116">
        <v>-1.5277777777777777</v>
      </c>
    </row>
    <row r="33" spans="1:12" s="110" customFormat="1" ht="15" customHeight="1" x14ac:dyDescent="0.2">
      <c r="A33" s="120"/>
      <c r="B33" s="119"/>
      <c r="C33" s="258" t="s">
        <v>106</v>
      </c>
      <c r="E33" s="113">
        <v>46.215326751292899</v>
      </c>
      <c r="F33" s="114">
        <v>983</v>
      </c>
      <c r="G33" s="114">
        <v>1050</v>
      </c>
      <c r="H33" s="114">
        <v>1030</v>
      </c>
      <c r="I33" s="114">
        <v>1029</v>
      </c>
      <c r="J33" s="140">
        <v>993</v>
      </c>
      <c r="K33" s="114">
        <v>-10</v>
      </c>
      <c r="L33" s="116">
        <v>-1.0070493454179255</v>
      </c>
    </row>
    <row r="34" spans="1:12" s="110" customFormat="1" ht="15" customHeight="1" x14ac:dyDescent="0.2">
      <c r="A34" s="120"/>
      <c r="B34" s="119"/>
      <c r="C34" s="258" t="s">
        <v>107</v>
      </c>
      <c r="E34" s="113">
        <v>53.784673248707101</v>
      </c>
      <c r="F34" s="114">
        <v>1144</v>
      </c>
      <c r="G34" s="114">
        <v>1206</v>
      </c>
      <c r="H34" s="114">
        <v>1205</v>
      </c>
      <c r="I34" s="114">
        <v>1238</v>
      </c>
      <c r="J34" s="140">
        <v>1167</v>
      </c>
      <c r="K34" s="114">
        <v>-23</v>
      </c>
      <c r="L34" s="116">
        <v>-1.9708654670094259</v>
      </c>
    </row>
    <row r="35" spans="1:12" s="110" customFormat="1" ht="24" customHeight="1" x14ac:dyDescent="0.2">
      <c r="A35" s="604" t="s">
        <v>192</v>
      </c>
      <c r="B35" s="605"/>
      <c r="C35" s="605"/>
      <c r="D35" s="606"/>
      <c r="E35" s="113">
        <v>27.33953944145027</v>
      </c>
      <c r="F35" s="114">
        <v>5580</v>
      </c>
      <c r="G35" s="114">
        <v>6149</v>
      </c>
      <c r="H35" s="114">
        <v>5826</v>
      </c>
      <c r="I35" s="114">
        <v>6281</v>
      </c>
      <c r="J35" s="114">
        <v>5871</v>
      </c>
      <c r="K35" s="318">
        <v>-291</v>
      </c>
      <c r="L35" s="319">
        <v>-4.9565661727133365</v>
      </c>
    </row>
    <row r="36" spans="1:12" s="110" customFormat="1" ht="15" customHeight="1" x14ac:dyDescent="0.2">
      <c r="A36" s="120"/>
      <c r="B36" s="119"/>
      <c r="C36" s="258" t="s">
        <v>106</v>
      </c>
      <c r="E36" s="113">
        <v>40.358422939068099</v>
      </c>
      <c r="F36" s="114">
        <v>2252</v>
      </c>
      <c r="G36" s="114">
        <v>2465</v>
      </c>
      <c r="H36" s="114">
        <v>2388</v>
      </c>
      <c r="I36" s="114">
        <v>2571</v>
      </c>
      <c r="J36" s="114">
        <v>2401</v>
      </c>
      <c r="K36" s="318">
        <v>-149</v>
      </c>
      <c r="L36" s="116">
        <v>-6.2057476051645146</v>
      </c>
    </row>
    <row r="37" spans="1:12" s="110" customFormat="1" ht="15" customHeight="1" x14ac:dyDescent="0.2">
      <c r="A37" s="120"/>
      <c r="B37" s="119"/>
      <c r="C37" s="258" t="s">
        <v>107</v>
      </c>
      <c r="E37" s="113">
        <v>59.641577060931901</v>
      </c>
      <c r="F37" s="114">
        <v>3328</v>
      </c>
      <c r="G37" s="114">
        <v>3684</v>
      </c>
      <c r="H37" s="114">
        <v>3438</v>
      </c>
      <c r="I37" s="114">
        <v>3710</v>
      </c>
      <c r="J37" s="140">
        <v>3470</v>
      </c>
      <c r="K37" s="114">
        <v>-142</v>
      </c>
      <c r="L37" s="116">
        <v>-4.0922190201729105</v>
      </c>
    </row>
    <row r="38" spans="1:12" s="110" customFormat="1" ht="15" customHeight="1" x14ac:dyDescent="0.2">
      <c r="A38" s="120"/>
      <c r="B38" s="119" t="s">
        <v>328</v>
      </c>
      <c r="C38" s="258"/>
      <c r="E38" s="113">
        <v>47.417932386085255</v>
      </c>
      <c r="F38" s="114">
        <v>9678</v>
      </c>
      <c r="G38" s="114">
        <v>10043</v>
      </c>
      <c r="H38" s="114">
        <v>9900</v>
      </c>
      <c r="I38" s="114">
        <v>9999</v>
      </c>
      <c r="J38" s="140">
        <v>9869</v>
      </c>
      <c r="K38" s="114">
        <v>-191</v>
      </c>
      <c r="L38" s="116">
        <v>-1.9353531259499444</v>
      </c>
    </row>
    <row r="39" spans="1:12" s="110" customFormat="1" ht="15" customHeight="1" x14ac:dyDescent="0.2">
      <c r="A39" s="120"/>
      <c r="B39" s="119"/>
      <c r="C39" s="258" t="s">
        <v>106</v>
      </c>
      <c r="E39" s="113">
        <v>41.093201074602192</v>
      </c>
      <c r="F39" s="115">
        <v>3977</v>
      </c>
      <c r="G39" s="114">
        <v>4161</v>
      </c>
      <c r="H39" s="114">
        <v>4117</v>
      </c>
      <c r="I39" s="114">
        <v>4125</v>
      </c>
      <c r="J39" s="140">
        <v>4091</v>
      </c>
      <c r="K39" s="114">
        <v>-114</v>
      </c>
      <c r="L39" s="116">
        <v>-2.7866047421168418</v>
      </c>
    </row>
    <row r="40" spans="1:12" s="110" customFormat="1" ht="15" customHeight="1" x14ac:dyDescent="0.2">
      <c r="A40" s="120"/>
      <c r="B40" s="119"/>
      <c r="C40" s="258" t="s">
        <v>107</v>
      </c>
      <c r="E40" s="113">
        <v>58.906798925397808</v>
      </c>
      <c r="F40" s="115">
        <v>5701</v>
      </c>
      <c r="G40" s="114">
        <v>5882</v>
      </c>
      <c r="H40" s="114">
        <v>5783</v>
      </c>
      <c r="I40" s="114">
        <v>5874</v>
      </c>
      <c r="J40" s="140">
        <v>5778</v>
      </c>
      <c r="K40" s="114">
        <v>-77</v>
      </c>
      <c r="L40" s="116">
        <v>-1.3326410522672205</v>
      </c>
    </row>
    <row r="41" spans="1:12" s="110" customFormat="1" ht="15" customHeight="1" x14ac:dyDescent="0.2">
      <c r="A41" s="120"/>
      <c r="B41" s="320" t="s">
        <v>516</v>
      </c>
      <c r="C41" s="258"/>
      <c r="E41" s="113">
        <v>14.120529152376285</v>
      </c>
      <c r="F41" s="115">
        <v>2882</v>
      </c>
      <c r="G41" s="114">
        <v>3091</v>
      </c>
      <c r="H41" s="114">
        <v>2935</v>
      </c>
      <c r="I41" s="114">
        <v>3116</v>
      </c>
      <c r="J41" s="140">
        <v>2907</v>
      </c>
      <c r="K41" s="114">
        <v>-25</v>
      </c>
      <c r="L41" s="116">
        <v>-0.85999312005503958</v>
      </c>
    </row>
    <row r="42" spans="1:12" s="110" customFormat="1" ht="15" customHeight="1" x14ac:dyDescent="0.2">
      <c r="A42" s="120"/>
      <c r="B42" s="119"/>
      <c r="C42" s="268" t="s">
        <v>106</v>
      </c>
      <c r="D42" s="182"/>
      <c r="E42" s="113">
        <v>42.990978487161691</v>
      </c>
      <c r="F42" s="115">
        <v>1239</v>
      </c>
      <c r="G42" s="114">
        <v>1336</v>
      </c>
      <c r="H42" s="114">
        <v>1261</v>
      </c>
      <c r="I42" s="114">
        <v>1367</v>
      </c>
      <c r="J42" s="140">
        <v>1274</v>
      </c>
      <c r="K42" s="114">
        <v>-35</v>
      </c>
      <c r="L42" s="116">
        <v>-2.7472527472527473</v>
      </c>
    </row>
    <row r="43" spans="1:12" s="110" customFormat="1" ht="15" customHeight="1" x14ac:dyDescent="0.2">
      <c r="A43" s="120"/>
      <c r="B43" s="119"/>
      <c r="C43" s="268" t="s">
        <v>107</v>
      </c>
      <c r="D43" s="182"/>
      <c r="E43" s="113">
        <v>57.009021512838309</v>
      </c>
      <c r="F43" s="115">
        <v>1643</v>
      </c>
      <c r="G43" s="114">
        <v>1755</v>
      </c>
      <c r="H43" s="114">
        <v>1674</v>
      </c>
      <c r="I43" s="114">
        <v>1749</v>
      </c>
      <c r="J43" s="140">
        <v>1633</v>
      </c>
      <c r="K43" s="114">
        <v>10</v>
      </c>
      <c r="L43" s="116">
        <v>0.61236987140232702</v>
      </c>
    </row>
    <row r="44" spans="1:12" s="110" customFormat="1" ht="15" customHeight="1" x14ac:dyDescent="0.2">
      <c r="A44" s="120"/>
      <c r="B44" s="119" t="s">
        <v>205</v>
      </c>
      <c r="C44" s="268"/>
      <c r="D44" s="182"/>
      <c r="E44" s="113">
        <v>11.121999020088191</v>
      </c>
      <c r="F44" s="115">
        <v>2270</v>
      </c>
      <c r="G44" s="114">
        <v>2406</v>
      </c>
      <c r="H44" s="114">
        <v>2447</v>
      </c>
      <c r="I44" s="114">
        <v>2478</v>
      </c>
      <c r="J44" s="140">
        <v>2520</v>
      </c>
      <c r="K44" s="114">
        <v>-250</v>
      </c>
      <c r="L44" s="116">
        <v>-9.9206349206349209</v>
      </c>
    </row>
    <row r="45" spans="1:12" s="110" customFormat="1" ht="15" customHeight="1" x14ac:dyDescent="0.2">
      <c r="A45" s="120"/>
      <c r="B45" s="119"/>
      <c r="C45" s="268" t="s">
        <v>106</v>
      </c>
      <c r="D45" s="182"/>
      <c r="E45" s="113">
        <v>39.559471365638764</v>
      </c>
      <c r="F45" s="115">
        <v>898</v>
      </c>
      <c r="G45" s="114">
        <v>924</v>
      </c>
      <c r="H45" s="114">
        <v>932</v>
      </c>
      <c r="I45" s="114">
        <v>925</v>
      </c>
      <c r="J45" s="140">
        <v>943</v>
      </c>
      <c r="K45" s="114">
        <v>-45</v>
      </c>
      <c r="L45" s="116">
        <v>-4.7720042417815485</v>
      </c>
    </row>
    <row r="46" spans="1:12" s="110" customFormat="1" ht="15" customHeight="1" x14ac:dyDescent="0.2">
      <c r="A46" s="123"/>
      <c r="B46" s="124"/>
      <c r="C46" s="260" t="s">
        <v>107</v>
      </c>
      <c r="D46" s="261"/>
      <c r="E46" s="125">
        <v>60.440528634361236</v>
      </c>
      <c r="F46" s="143">
        <v>1372</v>
      </c>
      <c r="G46" s="144">
        <v>1482</v>
      </c>
      <c r="H46" s="144">
        <v>1515</v>
      </c>
      <c r="I46" s="144">
        <v>1553</v>
      </c>
      <c r="J46" s="145">
        <v>1577</v>
      </c>
      <c r="K46" s="144">
        <v>-205</v>
      </c>
      <c r="L46" s="146">
        <v>-12.999365884590995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20410</v>
      </c>
      <c r="E11" s="114">
        <v>21689</v>
      </c>
      <c r="F11" s="114">
        <v>21108</v>
      </c>
      <c r="G11" s="114">
        <v>21874</v>
      </c>
      <c r="H11" s="140">
        <v>21167</v>
      </c>
      <c r="I11" s="115">
        <v>-757</v>
      </c>
      <c r="J11" s="116">
        <v>-3.5763216327301932</v>
      </c>
    </row>
    <row r="12" spans="1:15" s="110" customFormat="1" ht="24.95" customHeight="1" x14ac:dyDescent="0.2">
      <c r="A12" s="193" t="s">
        <v>132</v>
      </c>
      <c r="B12" s="194" t="s">
        <v>133</v>
      </c>
      <c r="C12" s="113">
        <v>0.34786869181773639</v>
      </c>
      <c r="D12" s="115">
        <v>71</v>
      </c>
      <c r="E12" s="114">
        <v>71</v>
      </c>
      <c r="F12" s="114">
        <v>77</v>
      </c>
      <c r="G12" s="114">
        <v>74</v>
      </c>
      <c r="H12" s="140">
        <v>78</v>
      </c>
      <c r="I12" s="115">
        <v>-7</v>
      </c>
      <c r="J12" s="116">
        <v>-8.9743589743589745</v>
      </c>
    </row>
    <row r="13" spans="1:15" s="110" customFormat="1" ht="24.95" customHeight="1" x14ac:dyDescent="0.2">
      <c r="A13" s="193" t="s">
        <v>134</v>
      </c>
      <c r="B13" s="199" t="s">
        <v>214</v>
      </c>
      <c r="C13" s="113">
        <v>0.1567858892699657</v>
      </c>
      <c r="D13" s="115">
        <v>32</v>
      </c>
      <c r="E13" s="114">
        <v>32</v>
      </c>
      <c r="F13" s="114">
        <v>32</v>
      </c>
      <c r="G13" s="114">
        <v>30</v>
      </c>
      <c r="H13" s="140">
        <v>29</v>
      </c>
      <c r="I13" s="115">
        <v>3</v>
      </c>
      <c r="J13" s="116">
        <v>10.344827586206897</v>
      </c>
    </row>
    <row r="14" spans="1:15" s="287" customFormat="1" ht="24.95" customHeight="1" x14ac:dyDescent="0.2">
      <c r="A14" s="193" t="s">
        <v>215</v>
      </c>
      <c r="B14" s="199" t="s">
        <v>137</v>
      </c>
      <c r="C14" s="113">
        <v>2.9446349828515435</v>
      </c>
      <c r="D14" s="115">
        <v>601</v>
      </c>
      <c r="E14" s="114">
        <v>611</v>
      </c>
      <c r="F14" s="114">
        <v>613</v>
      </c>
      <c r="G14" s="114">
        <v>611</v>
      </c>
      <c r="H14" s="140">
        <v>598</v>
      </c>
      <c r="I14" s="115">
        <v>3</v>
      </c>
      <c r="J14" s="116">
        <v>0.50167224080267558</v>
      </c>
      <c r="K14" s="110"/>
      <c r="L14" s="110"/>
      <c r="M14" s="110"/>
      <c r="N14" s="110"/>
      <c r="O14" s="110"/>
    </row>
    <row r="15" spans="1:15" s="110" customFormat="1" ht="24.95" customHeight="1" x14ac:dyDescent="0.2">
      <c r="A15" s="193" t="s">
        <v>216</v>
      </c>
      <c r="B15" s="199" t="s">
        <v>217</v>
      </c>
      <c r="C15" s="113">
        <v>1.533561979421852</v>
      </c>
      <c r="D15" s="115">
        <v>313</v>
      </c>
      <c r="E15" s="114">
        <v>309</v>
      </c>
      <c r="F15" s="114">
        <v>313</v>
      </c>
      <c r="G15" s="114">
        <v>314</v>
      </c>
      <c r="H15" s="140">
        <v>303</v>
      </c>
      <c r="I15" s="115">
        <v>10</v>
      </c>
      <c r="J15" s="116">
        <v>3.3003300330033003</v>
      </c>
    </row>
    <row r="16" spans="1:15" s="287" customFormat="1" ht="24.95" customHeight="1" x14ac:dyDescent="0.2">
      <c r="A16" s="193" t="s">
        <v>218</v>
      </c>
      <c r="B16" s="199" t="s">
        <v>141</v>
      </c>
      <c r="C16" s="113">
        <v>1.0044096031357177</v>
      </c>
      <c r="D16" s="115">
        <v>205</v>
      </c>
      <c r="E16" s="114">
        <v>216</v>
      </c>
      <c r="F16" s="114">
        <v>213</v>
      </c>
      <c r="G16" s="114">
        <v>222</v>
      </c>
      <c r="H16" s="140">
        <v>220</v>
      </c>
      <c r="I16" s="115">
        <v>-15</v>
      </c>
      <c r="J16" s="116">
        <v>-6.8181818181818183</v>
      </c>
      <c r="K16" s="110"/>
      <c r="L16" s="110"/>
      <c r="M16" s="110"/>
      <c r="N16" s="110"/>
      <c r="O16" s="110"/>
    </row>
    <row r="17" spans="1:15" s="110" customFormat="1" ht="24.95" customHeight="1" x14ac:dyDescent="0.2">
      <c r="A17" s="193" t="s">
        <v>142</v>
      </c>
      <c r="B17" s="199" t="s">
        <v>220</v>
      </c>
      <c r="C17" s="113">
        <v>0.40666340029397352</v>
      </c>
      <c r="D17" s="115">
        <v>83</v>
      </c>
      <c r="E17" s="114">
        <v>86</v>
      </c>
      <c r="F17" s="114">
        <v>87</v>
      </c>
      <c r="G17" s="114">
        <v>75</v>
      </c>
      <c r="H17" s="140">
        <v>75</v>
      </c>
      <c r="I17" s="115">
        <v>8</v>
      </c>
      <c r="J17" s="116">
        <v>10.666666666666666</v>
      </c>
    </row>
    <row r="18" spans="1:15" s="287" customFormat="1" ht="24.95" customHeight="1" x14ac:dyDescent="0.2">
      <c r="A18" s="201" t="s">
        <v>144</v>
      </c>
      <c r="B18" s="202" t="s">
        <v>145</v>
      </c>
      <c r="C18" s="113">
        <v>0.93581577658010784</v>
      </c>
      <c r="D18" s="115">
        <v>191</v>
      </c>
      <c r="E18" s="114">
        <v>208</v>
      </c>
      <c r="F18" s="114">
        <v>206</v>
      </c>
      <c r="G18" s="114">
        <v>207</v>
      </c>
      <c r="H18" s="140">
        <v>214</v>
      </c>
      <c r="I18" s="115">
        <v>-23</v>
      </c>
      <c r="J18" s="116">
        <v>-10.747663551401869</v>
      </c>
      <c r="K18" s="110"/>
      <c r="L18" s="110"/>
      <c r="M18" s="110"/>
      <c r="N18" s="110"/>
      <c r="O18" s="110"/>
    </row>
    <row r="19" spans="1:15" s="110" customFormat="1" ht="24.95" customHeight="1" x14ac:dyDescent="0.2">
      <c r="A19" s="193" t="s">
        <v>146</v>
      </c>
      <c r="B19" s="199" t="s">
        <v>147</v>
      </c>
      <c r="C19" s="113">
        <v>14.644781969622734</v>
      </c>
      <c r="D19" s="115">
        <v>2989</v>
      </c>
      <c r="E19" s="114">
        <v>3177</v>
      </c>
      <c r="F19" s="114">
        <v>2990</v>
      </c>
      <c r="G19" s="114">
        <v>3019</v>
      </c>
      <c r="H19" s="140">
        <v>3005</v>
      </c>
      <c r="I19" s="115">
        <v>-16</v>
      </c>
      <c r="J19" s="116">
        <v>-0.53244592346089847</v>
      </c>
    </row>
    <row r="20" spans="1:15" s="287" customFormat="1" ht="24.95" customHeight="1" x14ac:dyDescent="0.2">
      <c r="A20" s="193" t="s">
        <v>148</v>
      </c>
      <c r="B20" s="199" t="s">
        <v>149</v>
      </c>
      <c r="C20" s="113">
        <v>6.991670749632533</v>
      </c>
      <c r="D20" s="115">
        <v>1427</v>
      </c>
      <c r="E20" s="114">
        <v>1425</v>
      </c>
      <c r="F20" s="114">
        <v>1443</v>
      </c>
      <c r="G20" s="114">
        <v>1461</v>
      </c>
      <c r="H20" s="140">
        <v>1497</v>
      </c>
      <c r="I20" s="115">
        <v>-70</v>
      </c>
      <c r="J20" s="116">
        <v>-4.6760187040748162</v>
      </c>
      <c r="K20" s="110"/>
      <c r="L20" s="110"/>
      <c r="M20" s="110"/>
      <c r="N20" s="110"/>
      <c r="O20" s="110"/>
    </row>
    <row r="21" spans="1:15" s="110" customFormat="1" ht="24.95" customHeight="1" x14ac:dyDescent="0.2">
      <c r="A21" s="201" t="s">
        <v>150</v>
      </c>
      <c r="B21" s="202" t="s">
        <v>151</v>
      </c>
      <c r="C21" s="113">
        <v>15.399314061734444</v>
      </c>
      <c r="D21" s="115">
        <v>3143</v>
      </c>
      <c r="E21" s="114">
        <v>3652</v>
      </c>
      <c r="F21" s="114">
        <v>3677</v>
      </c>
      <c r="G21" s="114">
        <v>3876</v>
      </c>
      <c r="H21" s="140">
        <v>3599</v>
      </c>
      <c r="I21" s="115">
        <v>-456</v>
      </c>
      <c r="J21" s="116">
        <v>-12.670186162823006</v>
      </c>
    </row>
    <row r="22" spans="1:15" s="110" customFormat="1" ht="24.95" customHeight="1" x14ac:dyDescent="0.2">
      <c r="A22" s="201" t="s">
        <v>152</v>
      </c>
      <c r="B22" s="199" t="s">
        <v>153</v>
      </c>
      <c r="C22" s="113">
        <v>1.7785399314061734</v>
      </c>
      <c r="D22" s="115">
        <v>363</v>
      </c>
      <c r="E22" s="114">
        <v>369</v>
      </c>
      <c r="F22" s="114">
        <v>350</v>
      </c>
      <c r="G22" s="114">
        <v>367</v>
      </c>
      <c r="H22" s="140">
        <v>366</v>
      </c>
      <c r="I22" s="115">
        <v>-3</v>
      </c>
      <c r="J22" s="116">
        <v>-0.81967213114754101</v>
      </c>
    </row>
    <row r="23" spans="1:15" s="110" customFormat="1" ht="24.95" customHeight="1" x14ac:dyDescent="0.2">
      <c r="A23" s="193" t="s">
        <v>154</v>
      </c>
      <c r="B23" s="199" t="s">
        <v>155</v>
      </c>
      <c r="C23" s="113">
        <v>0.84762371386575208</v>
      </c>
      <c r="D23" s="115">
        <v>173</v>
      </c>
      <c r="E23" s="114">
        <v>190</v>
      </c>
      <c r="F23" s="114">
        <v>192</v>
      </c>
      <c r="G23" s="114">
        <v>202</v>
      </c>
      <c r="H23" s="140">
        <v>204</v>
      </c>
      <c r="I23" s="115">
        <v>-31</v>
      </c>
      <c r="J23" s="116">
        <v>-15.196078431372548</v>
      </c>
    </row>
    <row r="24" spans="1:15" s="110" customFormat="1" ht="24.95" customHeight="1" x14ac:dyDescent="0.2">
      <c r="A24" s="193" t="s">
        <v>156</v>
      </c>
      <c r="B24" s="199" t="s">
        <v>221</v>
      </c>
      <c r="C24" s="113">
        <v>11.043606075453209</v>
      </c>
      <c r="D24" s="115">
        <v>2254</v>
      </c>
      <c r="E24" s="114">
        <v>2283</v>
      </c>
      <c r="F24" s="114">
        <v>2247</v>
      </c>
      <c r="G24" s="114">
        <v>2291</v>
      </c>
      <c r="H24" s="140">
        <v>2321</v>
      </c>
      <c r="I24" s="115">
        <v>-67</v>
      </c>
      <c r="J24" s="116">
        <v>-2.886686772942697</v>
      </c>
    </row>
    <row r="25" spans="1:15" s="110" customFormat="1" ht="24.95" customHeight="1" x14ac:dyDescent="0.2">
      <c r="A25" s="193" t="s">
        <v>222</v>
      </c>
      <c r="B25" s="204" t="s">
        <v>159</v>
      </c>
      <c r="C25" s="113">
        <v>10.847623713865753</v>
      </c>
      <c r="D25" s="115">
        <v>2214</v>
      </c>
      <c r="E25" s="114">
        <v>2269</v>
      </c>
      <c r="F25" s="114">
        <v>2308</v>
      </c>
      <c r="G25" s="114">
        <v>2287</v>
      </c>
      <c r="H25" s="140">
        <v>2209</v>
      </c>
      <c r="I25" s="115">
        <v>5</v>
      </c>
      <c r="J25" s="116">
        <v>0.22634676324128564</v>
      </c>
    </row>
    <row r="26" spans="1:15" s="110" customFormat="1" ht="24.95" customHeight="1" x14ac:dyDescent="0.2">
      <c r="A26" s="201">
        <v>782.78300000000002</v>
      </c>
      <c r="B26" s="203" t="s">
        <v>160</v>
      </c>
      <c r="C26" s="113">
        <v>0.9015188633023028</v>
      </c>
      <c r="D26" s="115">
        <v>184</v>
      </c>
      <c r="E26" s="114">
        <v>211</v>
      </c>
      <c r="F26" s="114">
        <v>202</v>
      </c>
      <c r="G26" s="114">
        <v>269</v>
      </c>
      <c r="H26" s="140">
        <v>225</v>
      </c>
      <c r="I26" s="115">
        <v>-41</v>
      </c>
      <c r="J26" s="116">
        <v>-18.222222222222221</v>
      </c>
    </row>
    <row r="27" spans="1:15" s="110" customFormat="1" ht="24.95" customHeight="1" x14ac:dyDescent="0.2">
      <c r="A27" s="193" t="s">
        <v>161</v>
      </c>
      <c r="B27" s="199" t="s">
        <v>162</v>
      </c>
      <c r="C27" s="113">
        <v>0.65164135227829501</v>
      </c>
      <c r="D27" s="115">
        <v>133</v>
      </c>
      <c r="E27" s="114">
        <v>130</v>
      </c>
      <c r="F27" s="114">
        <v>132</v>
      </c>
      <c r="G27" s="114">
        <v>146</v>
      </c>
      <c r="H27" s="140">
        <v>147</v>
      </c>
      <c r="I27" s="115">
        <v>-14</v>
      </c>
      <c r="J27" s="116">
        <v>-9.5238095238095237</v>
      </c>
    </row>
    <row r="28" spans="1:15" s="110" customFormat="1" ht="24.95" customHeight="1" x14ac:dyDescent="0.2">
      <c r="A28" s="193" t="s">
        <v>163</v>
      </c>
      <c r="B28" s="199" t="s">
        <v>164</v>
      </c>
      <c r="C28" s="113">
        <v>8.4909358157765809</v>
      </c>
      <c r="D28" s="115">
        <v>1733</v>
      </c>
      <c r="E28" s="114">
        <v>2054</v>
      </c>
      <c r="F28" s="114">
        <v>1666</v>
      </c>
      <c r="G28" s="114">
        <v>1982</v>
      </c>
      <c r="H28" s="140">
        <v>1708</v>
      </c>
      <c r="I28" s="115">
        <v>25</v>
      </c>
      <c r="J28" s="116">
        <v>1.4637002341920375</v>
      </c>
    </row>
    <row r="29" spans="1:15" s="110" customFormat="1" ht="24.95" customHeight="1" x14ac:dyDescent="0.2">
      <c r="A29" s="193">
        <v>86</v>
      </c>
      <c r="B29" s="199" t="s">
        <v>165</v>
      </c>
      <c r="C29" s="113">
        <v>8.5105340519353252</v>
      </c>
      <c r="D29" s="115">
        <v>1737</v>
      </c>
      <c r="E29" s="114">
        <v>1750</v>
      </c>
      <c r="F29" s="114">
        <v>1747</v>
      </c>
      <c r="G29" s="114">
        <v>1741</v>
      </c>
      <c r="H29" s="140">
        <v>1733</v>
      </c>
      <c r="I29" s="115">
        <v>4</v>
      </c>
      <c r="J29" s="116">
        <v>0.2308136180034622</v>
      </c>
    </row>
    <row r="30" spans="1:15" s="110" customFormat="1" ht="24.95" customHeight="1" x14ac:dyDescent="0.2">
      <c r="A30" s="193">
        <v>87.88</v>
      </c>
      <c r="B30" s="204" t="s">
        <v>166</v>
      </c>
      <c r="C30" s="113">
        <v>4.5222929936305736</v>
      </c>
      <c r="D30" s="115">
        <v>923</v>
      </c>
      <c r="E30" s="114">
        <v>923</v>
      </c>
      <c r="F30" s="114">
        <v>879</v>
      </c>
      <c r="G30" s="114">
        <v>898</v>
      </c>
      <c r="H30" s="140">
        <v>895</v>
      </c>
      <c r="I30" s="115">
        <v>28</v>
      </c>
      <c r="J30" s="116">
        <v>3.1284916201117317</v>
      </c>
    </row>
    <row r="31" spans="1:15" s="110" customFormat="1" ht="24.95" customHeight="1" x14ac:dyDescent="0.2">
      <c r="A31" s="193" t="s">
        <v>167</v>
      </c>
      <c r="B31" s="199" t="s">
        <v>168</v>
      </c>
      <c r="C31" s="113">
        <v>10.975012248897599</v>
      </c>
      <c r="D31" s="115">
        <v>2240</v>
      </c>
      <c r="E31" s="114">
        <v>2334</v>
      </c>
      <c r="F31" s="114">
        <v>2347</v>
      </c>
      <c r="G31" s="114">
        <v>2413</v>
      </c>
      <c r="H31" s="140">
        <v>2339</v>
      </c>
      <c r="I31" s="115">
        <v>-99</v>
      </c>
      <c r="J31" s="116">
        <v>-4.232578024796922</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0.34786869181773639</v>
      </c>
      <c r="D34" s="115">
        <v>71</v>
      </c>
      <c r="E34" s="114">
        <v>71</v>
      </c>
      <c r="F34" s="114">
        <v>77</v>
      </c>
      <c r="G34" s="114">
        <v>74</v>
      </c>
      <c r="H34" s="140">
        <v>78</v>
      </c>
      <c r="I34" s="115">
        <v>-7</v>
      </c>
      <c r="J34" s="116">
        <v>-8.9743589743589745</v>
      </c>
    </row>
    <row r="35" spans="1:10" s="110" customFormat="1" ht="24.95" customHeight="1" x14ac:dyDescent="0.2">
      <c r="A35" s="292" t="s">
        <v>171</v>
      </c>
      <c r="B35" s="293" t="s">
        <v>172</v>
      </c>
      <c r="C35" s="113">
        <v>4.0372366487016169</v>
      </c>
      <c r="D35" s="115">
        <v>824</v>
      </c>
      <c r="E35" s="114">
        <v>851</v>
      </c>
      <c r="F35" s="114">
        <v>851</v>
      </c>
      <c r="G35" s="114">
        <v>848</v>
      </c>
      <c r="H35" s="140">
        <v>841</v>
      </c>
      <c r="I35" s="115">
        <v>-17</v>
      </c>
      <c r="J35" s="116">
        <v>-2.0214030915576693</v>
      </c>
    </row>
    <row r="36" spans="1:10" s="110" customFormat="1" ht="24.95" customHeight="1" x14ac:dyDescent="0.2">
      <c r="A36" s="294" t="s">
        <v>173</v>
      </c>
      <c r="B36" s="295" t="s">
        <v>174</v>
      </c>
      <c r="C36" s="125">
        <v>95.605095541401269</v>
      </c>
      <c r="D36" s="143">
        <v>19513</v>
      </c>
      <c r="E36" s="144">
        <v>20767</v>
      </c>
      <c r="F36" s="144">
        <v>20180</v>
      </c>
      <c r="G36" s="144">
        <v>20952</v>
      </c>
      <c r="H36" s="145">
        <v>20248</v>
      </c>
      <c r="I36" s="143">
        <v>-735</v>
      </c>
      <c r="J36" s="146">
        <v>-3.6299881469774791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20410</v>
      </c>
      <c r="F11" s="264">
        <v>21689</v>
      </c>
      <c r="G11" s="264">
        <v>21108</v>
      </c>
      <c r="H11" s="264">
        <v>21874</v>
      </c>
      <c r="I11" s="265">
        <v>21167</v>
      </c>
      <c r="J11" s="263">
        <v>-757</v>
      </c>
      <c r="K11" s="266">
        <v>-3.5763216327301932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41.126898579127875</v>
      </c>
      <c r="E13" s="115">
        <v>8394</v>
      </c>
      <c r="F13" s="114">
        <v>8791</v>
      </c>
      <c r="G13" s="114">
        <v>8657</v>
      </c>
      <c r="H13" s="114">
        <v>8822</v>
      </c>
      <c r="I13" s="140">
        <v>8594</v>
      </c>
      <c r="J13" s="115">
        <v>-200</v>
      </c>
      <c r="K13" s="116">
        <v>-2.3272050267628579</v>
      </c>
    </row>
    <row r="14" spans="1:15" ht="15.95" customHeight="1" x14ac:dyDescent="0.2">
      <c r="A14" s="306" t="s">
        <v>230</v>
      </c>
      <c r="B14" s="307"/>
      <c r="C14" s="308"/>
      <c r="D14" s="113">
        <v>39.358157765801074</v>
      </c>
      <c r="E14" s="115">
        <v>8033</v>
      </c>
      <c r="F14" s="114">
        <v>8544</v>
      </c>
      <c r="G14" s="114">
        <v>8501</v>
      </c>
      <c r="H14" s="114">
        <v>8748</v>
      </c>
      <c r="I14" s="140">
        <v>8546</v>
      </c>
      <c r="J14" s="115">
        <v>-513</v>
      </c>
      <c r="K14" s="116">
        <v>-6.0028083313831031</v>
      </c>
    </row>
    <row r="15" spans="1:15" ht="15.95" customHeight="1" x14ac:dyDescent="0.2">
      <c r="A15" s="306" t="s">
        <v>231</v>
      </c>
      <c r="B15" s="307"/>
      <c r="C15" s="308"/>
      <c r="D15" s="113">
        <v>5.6246937775600196</v>
      </c>
      <c r="E15" s="115">
        <v>1148</v>
      </c>
      <c r="F15" s="114">
        <v>1174</v>
      </c>
      <c r="G15" s="114">
        <v>1139</v>
      </c>
      <c r="H15" s="114">
        <v>1131</v>
      </c>
      <c r="I15" s="140">
        <v>1121</v>
      </c>
      <c r="J15" s="115">
        <v>27</v>
      </c>
      <c r="K15" s="116">
        <v>2.408563782337199</v>
      </c>
    </row>
    <row r="16" spans="1:15" ht="15.95" customHeight="1" x14ac:dyDescent="0.2">
      <c r="A16" s="306" t="s">
        <v>232</v>
      </c>
      <c r="B16" s="307"/>
      <c r="C16" s="308"/>
      <c r="D16" s="113">
        <v>10.548750612444881</v>
      </c>
      <c r="E16" s="115">
        <v>2153</v>
      </c>
      <c r="F16" s="114">
        <v>2450</v>
      </c>
      <c r="G16" s="114">
        <v>2072</v>
      </c>
      <c r="H16" s="114">
        <v>2391</v>
      </c>
      <c r="I16" s="140">
        <v>2148</v>
      </c>
      <c r="J16" s="115">
        <v>5</v>
      </c>
      <c r="K16" s="116">
        <v>0.23277467411545624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0.42136207741303283</v>
      </c>
      <c r="E18" s="115">
        <v>86</v>
      </c>
      <c r="F18" s="114">
        <v>83</v>
      </c>
      <c r="G18" s="114">
        <v>84</v>
      </c>
      <c r="H18" s="114">
        <v>72</v>
      </c>
      <c r="I18" s="140">
        <v>84</v>
      </c>
      <c r="J18" s="115">
        <v>2</v>
      </c>
      <c r="K18" s="116">
        <v>2.3809523809523809</v>
      </c>
    </row>
    <row r="19" spans="1:11" ht="14.1" customHeight="1" x14ac:dyDescent="0.2">
      <c r="A19" s="306" t="s">
        <v>235</v>
      </c>
      <c r="B19" s="307" t="s">
        <v>236</v>
      </c>
      <c r="C19" s="308"/>
      <c r="D19" s="113">
        <v>0.27927486526212641</v>
      </c>
      <c r="E19" s="115">
        <v>57</v>
      </c>
      <c r="F19" s="114">
        <v>55</v>
      </c>
      <c r="G19" s="114">
        <v>56</v>
      </c>
      <c r="H19" s="114">
        <v>44</v>
      </c>
      <c r="I19" s="140">
        <v>57</v>
      </c>
      <c r="J19" s="115">
        <v>0</v>
      </c>
      <c r="K19" s="116">
        <v>0</v>
      </c>
    </row>
    <row r="20" spans="1:11" ht="14.1" customHeight="1" x14ac:dyDescent="0.2">
      <c r="A20" s="306">
        <v>12</v>
      </c>
      <c r="B20" s="307" t="s">
        <v>237</v>
      </c>
      <c r="C20" s="308"/>
      <c r="D20" s="113">
        <v>0.4507594316511514</v>
      </c>
      <c r="E20" s="115">
        <v>92</v>
      </c>
      <c r="F20" s="114">
        <v>97</v>
      </c>
      <c r="G20" s="114">
        <v>102</v>
      </c>
      <c r="H20" s="114">
        <v>92</v>
      </c>
      <c r="I20" s="140">
        <v>90</v>
      </c>
      <c r="J20" s="115">
        <v>2</v>
      </c>
      <c r="K20" s="116">
        <v>2.2222222222222223</v>
      </c>
    </row>
    <row r="21" spans="1:11" ht="14.1" customHeight="1" x14ac:dyDescent="0.2">
      <c r="A21" s="306">
        <v>21</v>
      </c>
      <c r="B21" s="307" t="s">
        <v>238</v>
      </c>
      <c r="C21" s="308"/>
      <c r="D21" s="113">
        <v>8.3292503674669283E-2</v>
      </c>
      <c r="E21" s="115">
        <v>17</v>
      </c>
      <c r="F21" s="114">
        <v>17</v>
      </c>
      <c r="G21" s="114">
        <v>16</v>
      </c>
      <c r="H21" s="114">
        <v>15</v>
      </c>
      <c r="I21" s="140">
        <v>20</v>
      </c>
      <c r="J21" s="115">
        <v>-3</v>
      </c>
      <c r="K21" s="116">
        <v>-15</v>
      </c>
    </row>
    <row r="22" spans="1:11" ht="14.1" customHeight="1" x14ac:dyDescent="0.2">
      <c r="A22" s="306">
        <v>22</v>
      </c>
      <c r="B22" s="307" t="s">
        <v>239</v>
      </c>
      <c r="C22" s="308"/>
      <c r="D22" s="113">
        <v>0.22048015678588928</v>
      </c>
      <c r="E22" s="115">
        <v>45</v>
      </c>
      <c r="F22" s="114">
        <v>39</v>
      </c>
      <c r="G22" s="114">
        <v>35</v>
      </c>
      <c r="H22" s="114">
        <v>30</v>
      </c>
      <c r="I22" s="140">
        <v>34</v>
      </c>
      <c r="J22" s="115">
        <v>11</v>
      </c>
      <c r="K22" s="116">
        <v>32.352941176470587</v>
      </c>
    </row>
    <row r="23" spans="1:11" ht="14.1" customHeight="1" x14ac:dyDescent="0.2">
      <c r="A23" s="306">
        <v>23</v>
      </c>
      <c r="B23" s="307" t="s">
        <v>240</v>
      </c>
      <c r="C23" s="308"/>
      <c r="D23" s="113">
        <v>0.41156295933365999</v>
      </c>
      <c r="E23" s="115">
        <v>84</v>
      </c>
      <c r="F23" s="114">
        <v>82</v>
      </c>
      <c r="G23" s="114">
        <v>84</v>
      </c>
      <c r="H23" s="114">
        <v>89</v>
      </c>
      <c r="I23" s="140">
        <v>93</v>
      </c>
      <c r="J23" s="115">
        <v>-9</v>
      </c>
      <c r="K23" s="116">
        <v>-9.67741935483871</v>
      </c>
    </row>
    <row r="24" spans="1:11" ht="14.1" customHeight="1" x14ac:dyDescent="0.2">
      <c r="A24" s="306">
        <v>24</v>
      </c>
      <c r="B24" s="307" t="s">
        <v>241</v>
      </c>
      <c r="C24" s="308"/>
      <c r="D24" s="113">
        <v>0.1567858892699657</v>
      </c>
      <c r="E24" s="115">
        <v>32</v>
      </c>
      <c r="F24" s="114">
        <v>33</v>
      </c>
      <c r="G24" s="114">
        <v>34</v>
      </c>
      <c r="H24" s="114">
        <v>32</v>
      </c>
      <c r="I24" s="140">
        <v>30</v>
      </c>
      <c r="J24" s="115">
        <v>2</v>
      </c>
      <c r="K24" s="116">
        <v>6.666666666666667</v>
      </c>
    </row>
    <row r="25" spans="1:11" ht="14.1" customHeight="1" x14ac:dyDescent="0.2">
      <c r="A25" s="306">
        <v>25</v>
      </c>
      <c r="B25" s="307" t="s">
        <v>242</v>
      </c>
      <c r="C25" s="308"/>
      <c r="D25" s="113">
        <v>0.53895149436550716</v>
      </c>
      <c r="E25" s="115">
        <v>110</v>
      </c>
      <c r="F25" s="114">
        <v>122</v>
      </c>
      <c r="G25" s="114">
        <v>115</v>
      </c>
      <c r="H25" s="114">
        <v>116</v>
      </c>
      <c r="I25" s="140">
        <v>115</v>
      </c>
      <c r="J25" s="115">
        <v>-5</v>
      </c>
      <c r="K25" s="116">
        <v>-4.3478260869565215</v>
      </c>
    </row>
    <row r="26" spans="1:11" ht="14.1" customHeight="1" x14ac:dyDescent="0.2">
      <c r="A26" s="306">
        <v>26</v>
      </c>
      <c r="B26" s="307" t="s">
        <v>243</v>
      </c>
      <c r="C26" s="308"/>
      <c r="D26" s="113">
        <v>0.28417442430181283</v>
      </c>
      <c r="E26" s="115">
        <v>58</v>
      </c>
      <c r="F26" s="114">
        <v>57</v>
      </c>
      <c r="G26" s="114">
        <v>60</v>
      </c>
      <c r="H26" s="114">
        <v>64</v>
      </c>
      <c r="I26" s="140">
        <v>68</v>
      </c>
      <c r="J26" s="115">
        <v>-10</v>
      </c>
      <c r="K26" s="116">
        <v>-14.705882352941176</v>
      </c>
    </row>
    <row r="27" spans="1:11" ht="14.1" customHeight="1" x14ac:dyDescent="0.2">
      <c r="A27" s="306">
        <v>27</v>
      </c>
      <c r="B27" s="307" t="s">
        <v>244</v>
      </c>
      <c r="C27" s="308"/>
      <c r="D27" s="113">
        <v>0.37726604605585495</v>
      </c>
      <c r="E27" s="115">
        <v>77</v>
      </c>
      <c r="F27" s="114">
        <v>72</v>
      </c>
      <c r="G27" s="114">
        <v>69</v>
      </c>
      <c r="H27" s="114">
        <v>68</v>
      </c>
      <c r="I27" s="140">
        <v>74</v>
      </c>
      <c r="J27" s="115">
        <v>3</v>
      </c>
      <c r="K27" s="116">
        <v>4.0540540540540544</v>
      </c>
    </row>
    <row r="28" spans="1:11" ht="14.1" customHeight="1" x14ac:dyDescent="0.2">
      <c r="A28" s="306">
        <v>28</v>
      </c>
      <c r="B28" s="307" t="s">
        <v>245</v>
      </c>
      <c r="C28" s="308"/>
      <c r="D28" s="113">
        <v>0.22048015678588928</v>
      </c>
      <c r="E28" s="115">
        <v>45</v>
      </c>
      <c r="F28" s="114">
        <v>56</v>
      </c>
      <c r="G28" s="114">
        <v>49</v>
      </c>
      <c r="H28" s="114">
        <v>48</v>
      </c>
      <c r="I28" s="140">
        <v>52</v>
      </c>
      <c r="J28" s="115">
        <v>-7</v>
      </c>
      <c r="K28" s="116">
        <v>-13.461538461538462</v>
      </c>
    </row>
    <row r="29" spans="1:11" ht="14.1" customHeight="1" x14ac:dyDescent="0.2">
      <c r="A29" s="306">
        <v>29</v>
      </c>
      <c r="B29" s="307" t="s">
        <v>246</v>
      </c>
      <c r="C29" s="308"/>
      <c r="D29" s="113">
        <v>2.7584517393434589</v>
      </c>
      <c r="E29" s="115">
        <v>563</v>
      </c>
      <c r="F29" s="114">
        <v>615</v>
      </c>
      <c r="G29" s="114">
        <v>618</v>
      </c>
      <c r="H29" s="114">
        <v>636</v>
      </c>
      <c r="I29" s="140">
        <v>570</v>
      </c>
      <c r="J29" s="115">
        <v>-7</v>
      </c>
      <c r="K29" s="116">
        <v>-1.2280701754385965</v>
      </c>
    </row>
    <row r="30" spans="1:11" ht="14.1" customHeight="1" x14ac:dyDescent="0.2">
      <c r="A30" s="306" t="s">
        <v>247</v>
      </c>
      <c r="B30" s="307" t="s">
        <v>248</v>
      </c>
      <c r="C30" s="308"/>
      <c r="D30" s="113" t="s">
        <v>513</v>
      </c>
      <c r="E30" s="115" t="s">
        <v>513</v>
      </c>
      <c r="F30" s="114" t="s">
        <v>513</v>
      </c>
      <c r="G30" s="114">
        <v>46</v>
      </c>
      <c r="H30" s="114">
        <v>59</v>
      </c>
      <c r="I30" s="140" t="s">
        <v>513</v>
      </c>
      <c r="J30" s="115" t="s">
        <v>513</v>
      </c>
      <c r="K30" s="116" t="s">
        <v>513</v>
      </c>
    </row>
    <row r="31" spans="1:11" ht="14.1" customHeight="1" x14ac:dyDescent="0.2">
      <c r="A31" s="306" t="s">
        <v>249</v>
      </c>
      <c r="B31" s="307" t="s">
        <v>250</v>
      </c>
      <c r="C31" s="308"/>
      <c r="D31" s="113">
        <v>2.5624693777560021</v>
      </c>
      <c r="E31" s="115">
        <v>523</v>
      </c>
      <c r="F31" s="114">
        <v>565</v>
      </c>
      <c r="G31" s="114">
        <v>568</v>
      </c>
      <c r="H31" s="114">
        <v>572</v>
      </c>
      <c r="I31" s="140">
        <v>520</v>
      </c>
      <c r="J31" s="115">
        <v>3</v>
      </c>
      <c r="K31" s="116">
        <v>0.57692307692307687</v>
      </c>
    </row>
    <row r="32" spans="1:11" ht="14.1" customHeight="1" x14ac:dyDescent="0.2">
      <c r="A32" s="306">
        <v>31</v>
      </c>
      <c r="B32" s="307" t="s">
        <v>251</v>
      </c>
      <c r="C32" s="308"/>
      <c r="D32" s="113">
        <v>0.18618324350808427</v>
      </c>
      <c r="E32" s="115">
        <v>38</v>
      </c>
      <c r="F32" s="114">
        <v>37</v>
      </c>
      <c r="G32" s="114">
        <v>38</v>
      </c>
      <c r="H32" s="114">
        <v>41</v>
      </c>
      <c r="I32" s="140">
        <v>37</v>
      </c>
      <c r="J32" s="115">
        <v>1</v>
      </c>
      <c r="K32" s="116">
        <v>2.7027027027027026</v>
      </c>
    </row>
    <row r="33" spans="1:11" ht="14.1" customHeight="1" x14ac:dyDescent="0.2">
      <c r="A33" s="306">
        <v>32</v>
      </c>
      <c r="B33" s="307" t="s">
        <v>252</v>
      </c>
      <c r="C33" s="308"/>
      <c r="D33" s="113">
        <v>0.16168544830965212</v>
      </c>
      <c r="E33" s="115">
        <v>33</v>
      </c>
      <c r="F33" s="114">
        <v>31</v>
      </c>
      <c r="G33" s="114">
        <v>30</v>
      </c>
      <c r="H33" s="114">
        <v>35</v>
      </c>
      <c r="I33" s="140">
        <v>38</v>
      </c>
      <c r="J33" s="115">
        <v>-5</v>
      </c>
      <c r="K33" s="116">
        <v>-13.157894736842104</v>
      </c>
    </row>
    <row r="34" spans="1:11" ht="14.1" customHeight="1" x14ac:dyDescent="0.2">
      <c r="A34" s="306">
        <v>33</v>
      </c>
      <c r="B34" s="307" t="s">
        <v>253</v>
      </c>
      <c r="C34" s="308"/>
      <c r="D34" s="113">
        <v>0.13718765311122</v>
      </c>
      <c r="E34" s="115">
        <v>28</v>
      </c>
      <c r="F34" s="114">
        <v>27</v>
      </c>
      <c r="G34" s="114">
        <v>27</v>
      </c>
      <c r="H34" s="114">
        <v>23</v>
      </c>
      <c r="I34" s="140">
        <v>31</v>
      </c>
      <c r="J34" s="115">
        <v>-3</v>
      </c>
      <c r="K34" s="116">
        <v>-9.67741935483871</v>
      </c>
    </row>
    <row r="35" spans="1:11" ht="14.1" customHeight="1" x14ac:dyDescent="0.2">
      <c r="A35" s="306">
        <v>34</v>
      </c>
      <c r="B35" s="307" t="s">
        <v>254</v>
      </c>
      <c r="C35" s="308"/>
      <c r="D35" s="113">
        <v>3.6746692797648213</v>
      </c>
      <c r="E35" s="115">
        <v>750</v>
      </c>
      <c r="F35" s="114">
        <v>765</v>
      </c>
      <c r="G35" s="114">
        <v>763</v>
      </c>
      <c r="H35" s="114">
        <v>773</v>
      </c>
      <c r="I35" s="140">
        <v>771</v>
      </c>
      <c r="J35" s="115">
        <v>-21</v>
      </c>
      <c r="K35" s="116">
        <v>-2.7237354085603114</v>
      </c>
    </row>
    <row r="36" spans="1:11" ht="14.1" customHeight="1" x14ac:dyDescent="0.2">
      <c r="A36" s="306">
        <v>41</v>
      </c>
      <c r="B36" s="307" t="s">
        <v>255</v>
      </c>
      <c r="C36" s="308"/>
      <c r="D36" s="113">
        <v>0.32827045565899071</v>
      </c>
      <c r="E36" s="115">
        <v>67</v>
      </c>
      <c r="F36" s="114">
        <v>73</v>
      </c>
      <c r="G36" s="114">
        <v>70</v>
      </c>
      <c r="H36" s="114">
        <v>71</v>
      </c>
      <c r="I36" s="140">
        <v>77</v>
      </c>
      <c r="J36" s="115">
        <v>-10</v>
      </c>
      <c r="K36" s="116">
        <v>-12.987012987012987</v>
      </c>
    </row>
    <row r="37" spans="1:11" ht="14.1" customHeight="1" x14ac:dyDescent="0.2">
      <c r="A37" s="306">
        <v>42</v>
      </c>
      <c r="B37" s="307" t="s">
        <v>256</v>
      </c>
      <c r="C37" s="308"/>
      <c r="D37" s="113" t="s">
        <v>513</v>
      </c>
      <c r="E37" s="115" t="s">
        <v>513</v>
      </c>
      <c r="F37" s="114">
        <v>5</v>
      </c>
      <c r="G37" s="114">
        <v>4</v>
      </c>
      <c r="H37" s="114">
        <v>6</v>
      </c>
      <c r="I37" s="140">
        <v>6</v>
      </c>
      <c r="J37" s="115" t="s">
        <v>513</v>
      </c>
      <c r="K37" s="116" t="s">
        <v>513</v>
      </c>
    </row>
    <row r="38" spans="1:11" ht="14.1" customHeight="1" x14ac:dyDescent="0.2">
      <c r="A38" s="306">
        <v>43</v>
      </c>
      <c r="B38" s="307" t="s">
        <v>257</v>
      </c>
      <c r="C38" s="308"/>
      <c r="D38" s="113">
        <v>0.61734443900048996</v>
      </c>
      <c r="E38" s="115">
        <v>126</v>
      </c>
      <c r="F38" s="114">
        <v>127</v>
      </c>
      <c r="G38" s="114">
        <v>122</v>
      </c>
      <c r="H38" s="114">
        <v>122</v>
      </c>
      <c r="I38" s="140">
        <v>118</v>
      </c>
      <c r="J38" s="115">
        <v>8</v>
      </c>
      <c r="K38" s="116">
        <v>6.7796610169491522</v>
      </c>
    </row>
    <row r="39" spans="1:11" ht="14.1" customHeight="1" x14ac:dyDescent="0.2">
      <c r="A39" s="306">
        <v>51</v>
      </c>
      <c r="B39" s="307" t="s">
        <v>258</v>
      </c>
      <c r="C39" s="308"/>
      <c r="D39" s="113">
        <v>8.4811366976972078</v>
      </c>
      <c r="E39" s="115">
        <v>1731</v>
      </c>
      <c r="F39" s="114">
        <v>1706</v>
      </c>
      <c r="G39" s="114">
        <v>1705</v>
      </c>
      <c r="H39" s="114">
        <v>1730</v>
      </c>
      <c r="I39" s="140">
        <v>1722</v>
      </c>
      <c r="J39" s="115">
        <v>9</v>
      </c>
      <c r="K39" s="116">
        <v>0.52264808362369342</v>
      </c>
    </row>
    <row r="40" spans="1:11" ht="14.1" customHeight="1" x14ac:dyDescent="0.2">
      <c r="A40" s="306" t="s">
        <v>259</v>
      </c>
      <c r="B40" s="307" t="s">
        <v>260</v>
      </c>
      <c r="C40" s="308"/>
      <c r="D40" s="113">
        <v>8.3096521313081819</v>
      </c>
      <c r="E40" s="115">
        <v>1696</v>
      </c>
      <c r="F40" s="114">
        <v>1669</v>
      </c>
      <c r="G40" s="114">
        <v>1668</v>
      </c>
      <c r="H40" s="114">
        <v>1690</v>
      </c>
      <c r="I40" s="140">
        <v>1684</v>
      </c>
      <c r="J40" s="115">
        <v>12</v>
      </c>
      <c r="K40" s="116">
        <v>0.71258907363420432</v>
      </c>
    </row>
    <row r="41" spans="1:11" ht="14.1" customHeight="1" x14ac:dyDescent="0.2">
      <c r="A41" s="306"/>
      <c r="B41" s="307" t="s">
        <v>261</v>
      </c>
      <c r="C41" s="308"/>
      <c r="D41" s="113">
        <v>3.1308182263596276</v>
      </c>
      <c r="E41" s="115">
        <v>639</v>
      </c>
      <c r="F41" s="114">
        <v>672</v>
      </c>
      <c r="G41" s="114">
        <v>652</v>
      </c>
      <c r="H41" s="114">
        <v>670</v>
      </c>
      <c r="I41" s="140">
        <v>667</v>
      </c>
      <c r="J41" s="115">
        <v>-28</v>
      </c>
      <c r="K41" s="116">
        <v>-4.197901049475262</v>
      </c>
    </row>
    <row r="42" spans="1:11" ht="14.1" customHeight="1" x14ac:dyDescent="0.2">
      <c r="A42" s="306">
        <v>52</v>
      </c>
      <c r="B42" s="307" t="s">
        <v>262</v>
      </c>
      <c r="C42" s="308"/>
      <c r="D42" s="113">
        <v>4.3214110730034294</v>
      </c>
      <c r="E42" s="115">
        <v>882</v>
      </c>
      <c r="F42" s="114">
        <v>894</v>
      </c>
      <c r="G42" s="114">
        <v>899</v>
      </c>
      <c r="H42" s="114">
        <v>946</v>
      </c>
      <c r="I42" s="140">
        <v>934</v>
      </c>
      <c r="J42" s="115">
        <v>-52</v>
      </c>
      <c r="K42" s="116">
        <v>-5.5674518201284799</v>
      </c>
    </row>
    <row r="43" spans="1:11" ht="14.1" customHeight="1" x14ac:dyDescent="0.2">
      <c r="A43" s="306" t="s">
        <v>263</v>
      </c>
      <c r="B43" s="307" t="s">
        <v>264</v>
      </c>
      <c r="C43" s="308"/>
      <c r="D43" s="113">
        <v>4.2577168054875063</v>
      </c>
      <c r="E43" s="115">
        <v>869</v>
      </c>
      <c r="F43" s="114">
        <v>887</v>
      </c>
      <c r="G43" s="114">
        <v>892</v>
      </c>
      <c r="H43" s="114">
        <v>939</v>
      </c>
      <c r="I43" s="140">
        <v>926</v>
      </c>
      <c r="J43" s="115">
        <v>-57</v>
      </c>
      <c r="K43" s="116">
        <v>-6.1555075593952484</v>
      </c>
    </row>
    <row r="44" spans="1:11" ht="14.1" customHeight="1" x14ac:dyDescent="0.2">
      <c r="A44" s="306">
        <v>53</v>
      </c>
      <c r="B44" s="307" t="s">
        <v>265</v>
      </c>
      <c r="C44" s="308"/>
      <c r="D44" s="113">
        <v>1.474767270945615</v>
      </c>
      <c r="E44" s="115">
        <v>301</v>
      </c>
      <c r="F44" s="114">
        <v>303</v>
      </c>
      <c r="G44" s="114">
        <v>298</v>
      </c>
      <c r="H44" s="114">
        <v>293</v>
      </c>
      <c r="I44" s="140">
        <v>261</v>
      </c>
      <c r="J44" s="115">
        <v>40</v>
      </c>
      <c r="K44" s="116">
        <v>15.325670498084291</v>
      </c>
    </row>
    <row r="45" spans="1:11" ht="14.1" customHeight="1" x14ac:dyDescent="0.2">
      <c r="A45" s="306" t="s">
        <v>266</v>
      </c>
      <c r="B45" s="307" t="s">
        <v>267</v>
      </c>
      <c r="C45" s="308"/>
      <c r="D45" s="113">
        <v>1.4649681528662419</v>
      </c>
      <c r="E45" s="115">
        <v>299</v>
      </c>
      <c r="F45" s="114">
        <v>301</v>
      </c>
      <c r="G45" s="114">
        <v>296</v>
      </c>
      <c r="H45" s="114">
        <v>290</v>
      </c>
      <c r="I45" s="140">
        <v>258</v>
      </c>
      <c r="J45" s="115">
        <v>41</v>
      </c>
      <c r="K45" s="116">
        <v>15.891472868217054</v>
      </c>
    </row>
    <row r="46" spans="1:11" ht="14.1" customHeight="1" x14ac:dyDescent="0.2">
      <c r="A46" s="306">
        <v>54</v>
      </c>
      <c r="B46" s="307" t="s">
        <v>268</v>
      </c>
      <c r="C46" s="308"/>
      <c r="D46" s="113">
        <v>12.944634982851543</v>
      </c>
      <c r="E46" s="115">
        <v>2642</v>
      </c>
      <c r="F46" s="114">
        <v>2759</v>
      </c>
      <c r="G46" s="114">
        <v>2831</v>
      </c>
      <c r="H46" s="114">
        <v>2821</v>
      </c>
      <c r="I46" s="140">
        <v>2801</v>
      </c>
      <c r="J46" s="115">
        <v>-159</v>
      </c>
      <c r="K46" s="116">
        <v>-5.6765440913959297</v>
      </c>
    </row>
    <row r="47" spans="1:11" ht="14.1" customHeight="1" x14ac:dyDescent="0.2">
      <c r="A47" s="306">
        <v>61</v>
      </c>
      <c r="B47" s="307" t="s">
        <v>269</v>
      </c>
      <c r="C47" s="308"/>
      <c r="D47" s="113">
        <v>0.8770210681038707</v>
      </c>
      <c r="E47" s="115">
        <v>179</v>
      </c>
      <c r="F47" s="114">
        <v>203</v>
      </c>
      <c r="G47" s="114">
        <v>179</v>
      </c>
      <c r="H47" s="114">
        <v>178</v>
      </c>
      <c r="I47" s="140">
        <v>163</v>
      </c>
      <c r="J47" s="115">
        <v>16</v>
      </c>
      <c r="K47" s="116">
        <v>9.8159509202453989</v>
      </c>
    </row>
    <row r="48" spans="1:11" ht="14.1" customHeight="1" x14ac:dyDescent="0.2">
      <c r="A48" s="306">
        <v>62</v>
      </c>
      <c r="B48" s="307" t="s">
        <v>270</v>
      </c>
      <c r="C48" s="308"/>
      <c r="D48" s="113">
        <v>9.647231749142577</v>
      </c>
      <c r="E48" s="115">
        <v>1969</v>
      </c>
      <c r="F48" s="114">
        <v>2101</v>
      </c>
      <c r="G48" s="114">
        <v>1973</v>
      </c>
      <c r="H48" s="114">
        <v>2021</v>
      </c>
      <c r="I48" s="140">
        <v>1978</v>
      </c>
      <c r="J48" s="115">
        <v>-9</v>
      </c>
      <c r="K48" s="116">
        <v>-0.45500505561172899</v>
      </c>
    </row>
    <row r="49" spans="1:11" ht="14.1" customHeight="1" x14ac:dyDescent="0.2">
      <c r="A49" s="306">
        <v>63</v>
      </c>
      <c r="B49" s="307" t="s">
        <v>271</v>
      </c>
      <c r="C49" s="308"/>
      <c r="D49" s="113">
        <v>14.174424301812836</v>
      </c>
      <c r="E49" s="115">
        <v>2893</v>
      </c>
      <c r="F49" s="114">
        <v>3386</v>
      </c>
      <c r="G49" s="114">
        <v>3372</v>
      </c>
      <c r="H49" s="114">
        <v>3574</v>
      </c>
      <c r="I49" s="140">
        <v>3338</v>
      </c>
      <c r="J49" s="115">
        <v>-445</v>
      </c>
      <c r="K49" s="116">
        <v>-13.331336129418814</v>
      </c>
    </row>
    <row r="50" spans="1:11" ht="14.1" customHeight="1" x14ac:dyDescent="0.2">
      <c r="A50" s="306" t="s">
        <v>272</v>
      </c>
      <c r="B50" s="307" t="s">
        <v>273</v>
      </c>
      <c r="C50" s="308"/>
      <c r="D50" s="113">
        <v>1.0436060754532093</v>
      </c>
      <c r="E50" s="115">
        <v>213</v>
      </c>
      <c r="F50" s="114">
        <v>253</v>
      </c>
      <c r="G50" s="114">
        <v>272</v>
      </c>
      <c r="H50" s="114">
        <v>271</v>
      </c>
      <c r="I50" s="140">
        <v>272</v>
      </c>
      <c r="J50" s="115">
        <v>-59</v>
      </c>
      <c r="K50" s="116">
        <v>-21.691176470588236</v>
      </c>
    </row>
    <row r="51" spans="1:11" ht="14.1" customHeight="1" x14ac:dyDescent="0.2">
      <c r="A51" s="306" t="s">
        <v>274</v>
      </c>
      <c r="B51" s="307" t="s">
        <v>275</v>
      </c>
      <c r="C51" s="308"/>
      <c r="D51" s="113">
        <v>12.537971582557569</v>
      </c>
      <c r="E51" s="115">
        <v>2559</v>
      </c>
      <c r="F51" s="114">
        <v>2999</v>
      </c>
      <c r="G51" s="114">
        <v>2970</v>
      </c>
      <c r="H51" s="114">
        <v>3154</v>
      </c>
      <c r="I51" s="140">
        <v>2951</v>
      </c>
      <c r="J51" s="115">
        <v>-392</v>
      </c>
      <c r="K51" s="116">
        <v>-13.283632666892579</v>
      </c>
    </row>
    <row r="52" spans="1:11" ht="14.1" customHeight="1" x14ac:dyDescent="0.2">
      <c r="A52" s="306">
        <v>71</v>
      </c>
      <c r="B52" s="307" t="s">
        <v>276</v>
      </c>
      <c r="C52" s="308"/>
      <c r="D52" s="113">
        <v>10.61734443900049</v>
      </c>
      <c r="E52" s="115">
        <v>2167</v>
      </c>
      <c r="F52" s="114">
        <v>2268</v>
      </c>
      <c r="G52" s="114">
        <v>2205</v>
      </c>
      <c r="H52" s="114">
        <v>2254</v>
      </c>
      <c r="I52" s="140">
        <v>2246</v>
      </c>
      <c r="J52" s="115">
        <v>-79</v>
      </c>
      <c r="K52" s="116">
        <v>-3.5173642030276047</v>
      </c>
    </row>
    <row r="53" spans="1:11" ht="14.1" customHeight="1" x14ac:dyDescent="0.2">
      <c r="A53" s="306" t="s">
        <v>277</v>
      </c>
      <c r="B53" s="307" t="s">
        <v>278</v>
      </c>
      <c r="C53" s="308"/>
      <c r="D53" s="113">
        <v>1.1073003429691328</v>
      </c>
      <c r="E53" s="115">
        <v>226</v>
      </c>
      <c r="F53" s="114">
        <v>230</v>
      </c>
      <c r="G53" s="114">
        <v>201</v>
      </c>
      <c r="H53" s="114">
        <v>213</v>
      </c>
      <c r="I53" s="140">
        <v>252</v>
      </c>
      <c r="J53" s="115">
        <v>-26</v>
      </c>
      <c r="K53" s="116">
        <v>-10.317460317460318</v>
      </c>
    </row>
    <row r="54" spans="1:11" ht="14.1" customHeight="1" x14ac:dyDescent="0.2">
      <c r="A54" s="306" t="s">
        <v>279</v>
      </c>
      <c r="B54" s="307" t="s">
        <v>280</v>
      </c>
      <c r="C54" s="308"/>
      <c r="D54" s="113">
        <v>9.078882900538952</v>
      </c>
      <c r="E54" s="115">
        <v>1853</v>
      </c>
      <c r="F54" s="114">
        <v>1945</v>
      </c>
      <c r="G54" s="114">
        <v>1915</v>
      </c>
      <c r="H54" s="114">
        <v>1954</v>
      </c>
      <c r="I54" s="140">
        <v>1904</v>
      </c>
      <c r="J54" s="115">
        <v>-51</v>
      </c>
      <c r="K54" s="116">
        <v>-2.6785714285714284</v>
      </c>
    </row>
    <row r="55" spans="1:11" ht="14.1" customHeight="1" x14ac:dyDescent="0.2">
      <c r="A55" s="306">
        <v>72</v>
      </c>
      <c r="B55" s="307" t="s">
        <v>281</v>
      </c>
      <c r="C55" s="308"/>
      <c r="D55" s="113">
        <v>1.2346888780009799</v>
      </c>
      <c r="E55" s="115">
        <v>252</v>
      </c>
      <c r="F55" s="114">
        <v>254</v>
      </c>
      <c r="G55" s="114">
        <v>252</v>
      </c>
      <c r="H55" s="114">
        <v>259</v>
      </c>
      <c r="I55" s="140">
        <v>264</v>
      </c>
      <c r="J55" s="115">
        <v>-12</v>
      </c>
      <c r="K55" s="116">
        <v>-4.5454545454545459</v>
      </c>
    </row>
    <row r="56" spans="1:11" ht="14.1" customHeight="1" x14ac:dyDescent="0.2">
      <c r="A56" s="306" t="s">
        <v>282</v>
      </c>
      <c r="B56" s="307" t="s">
        <v>283</v>
      </c>
      <c r="C56" s="308"/>
      <c r="D56" s="113">
        <v>0.15188633023027928</v>
      </c>
      <c r="E56" s="115">
        <v>31</v>
      </c>
      <c r="F56" s="114">
        <v>33</v>
      </c>
      <c r="G56" s="114">
        <v>37</v>
      </c>
      <c r="H56" s="114">
        <v>35</v>
      </c>
      <c r="I56" s="140">
        <v>37</v>
      </c>
      <c r="J56" s="115">
        <v>-6</v>
      </c>
      <c r="K56" s="116">
        <v>-16.216216216216218</v>
      </c>
    </row>
    <row r="57" spans="1:11" ht="14.1" customHeight="1" x14ac:dyDescent="0.2">
      <c r="A57" s="306" t="s">
        <v>284</v>
      </c>
      <c r="B57" s="307" t="s">
        <v>285</v>
      </c>
      <c r="C57" s="308"/>
      <c r="D57" s="113">
        <v>0.78392944634982853</v>
      </c>
      <c r="E57" s="115">
        <v>160</v>
      </c>
      <c r="F57" s="114">
        <v>160</v>
      </c>
      <c r="G57" s="114">
        <v>154</v>
      </c>
      <c r="H57" s="114">
        <v>156</v>
      </c>
      <c r="I57" s="140">
        <v>162</v>
      </c>
      <c r="J57" s="115">
        <v>-2</v>
      </c>
      <c r="K57" s="116">
        <v>-1.2345679012345678</v>
      </c>
    </row>
    <row r="58" spans="1:11" ht="14.1" customHeight="1" x14ac:dyDescent="0.2">
      <c r="A58" s="306">
        <v>73</v>
      </c>
      <c r="B58" s="307" t="s">
        <v>286</v>
      </c>
      <c r="C58" s="308"/>
      <c r="D58" s="113">
        <v>1.1807937285644292</v>
      </c>
      <c r="E58" s="115">
        <v>241</v>
      </c>
      <c r="F58" s="114">
        <v>241</v>
      </c>
      <c r="G58" s="114">
        <v>238</v>
      </c>
      <c r="H58" s="114">
        <v>246</v>
      </c>
      <c r="I58" s="140">
        <v>241</v>
      </c>
      <c r="J58" s="115">
        <v>0</v>
      </c>
      <c r="K58" s="116">
        <v>0</v>
      </c>
    </row>
    <row r="59" spans="1:11" ht="14.1" customHeight="1" x14ac:dyDescent="0.2">
      <c r="A59" s="306" t="s">
        <v>287</v>
      </c>
      <c r="B59" s="307" t="s">
        <v>288</v>
      </c>
      <c r="C59" s="308"/>
      <c r="D59" s="113">
        <v>0.77902988731014211</v>
      </c>
      <c r="E59" s="115">
        <v>159</v>
      </c>
      <c r="F59" s="114">
        <v>151</v>
      </c>
      <c r="G59" s="114">
        <v>150</v>
      </c>
      <c r="H59" s="114">
        <v>155</v>
      </c>
      <c r="I59" s="140">
        <v>147</v>
      </c>
      <c r="J59" s="115">
        <v>12</v>
      </c>
      <c r="K59" s="116">
        <v>8.1632653061224492</v>
      </c>
    </row>
    <row r="60" spans="1:11" ht="14.1" customHeight="1" x14ac:dyDescent="0.2">
      <c r="A60" s="306">
        <v>81</v>
      </c>
      <c r="B60" s="307" t="s">
        <v>289</v>
      </c>
      <c r="C60" s="308"/>
      <c r="D60" s="113">
        <v>4.9975502204801572</v>
      </c>
      <c r="E60" s="115">
        <v>1020</v>
      </c>
      <c r="F60" s="114">
        <v>1005</v>
      </c>
      <c r="G60" s="114">
        <v>984</v>
      </c>
      <c r="H60" s="114">
        <v>972</v>
      </c>
      <c r="I60" s="140">
        <v>986</v>
      </c>
      <c r="J60" s="115">
        <v>34</v>
      </c>
      <c r="K60" s="116">
        <v>3.4482758620689653</v>
      </c>
    </row>
    <row r="61" spans="1:11" ht="14.1" customHeight="1" x14ac:dyDescent="0.2">
      <c r="A61" s="306" t="s">
        <v>290</v>
      </c>
      <c r="B61" s="307" t="s">
        <v>291</v>
      </c>
      <c r="C61" s="308"/>
      <c r="D61" s="113">
        <v>1.5286624203821657</v>
      </c>
      <c r="E61" s="115">
        <v>312</v>
      </c>
      <c r="F61" s="114">
        <v>299</v>
      </c>
      <c r="G61" s="114">
        <v>295</v>
      </c>
      <c r="H61" s="114">
        <v>293</v>
      </c>
      <c r="I61" s="140">
        <v>299</v>
      </c>
      <c r="J61" s="115">
        <v>13</v>
      </c>
      <c r="K61" s="116">
        <v>4.3478260869565215</v>
      </c>
    </row>
    <row r="62" spans="1:11" ht="14.1" customHeight="1" x14ac:dyDescent="0.2">
      <c r="A62" s="306" t="s">
        <v>292</v>
      </c>
      <c r="B62" s="307" t="s">
        <v>293</v>
      </c>
      <c r="C62" s="308"/>
      <c r="D62" s="113">
        <v>2.141107300342969</v>
      </c>
      <c r="E62" s="115">
        <v>437</v>
      </c>
      <c r="F62" s="114">
        <v>434</v>
      </c>
      <c r="G62" s="114">
        <v>428</v>
      </c>
      <c r="H62" s="114">
        <v>425</v>
      </c>
      <c r="I62" s="140">
        <v>437</v>
      </c>
      <c r="J62" s="115">
        <v>0</v>
      </c>
      <c r="K62" s="116">
        <v>0</v>
      </c>
    </row>
    <row r="63" spans="1:11" ht="14.1" customHeight="1" x14ac:dyDescent="0.2">
      <c r="A63" s="306"/>
      <c r="B63" s="307" t="s">
        <v>294</v>
      </c>
      <c r="C63" s="308"/>
      <c r="D63" s="113">
        <v>1.7638412542871142</v>
      </c>
      <c r="E63" s="115">
        <v>360</v>
      </c>
      <c r="F63" s="114">
        <v>354</v>
      </c>
      <c r="G63" s="114">
        <v>350</v>
      </c>
      <c r="H63" s="114">
        <v>342</v>
      </c>
      <c r="I63" s="140">
        <v>358</v>
      </c>
      <c r="J63" s="115">
        <v>2</v>
      </c>
      <c r="K63" s="116">
        <v>0.55865921787709494</v>
      </c>
    </row>
    <row r="64" spans="1:11" ht="14.1" customHeight="1" x14ac:dyDescent="0.2">
      <c r="A64" s="306" t="s">
        <v>295</v>
      </c>
      <c r="B64" s="307" t="s">
        <v>296</v>
      </c>
      <c r="C64" s="308"/>
      <c r="D64" s="113">
        <v>0.29397354238118567</v>
      </c>
      <c r="E64" s="115">
        <v>60</v>
      </c>
      <c r="F64" s="114">
        <v>59</v>
      </c>
      <c r="G64" s="114">
        <v>56</v>
      </c>
      <c r="H64" s="114">
        <v>45</v>
      </c>
      <c r="I64" s="140">
        <v>44</v>
      </c>
      <c r="J64" s="115">
        <v>16</v>
      </c>
      <c r="K64" s="116">
        <v>36.363636363636367</v>
      </c>
    </row>
    <row r="65" spans="1:11" ht="14.1" customHeight="1" x14ac:dyDescent="0.2">
      <c r="A65" s="306" t="s">
        <v>297</v>
      </c>
      <c r="B65" s="307" t="s">
        <v>298</v>
      </c>
      <c r="C65" s="308"/>
      <c r="D65" s="113">
        <v>0.59774620284174429</v>
      </c>
      <c r="E65" s="115">
        <v>122</v>
      </c>
      <c r="F65" s="114">
        <v>126</v>
      </c>
      <c r="G65" s="114">
        <v>118</v>
      </c>
      <c r="H65" s="114">
        <v>127</v>
      </c>
      <c r="I65" s="140">
        <v>119</v>
      </c>
      <c r="J65" s="115">
        <v>3</v>
      </c>
      <c r="K65" s="116">
        <v>2.5210084033613445</v>
      </c>
    </row>
    <row r="66" spans="1:11" ht="14.1" customHeight="1" x14ac:dyDescent="0.2">
      <c r="A66" s="306">
        <v>82</v>
      </c>
      <c r="B66" s="307" t="s">
        <v>299</v>
      </c>
      <c r="C66" s="308"/>
      <c r="D66" s="113">
        <v>1.4796668299853013</v>
      </c>
      <c r="E66" s="115">
        <v>302</v>
      </c>
      <c r="F66" s="114">
        <v>315</v>
      </c>
      <c r="G66" s="114">
        <v>308</v>
      </c>
      <c r="H66" s="114">
        <v>303</v>
      </c>
      <c r="I66" s="140">
        <v>306</v>
      </c>
      <c r="J66" s="115">
        <v>-4</v>
      </c>
      <c r="K66" s="116">
        <v>-1.3071895424836601</v>
      </c>
    </row>
    <row r="67" spans="1:11" ht="14.1" customHeight="1" x14ac:dyDescent="0.2">
      <c r="A67" s="306" t="s">
        <v>300</v>
      </c>
      <c r="B67" s="307" t="s">
        <v>301</v>
      </c>
      <c r="C67" s="308"/>
      <c r="D67" s="113">
        <v>0.65164135227829501</v>
      </c>
      <c r="E67" s="115">
        <v>133</v>
      </c>
      <c r="F67" s="114">
        <v>136</v>
      </c>
      <c r="G67" s="114">
        <v>127</v>
      </c>
      <c r="H67" s="114">
        <v>122</v>
      </c>
      <c r="I67" s="140">
        <v>119</v>
      </c>
      <c r="J67" s="115">
        <v>14</v>
      </c>
      <c r="K67" s="116">
        <v>11.764705882352942</v>
      </c>
    </row>
    <row r="68" spans="1:11" ht="14.1" customHeight="1" x14ac:dyDescent="0.2">
      <c r="A68" s="306" t="s">
        <v>302</v>
      </c>
      <c r="B68" s="307" t="s">
        <v>303</v>
      </c>
      <c r="C68" s="308"/>
      <c r="D68" s="113">
        <v>0.44096031357177856</v>
      </c>
      <c r="E68" s="115">
        <v>90</v>
      </c>
      <c r="F68" s="114">
        <v>109</v>
      </c>
      <c r="G68" s="114">
        <v>111</v>
      </c>
      <c r="H68" s="114">
        <v>117</v>
      </c>
      <c r="I68" s="140">
        <v>118</v>
      </c>
      <c r="J68" s="115">
        <v>-28</v>
      </c>
      <c r="K68" s="116">
        <v>-23.728813559322035</v>
      </c>
    </row>
    <row r="69" spans="1:11" ht="14.1" customHeight="1" x14ac:dyDescent="0.2">
      <c r="A69" s="306">
        <v>83</v>
      </c>
      <c r="B69" s="307" t="s">
        <v>304</v>
      </c>
      <c r="C69" s="308"/>
      <c r="D69" s="113">
        <v>3.3953944145026949</v>
      </c>
      <c r="E69" s="115">
        <v>693</v>
      </c>
      <c r="F69" s="114">
        <v>680</v>
      </c>
      <c r="G69" s="114">
        <v>663</v>
      </c>
      <c r="H69" s="114">
        <v>660</v>
      </c>
      <c r="I69" s="140">
        <v>651</v>
      </c>
      <c r="J69" s="115">
        <v>42</v>
      </c>
      <c r="K69" s="116">
        <v>6.4516129032258061</v>
      </c>
    </row>
    <row r="70" spans="1:11" ht="14.1" customHeight="1" x14ac:dyDescent="0.2">
      <c r="A70" s="306" t="s">
        <v>305</v>
      </c>
      <c r="B70" s="307" t="s">
        <v>306</v>
      </c>
      <c r="C70" s="308"/>
      <c r="D70" s="113">
        <v>2.3566878980891719</v>
      </c>
      <c r="E70" s="115">
        <v>481</v>
      </c>
      <c r="F70" s="114">
        <v>471</v>
      </c>
      <c r="G70" s="114">
        <v>455</v>
      </c>
      <c r="H70" s="114">
        <v>450</v>
      </c>
      <c r="I70" s="140">
        <v>433</v>
      </c>
      <c r="J70" s="115">
        <v>48</v>
      </c>
      <c r="K70" s="116">
        <v>11.085450346420323</v>
      </c>
    </row>
    <row r="71" spans="1:11" ht="14.1" customHeight="1" x14ac:dyDescent="0.2">
      <c r="A71" s="306"/>
      <c r="B71" s="307" t="s">
        <v>307</v>
      </c>
      <c r="C71" s="308"/>
      <c r="D71" s="113">
        <v>1.3326800587947085</v>
      </c>
      <c r="E71" s="115">
        <v>272</v>
      </c>
      <c r="F71" s="114">
        <v>250</v>
      </c>
      <c r="G71" s="114">
        <v>246</v>
      </c>
      <c r="H71" s="114">
        <v>247</v>
      </c>
      <c r="I71" s="140">
        <v>238</v>
      </c>
      <c r="J71" s="115">
        <v>34</v>
      </c>
      <c r="K71" s="116">
        <v>14.285714285714286</v>
      </c>
    </row>
    <row r="72" spans="1:11" ht="14.1" customHeight="1" x14ac:dyDescent="0.2">
      <c r="A72" s="306">
        <v>84</v>
      </c>
      <c r="B72" s="307" t="s">
        <v>308</v>
      </c>
      <c r="C72" s="308"/>
      <c r="D72" s="113">
        <v>7.9568838804507598</v>
      </c>
      <c r="E72" s="115">
        <v>1624</v>
      </c>
      <c r="F72" s="114">
        <v>1905</v>
      </c>
      <c r="G72" s="114">
        <v>1548</v>
      </c>
      <c r="H72" s="114">
        <v>1850</v>
      </c>
      <c r="I72" s="140">
        <v>1570</v>
      </c>
      <c r="J72" s="115">
        <v>54</v>
      </c>
      <c r="K72" s="116">
        <v>3.4394904458598727</v>
      </c>
    </row>
    <row r="73" spans="1:11" ht="14.1" customHeight="1" x14ac:dyDescent="0.2">
      <c r="A73" s="306" t="s">
        <v>309</v>
      </c>
      <c r="B73" s="307" t="s">
        <v>310</v>
      </c>
      <c r="C73" s="308"/>
      <c r="D73" s="113">
        <v>0.39686428221460068</v>
      </c>
      <c r="E73" s="115">
        <v>81</v>
      </c>
      <c r="F73" s="114">
        <v>72</v>
      </c>
      <c r="G73" s="114">
        <v>73</v>
      </c>
      <c r="H73" s="114">
        <v>79</v>
      </c>
      <c r="I73" s="140">
        <v>80</v>
      </c>
      <c r="J73" s="115">
        <v>1</v>
      </c>
      <c r="K73" s="116">
        <v>1.25</v>
      </c>
    </row>
    <row r="74" spans="1:11" ht="14.1" customHeight="1" x14ac:dyDescent="0.2">
      <c r="A74" s="306" t="s">
        <v>311</v>
      </c>
      <c r="B74" s="307" t="s">
        <v>312</v>
      </c>
      <c r="C74" s="308"/>
      <c r="D74" s="113">
        <v>0.21558059774620283</v>
      </c>
      <c r="E74" s="115">
        <v>44</v>
      </c>
      <c r="F74" s="114">
        <v>47</v>
      </c>
      <c r="G74" s="114">
        <v>41</v>
      </c>
      <c r="H74" s="114">
        <v>46</v>
      </c>
      <c r="I74" s="140">
        <v>41</v>
      </c>
      <c r="J74" s="115">
        <v>3</v>
      </c>
      <c r="K74" s="116">
        <v>7.3170731707317076</v>
      </c>
    </row>
    <row r="75" spans="1:11" ht="14.1" customHeight="1" x14ac:dyDescent="0.2">
      <c r="A75" s="306" t="s">
        <v>313</v>
      </c>
      <c r="B75" s="307" t="s">
        <v>314</v>
      </c>
      <c r="C75" s="308"/>
      <c r="D75" s="113">
        <v>6.0264576188143071</v>
      </c>
      <c r="E75" s="115">
        <v>1230</v>
      </c>
      <c r="F75" s="114">
        <v>1514</v>
      </c>
      <c r="G75" s="114">
        <v>1172</v>
      </c>
      <c r="H75" s="114">
        <v>1469</v>
      </c>
      <c r="I75" s="140">
        <v>1204</v>
      </c>
      <c r="J75" s="115">
        <v>26</v>
      </c>
      <c r="K75" s="116">
        <v>2.1594684385382061</v>
      </c>
    </row>
    <row r="76" spans="1:11" ht="14.1" customHeight="1" x14ac:dyDescent="0.2">
      <c r="A76" s="306">
        <v>91</v>
      </c>
      <c r="B76" s="307" t="s">
        <v>315</v>
      </c>
      <c r="C76" s="308"/>
      <c r="D76" s="113">
        <v>0.42626163645271925</v>
      </c>
      <c r="E76" s="115">
        <v>87</v>
      </c>
      <c r="F76" s="114">
        <v>90</v>
      </c>
      <c r="G76" s="114">
        <v>93</v>
      </c>
      <c r="H76" s="114">
        <v>106</v>
      </c>
      <c r="I76" s="140">
        <v>108</v>
      </c>
      <c r="J76" s="115">
        <v>-21</v>
      </c>
      <c r="K76" s="116">
        <v>-19.444444444444443</v>
      </c>
    </row>
    <row r="77" spans="1:11" ht="14.1" customHeight="1" x14ac:dyDescent="0.2">
      <c r="A77" s="306">
        <v>92</v>
      </c>
      <c r="B77" s="307" t="s">
        <v>316</v>
      </c>
      <c r="C77" s="308"/>
      <c r="D77" s="113">
        <v>0.63694267515923564</v>
      </c>
      <c r="E77" s="115">
        <v>130</v>
      </c>
      <c r="F77" s="114">
        <v>135</v>
      </c>
      <c r="G77" s="114">
        <v>138</v>
      </c>
      <c r="H77" s="114">
        <v>145</v>
      </c>
      <c r="I77" s="140">
        <v>141</v>
      </c>
      <c r="J77" s="115">
        <v>-11</v>
      </c>
      <c r="K77" s="116">
        <v>-7.8014184397163122</v>
      </c>
    </row>
    <row r="78" spans="1:11" ht="14.1" customHeight="1" x14ac:dyDescent="0.2">
      <c r="A78" s="306">
        <v>93</v>
      </c>
      <c r="B78" s="307" t="s">
        <v>317</v>
      </c>
      <c r="C78" s="308"/>
      <c r="D78" s="113">
        <v>0.10779029887310142</v>
      </c>
      <c r="E78" s="115">
        <v>22</v>
      </c>
      <c r="F78" s="114">
        <v>25</v>
      </c>
      <c r="G78" s="114">
        <v>25</v>
      </c>
      <c r="H78" s="114">
        <v>22</v>
      </c>
      <c r="I78" s="140">
        <v>24</v>
      </c>
      <c r="J78" s="115">
        <v>-2</v>
      </c>
      <c r="K78" s="116">
        <v>-8.3333333333333339</v>
      </c>
    </row>
    <row r="79" spans="1:11" ht="14.1" customHeight="1" x14ac:dyDescent="0.2">
      <c r="A79" s="306">
        <v>94</v>
      </c>
      <c r="B79" s="307" t="s">
        <v>318</v>
      </c>
      <c r="C79" s="308"/>
      <c r="D79" s="113">
        <v>1.64625183733464</v>
      </c>
      <c r="E79" s="115">
        <v>336</v>
      </c>
      <c r="F79" s="114">
        <v>351</v>
      </c>
      <c r="G79" s="114">
        <v>338</v>
      </c>
      <c r="H79" s="114">
        <v>379</v>
      </c>
      <c r="I79" s="140">
        <v>367</v>
      </c>
      <c r="J79" s="115">
        <v>-31</v>
      </c>
      <c r="K79" s="116">
        <v>-8.4468664850136239</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3.3414992650661439</v>
      </c>
      <c r="E81" s="143">
        <v>682</v>
      </c>
      <c r="F81" s="144">
        <v>730</v>
      </c>
      <c r="G81" s="144">
        <v>739</v>
      </c>
      <c r="H81" s="144">
        <v>782</v>
      </c>
      <c r="I81" s="145">
        <v>758</v>
      </c>
      <c r="J81" s="143">
        <v>-76</v>
      </c>
      <c r="K81" s="146">
        <v>-10.026385224274406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6781</v>
      </c>
      <c r="G12" s="536">
        <v>6340</v>
      </c>
      <c r="H12" s="536">
        <v>9315</v>
      </c>
      <c r="I12" s="536">
        <v>6176</v>
      </c>
      <c r="J12" s="537">
        <v>6828</v>
      </c>
      <c r="K12" s="538">
        <v>-47</v>
      </c>
      <c r="L12" s="349">
        <v>-0.6883421206795548</v>
      </c>
    </row>
    <row r="13" spans="1:17" s="110" customFormat="1" ht="15" customHeight="1" x14ac:dyDescent="0.2">
      <c r="A13" s="350" t="s">
        <v>344</v>
      </c>
      <c r="B13" s="351" t="s">
        <v>345</v>
      </c>
      <c r="C13" s="347"/>
      <c r="D13" s="347"/>
      <c r="E13" s="348"/>
      <c r="F13" s="536">
        <v>3576</v>
      </c>
      <c r="G13" s="536">
        <v>3070</v>
      </c>
      <c r="H13" s="536">
        <v>4720</v>
      </c>
      <c r="I13" s="536">
        <v>3219</v>
      </c>
      <c r="J13" s="537">
        <v>3519</v>
      </c>
      <c r="K13" s="538">
        <v>57</v>
      </c>
      <c r="L13" s="349">
        <v>1.6197783461210571</v>
      </c>
    </row>
    <row r="14" spans="1:17" s="110" customFormat="1" ht="22.5" customHeight="1" x14ac:dyDescent="0.2">
      <c r="A14" s="350"/>
      <c r="B14" s="351" t="s">
        <v>346</v>
      </c>
      <c r="C14" s="347"/>
      <c r="D14" s="347"/>
      <c r="E14" s="348"/>
      <c r="F14" s="536">
        <v>3205</v>
      </c>
      <c r="G14" s="536">
        <v>3270</v>
      </c>
      <c r="H14" s="536">
        <v>4595</v>
      </c>
      <c r="I14" s="536">
        <v>2957</v>
      </c>
      <c r="J14" s="537">
        <v>3309</v>
      </c>
      <c r="K14" s="538">
        <v>-104</v>
      </c>
      <c r="L14" s="349">
        <v>-3.1429434874584468</v>
      </c>
    </row>
    <row r="15" spans="1:17" s="110" customFormat="1" ht="15" customHeight="1" x14ac:dyDescent="0.2">
      <c r="A15" s="350" t="s">
        <v>347</v>
      </c>
      <c r="B15" s="351" t="s">
        <v>108</v>
      </c>
      <c r="C15" s="347"/>
      <c r="D15" s="347"/>
      <c r="E15" s="348"/>
      <c r="F15" s="536">
        <v>1724</v>
      </c>
      <c r="G15" s="536">
        <v>1907</v>
      </c>
      <c r="H15" s="536">
        <v>4008</v>
      </c>
      <c r="I15" s="536">
        <v>1639</v>
      </c>
      <c r="J15" s="537">
        <v>1784</v>
      </c>
      <c r="K15" s="538">
        <v>-60</v>
      </c>
      <c r="L15" s="349">
        <v>-3.3632286995515694</v>
      </c>
    </row>
    <row r="16" spans="1:17" s="110" customFormat="1" ht="15" customHeight="1" x14ac:dyDescent="0.2">
      <c r="A16" s="350"/>
      <c r="B16" s="351" t="s">
        <v>109</v>
      </c>
      <c r="C16" s="347"/>
      <c r="D16" s="347"/>
      <c r="E16" s="348"/>
      <c r="F16" s="536">
        <v>4466</v>
      </c>
      <c r="G16" s="536">
        <v>3949</v>
      </c>
      <c r="H16" s="536">
        <v>4713</v>
      </c>
      <c r="I16" s="536">
        <v>4049</v>
      </c>
      <c r="J16" s="537">
        <v>4469</v>
      </c>
      <c r="K16" s="538">
        <v>-3</v>
      </c>
      <c r="L16" s="349">
        <v>-6.7129111658089061E-2</v>
      </c>
    </row>
    <row r="17" spans="1:12" s="110" customFormat="1" ht="15" customHeight="1" x14ac:dyDescent="0.2">
      <c r="A17" s="350"/>
      <c r="B17" s="351" t="s">
        <v>110</v>
      </c>
      <c r="C17" s="347"/>
      <c r="D17" s="347"/>
      <c r="E17" s="348"/>
      <c r="F17" s="536">
        <v>506</v>
      </c>
      <c r="G17" s="536">
        <v>412</v>
      </c>
      <c r="H17" s="536">
        <v>502</v>
      </c>
      <c r="I17" s="536">
        <v>425</v>
      </c>
      <c r="J17" s="537">
        <v>498</v>
      </c>
      <c r="K17" s="538">
        <v>8</v>
      </c>
      <c r="L17" s="349">
        <v>1.606425702811245</v>
      </c>
    </row>
    <row r="18" spans="1:12" s="110" customFormat="1" ht="15" customHeight="1" x14ac:dyDescent="0.2">
      <c r="A18" s="350"/>
      <c r="B18" s="351" t="s">
        <v>111</v>
      </c>
      <c r="C18" s="347"/>
      <c r="D18" s="347"/>
      <c r="E18" s="348"/>
      <c r="F18" s="536">
        <v>85</v>
      </c>
      <c r="G18" s="536">
        <v>72</v>
      </c>
      <c r="H18" s="536">
        <v>92</v>
      </c>
      <c r="I18" s="536">
        <v>63</v>
      </c>
      <c r="J18" s="537">
        <v>77</v>
      </c>
      <c r="K18" s="538">
        <v>8</v>
      </c>
      <c r="L18" s="349">
        <v>10.38961038961039</v>
      </c>
    </row>
    <row r="19" spans="1:12" s="110" customFormat="1" ht="15" customHeight="1" x14ac:dyDescent="0.2">
      <c r="A19" s="118" t="s">
        <v>113</v>
      </c>
      <c r="B19" s="119" t="s">
        <v>181</v>
      </c>
      <c r="C19" s="347"/>
      <c r="D19" s="347"/>
      <c r="E19" s="348"/>
      <c r="F19" s="536">
        <v>3955</v>
      </c>
      <c r="G19" s="536">
        <v>3427</v>
      </c>
      <c r="H19" s="536">
        <v>6192</v>
      </c>
      <c r="I19" s="536">
        <v>3559</v>
      </c>
      <c r="J19" s="537">
        <v>3943</v>
      </c>
      <c r="K19" s="538">
        <v>12</v>
      </c>
      <c r="L19" s="349">
        <v>0.30433679939132641</v>
      </c>
    </row>
    <row r="20" spans="1:12" s="110" customFormat="1" ht="15" customHeight="1" x14ac:dyDescent="0.2">
      <c r="A20" s="118"/>
      <c r="B20" s="119" t="s">
        <v>182</v>
      </c>
      <c r="C20" s="347"/>
      <c r="D20" s="347"/>
      <c r="E20" s="348"/>
      <c r="F20" s="536">
        <v>2826</v>
      </c>
      <c r="G20" s="536">
        <v>2913</v>
      </c>
      <c r="H20" s="536">
        <v>3123</v>
      </c>
      <c r="I20" s="536">
        <v>2617</v>
      </c>
      <c r="J20" s="537">
        <v>2885</v>
      </c>
      <c r="K20" s="538">
        <v>-59</v>
      </c>
      <c r="L20" s="349">
        <v>-2.0450606585788562</v>
      </c>
    </row>
    <row r="21" spans="1:12" s="110" customFormat="1" ht="15" customHeight="1" x14ac:dyDescent="0.2">
      <c r="A21" s="118" t="s">
        <v>113</v>
      </c>
      <c r="B21" s="119" t="s">
        <v>116</v>
      </c>
      <c r="C21" s="347"/>
      <c r="D21" s="347"/>
      <c r="E21" s="348"/>
      <c r="F21" s="536">
        <v>5411</v>
      </c>
      <c r="G21" s="536">
        <v>5012</v>
      </c>
      <c r="H21" s="536">
        <v>7394</v>
      </c>
      <c r="I21" s="536">
        <v>4724</v>
      </c>
      <c r="J21" s="537">
        <v>5357</v>
      </c>
      <c r="K21" s="538">
        <v>54</v>
      </c>
      <c r="L21" s="349">
        <v>1.0080268807168191</v>
      </c>
    </row>
    <row r="22" spans="1:12" s="110" customFormat="1" ht="15" customHeight="1" x14ac:dyDescent="0.2">
      <c r="A22" s="118"/>
      <c r="B22" s="119" t="s">
        <v>117</v>
      </c>
      <c r="C22" s="347"/>
      <c r="D22" s="347"/>
      <c r="E22" s="348"/>
      <c r="F22" s="536">
        <v>1365</v>
      </c>
      <c r="G22" s="536">
        <v>1327</v>
      </c>
      <c r="H22" s="536">
        <v>1913</v>
      </c>
      <c r="I22" s="536">
        <v>1448</v>
      </c>
      <c r="J22" s="537">
        <v>1464</v>
      </c>
      <c r="K22" s="538">
        <v>-99</v>
      </c>
      <c r="L22" s="349">
        <v>-6.7622950819672134</v>
      </c>
    </row>
    <row r="23" spans="1:12" s="110" customFormat="1" ht="15" customHeight="1" x14ac:dyDescent="0.2">
      <c r="A23" s="352" t="s">
        <v>347</v>
      </c>
      <c r="B23" s="353" t="s">
        <v>193</v>
      </c>
      <c r="C23" s="354"/>
      <c r="D23" s="354"/>
      <c r="E23" s="355"/>
      <c r="F23" s="539">
        <v>122</v>
      </c>
      <c r="G23" s="539">
        <v>353</v>
      </c>
      <c r="H23" s="539">
        <v>1609</v>
      </c>
      <c r="I23" s="539">
        <v>246</v>
      </c>
      <c r="J23" s="540">
        <v>264</v>
      </c>
      <c r="K23" s="541">
        <v>-142</v>
      </c>
      <c r="L23" s="356">
        <v>-53.787878787878789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v>
      </c>
      <c r="G25" s="542">
        <v>47</v>
      </c>
      <c r="H25" s="542">
        <v>48.1</v>
      </c>
      <c r="I25" s="542">
        <v>48.3</v>
      </c>
      <c r="J25" s="542">
        <v>44.2</v>
      </c>
      <c r="K25" s="543" t="s">
        <v>349</v>
      </c>
      <c r="L25" s="364">
        <v>-4.2000000000000028</v>
      </c>
    </row>
    <row r="26" spans="1:12" s="110" customFormat="1" ht="15" customHeight="1" x14ac:dyDescent="0.2">
      <c r="A26" s="365" t="s">
        <v>105</v>
      </c>
      <c r="B26" s="366" t="s">
        <v>345</v>
      </c>
      <c r="C26" s="362"/>
      <c r="D26" s="362"/>
      <c r="E26" s="363"/>
      <c r="F26" s="542">
        <v>37.299999999999997</v>
      </c>
      <c r="G26" s="542">
        <v>43.9</v>
      </c>
      <c r="H26" s="542">
        <v>44.9</v>
      </c>
      <c r="I26" s="542">
        <v>43.5</v>
      </c>
      <c r="J26" s="544">
        <v>41.2</v>
      </c>
      <c r="K26" s="543" t="s">
        <v>349</v>
      </c>
      <c r="L26" s="364">
        <v>-3.9000000000000057</v>
      </c>
    </row>
    <row r="27" spans="1:12" s="110" customFormat="1" ht="15" customHeight="1" x14ac:dyDescent="0.2">
      <c r="A27" s="365"/>
      <c r="B27" s="366" t="s">
        <v>346</v>
      </c>
      <c r="C27" s="362"/>
      <c r="D27" s="362"/>
      <c r="E27" s="363"/>
      <c r="F27" s="542">
        <v>43</v>
      </c>
      <c r="G27" s="542">
        <v>50.1</v>
      </c>
      <c r="H27" s="542">
        <v>51.3</v>
      </c>
      <c r="I27" s="542">
        <v>53.8</v>
      </c>
      <c r="J27" s="542">
        <v>47.4</v>
      </c>
      <c r="K27" s="543" t="s">
        <v>349</v>
      </c>
      <c r="L27" s="364">
        <v>-4.3999999999999986</v>
      </c>
    </row>
    <row r="28" spans="1:12" s="110" customFormat="1" ht="15" customHeight="1" x14ac:dyDescent="0.2">
      <c r="A28" s="365" t="s">
        <v>113</v>
      </c>
      <c r="B28" s="366" t="s">
        <v>108</v>
      </c>
      <c r="C28" s="362"/>
      <c r="D28" s="362"/>
      <c r="E28" s="363"/>
      <c r="F28" s="542">
        <v>50.8</v>
      </c>
      <c r="G28" s="542">
        <v>54.4</v>
      </c>
      <c r="H28" s="542">
        <v>54.1</v>
      </c>
      <c r="I28" s="542">
        <v>56.6</v>
      </c>
      <c r="J28" s="542">
        <v>54.6</v>
      </c>
      <c r="K28" s="543" t="s">
        <v>349</v>
      </c>
      <c r="L28" s="364">
        <v>-3.8000000000000043</v>
      </c>
    </row>
    <row r="29" spans="1:12" s="110" customFormat="1" ht="11.25" x14ac:dyDescent="0.2">
      <c r="A29" s="365"/>
      <c r="B29" s="366" t="s">
        <v>109</v>
      </c>
      <c r="C29" s="362"/>
      <c r="D29" s="362"/>
      <c r="E29" s="363"/>
      <c r="F29" s="542">
        <v>37.4</v>
      </c>
      <c r="G29" s="542">
        <v>45.1</v>
      </c>
      <c r="H29" s="542">
        <v>45.8</v>
      </c>
      <c r="I29" s="542">
        <v>46.4</v>
      </c>
      <c r="J29" s="544">
        <v>41.8</v>
      </c>
      <c r="K29" s="543" t="s">
        <v>349</v>
      </c>
      <c r="L29" s="364">
        <v>-4.3999999999999986</v>
      </c>
    </row>
    <row r="30" spans="1:12" s="110" customFormat="1" ht="15" customHeight="1" x14ac:dyDescent="0.2">
      <c r="A30" s="365"/>
      <c r="B30" s="366" t="s">
        <v>110</v>
      </c>
      <c r="C30" s="362"/>
      <c r="D30" s="362"/>
      <c r="E30" s="363"/>
      <c r="F30" s="542">
        <v>28.5</v>
      </c>
      <c r="G30" s="542">
        <v>39.200000000000003</v>
      </c>
      <c r="H30" s="542">
        <v>41.4</v>
      </c>
      <c r="I30" s="542">
        <v>36.6</v>
      </c>
      <c r="J30" s="542">
        <v>31.7</v>
      </c>
      <c r="K30" s="543" t="s">
        <v>349</v>
      </c>
      <c r="L30" s="364">
        <v>-3.1999999999999993</v>
      </c>
    </row>
    <row r="31" spans="1:12" s="110" customFormat="1" ht="15" customHeight="1" x14ac:dyDescent="0.2">
      <c r="A31" s="365"/>
      <c r="B31" s="366" t="s">
        <v>111</v>
      </c>
      <c r="C31" s="362"/>
      <c r="D31" s="362"/>
      <c r="E31" s="363"/>
      <c r="F31" s="542">
        <v>41.2</v>
      </c>
      <c r="G31" s="542">
        <v>45.8</v>
      </c>
      <c r="H31" s="542">
        <v>60.9</v>
      </c>
      <c r="I31" s="542">
        <v>58.7</v>
      </c>
      <c r="J31" s="542">
        <v>48.1</v>
      </c>
      <c r="K31" s="543" t="s">
        <v>349</v>
      </c>
      <c r="L31" s="364">
        <v>-6.8999999999999986</v>
      </c>
    </row>
    <row r="32" spans="1:12" s="110" customFormat="1" ht="15" customHeight="1" x14ac:dyDescent="0.2">
      <c r="A32" s="367" t="s">
        <v>113</v>
      </c>
      <c r="B32" s="368" t="s">
        <v>181</v>
      </c>
      <c r="C32" s="362"/>
      <c r="D32" s="362"/>
      <c r="E32" s="363"/>
      <c r="F32" s="542">
        <v>32.4</v>
      </c>
      <c r="G32" s="542">
        <v>38.6</v>
      </c>
      <c r="H32" s="542">
        <v>40.299999999999997</v>
      </c>
      <c r="I32" s="542">
        <v>41.5</v>
      </c>
      <c r="J32" s="544">
        <v>38</v>
      </c>
      <c r="K32" s="543" t="s">
        <v>349</v>
      </c>
      <c r="L32" s="364">
        <v>-5.6000000000000014</v>
      </c>
    </row>
    <row r="33" spans="1:12" s="110" customFormat="1" ht="15" customHeight="1" x14ac:dyDescent="0.2">
      <c r="A33" s="367"/>
      <c r="B33" s="368" t="s">
        <v>182</v>
      </c>
      <c r="C33" s="362"/>
      <c r="D33" s="362"/>
      <c r="E33" s="363"/>
      <c r="F33" s="542">
        <v>50.1</v>
      </c>
      <c r="G33" s="542">
        <v>55.6</v>
      </c>
      <c r="H33" s="542">
        <v>58.4</v>
      </c>
      <c r="I33" s="542">
        <v>56.9</v>
      </c>
      <c r="J33" s="542">
        <v>51.9</v>
      </c>
      <c r="K33" s="543" t="s">
        <v>349</v>
      </c>
      <c r="L33" s="364">
        <v>-1.7999999999999972</v>
      </c>
    </row>
    <row r="34" spans="1:12" s="369" customFormat="1" ht="15" customHeight="1" x14ac:dyDescent="0.2">
      <c r="A34" s="367" t="s">
        <v>113</v>
      </c>
      <c r="B34" s="368" t="s">
        <v>116</v>
      </c>
      <c r="C34" s="362"/>
      <c r="D34" s="362"/>
      <c r="E34" s="363"/>
      <c r="F34" s="542">
        <v>38.299999999999997</v>
      </c>
      <c r="G34" s="542">
        <v>46.2</v>
      </c>
      <c r="H34" s="542">
        <v>46.8</v>
      </c>
      <c r="I34" s="542">
        <v>47.9</v>
      </c>
      <c r="J34" s="542">
        <v>41.8</v>
      </c>
      <c r="K34" s="543" t="s">
        <v>349</v>
      </c>
      <c r="L34" s="364">
        <v>-3.5</v>
      </c>
    </row>
    <row r="35" spans="1:12" s="369" customFormat="1" ht="11.25" x14ac:dyDescent="0.2">
      <c r="A35" s="370"/>
      <c r="B35" s="371" t="s">
        <v>117</v>
      </c>
      <c r="C35" s="372"/>
      <c r="D35" s="372"/>
      <c r="E35" s="373"/>
      <c r="F35" s="545">
        <v>46.4</v>
      </c>
      <c r="G35" s="545">
        <v>49.9</v>
      </c>
      <c r="H35" s="545">
        <v>52.1</v>
      </c>
      <c r="I35" s="545">
        <v>49.7</v>
      </c>
      <c r="J35" s="546">
        <v>52.9</v>
      </c>
      <c r="K35" s="547" t="s">
        <v>349</v>
      </c>
      <c r="L35" s="374">
        <v>-6.5</v>
      </c>
    </row>
    <row r="36" spans="1:12" s="369" customFormat="1" ht="15.95" customHeight="1" x14ac:dyDescent="0.2">
      <c r="A36" s="375" t="s">
        <v>350</v>
      </c>
      <c r="B36" s="376"/>
      <c r="C36" s="377"/>
      <c r="D36" s="376"/>
      <c r="E36" s="378"/>
      <c r="F36" s="548">
        <v>6574</v>
      </c>
      <c r="G36" s="548">
        <v>5866</v>
      </c>
      <c r="H36" s="548">
        <v>7137</v>
      </c>
      <c r="I36" s="548">
        <v>5874</v>
      </c>
      <c r="J36" s="548">
        <v>6462</v>
      </c>
      <c r="K36" s="549">
        <v>112</v>
      </c>
      <c r="L36" s="380">
        <v>1.7332095326524295</v>
      </c>
    </row>
    <row r="37" spans="1:12" s="369" customFormat="1" ht="15.95" customHeight="1" x14ac:dyDescent="0.2">
      <c r="A37" s="381"/>
      <c r="B37" s="382" t="s">
        <v>113</v>
      </c>
      <c r="C37" s="382" t="s">
        <v>351</v>
      </c>
      <c r="D37" s="382"/>
      <c r="E37" s="383"/>
      <c r="F37" s="548">
        <v>2628</v>
      </c>
      <c r="G37" s="548">
        <v>2759</v>
      </c>
      <c r="H37" s="548">
        <v>3432</v>
      </c>
      <c r="I37" s="548">
        <v>2839</v>
      </c>
      <c r="J37" s="548">
        <v>2854</v>
      </c>
      <c r="K37" s="549">
        <v>-226</v>
      </c>
      <c r="L37" s="380">
        <v>-7.9187105816398038</v>
      </c>
    </row>
    <row r="38" spans="1:12" s="369" customFormat="1" ht="15.95" customHeight="1" x14ac:dyDescent="0.2">
      <c r="A38" s="381"/>
      <c r="B38" s="384" t="s">
        <v>105</v>
      </c>
      <c r="C38" s="384" t="s">
        <v>106</v>
      </c>
      <c r="D38" s="385"/>
      <c r="E38" s="383"/>
      <c r="F38" s="548">
        <v>3488</v>
      </c>
      <c r="G38" s="548">
        <v>2898</v>
      </c>
      <c r="H38" s="548">
        <v>3604</v>
      </c>
      <c r="I38" s="548">
        <v>3097</v>
      </c>
      <c r="J38" s="550">
        <v>3343</v>
      </c>
      <c r="K38" s="549">
        <v>145</v>
      </c>
      <c r="L38" s="380">
        <v>4.3374214777146278</v>
      </c>
    </row>
    <row r="39" spans="1:12" s="369" customFormat="1" ht="15.95" customHeight="1" x14ac:dyDescent="0.2">
      <c r="A39" s="381"/>
      <c r="B39" s="385"/>
      <c r="C39" s="382" t="s">
        <v>352</v>
      </c>
      <c r="D39" s="385"/>
      <c r="E39" s="383"/>
      <c r="F39" s="548">
        <v>1300</v>
      </c>
      <c r="G39" s="548">
        <v>1272</v>
      </c>
      <c r="H39" s="548">
        <v>1619</v>
      </c>
      <c r="I39" s="548">
        <v>1346</v>
      </c>
      <c r="J39" s="548">
        <v>1377</v>
      </c>
      <c r="K39" s="549">
        <v>-77</v>
      </c>
      <c r="L39" s="380">
        <v>-5.5918663761801017</v>
      </c>
    </row>
    <row r="40" spans="1:12" s="369" customFormat="1" ht="15.95" customHeight="1" x14ac:dyDescent="0.2">
      <c r="A40" s="381"/>
      <c r="B40" s="384"/>
      <c r="C40" s="384" t="s">
        <v>107</v>
      </c>
      <c r="D40" s="385"/>
      <c r="E40" s="383"/>
      <c r="F40" s="548">
        <v>3086</v>
      </c>
      <c r="G40" s="548">
        <v>2968</v>
      </c>
      <c r="H40" s="548">
        <v>3533</v>
      </c>
      <c r="I40" s="548">
        <v>2777</v>
      </c>
      <c r="J40" s="548">
        <v>3119</v>
      </c>
      <c r="K40" s="549">
        <v>-33</v>
      </c>
      <c r="L40" s="380">
        <v>-1.0580314203270278</v>
      </c>
    </row>
    <row r="41" spans="1:12" s="369" customFormat="1" ht="24" customHeight="1" x14ac:dyDescent="0.2">
      <c r="A41" s="381"/>
      <c r="B41" s="385"/>
      <c r="C41" s="382" t="s">
        <v>352</v>
      </c>
      <c r="D41" s="385"/>
      <c r="E41" s="383"/>
      <c r="F41" s="548">
        <v>1328</v>
      </c>
      <c r="G41" s="548">
        <v>1487</v>
      </c>
      <c r="H41" s="548">
        <v>1813</v>
      </c>
      <c r="I41" s="548">
        <v>1493</v>
      </c>
      <c r="J41" s="550">
        <v>1477</v>
      </c>
      <c r="K41" s="549">
        <v>-149</v>
      </c>
      <c r="L41" s="380">
        <v>-10.088016249153689</v>
      </c>
    </row>
    <row r="42" spans="1:12" s="110" customFormat="1" ht="15" customHeight="1" x14ac:dyDescent="0.2">
      <c r="A42" s="381"/>
      <c r="B42" s="384" t="s">
        <v>113</v>
      </c>
      <c r="C42" s="384" t="s">
        <v>353</v>
      </c>
      <c r="D42" s="385"/>
      <c r="E42" s="383"/>
      <c r="F42" s="548">
        <v>1562</v>
      </c>
      <c r="G42" s="548">
        <v>1503</v>
      </c>
      <c r="H42" s="548">
        <v>2049</v>
      </c>
      <c r="I42" s="548">
        <v>1434</v>
      </c>
      <c r="J42" s="548">
        <v>1543</v>
      </c>
      <c r="K42" s="549">
        <v>19</v>
      </c>
      <c r="L42" s="380">
        <v>1.2313674659753726</v>
      </c>
    </row>
    <row r="43" spans="1:12" s="110" customFormat="1" ht="15" customHeight="1" x14ac:dyDescent="0.2">
      <c r="A43" s="381"/>
      <c r="B43" s="385"/>
      <c r="C43" s="382" t="s">
        <v>352</v>
      </c>
      <c r="D43" s="385"/>
      <c r="E43" s="383"/>
      <c r="F43" s="548">
        <v>793</v>
      </c>
      <c r="G43" s="548">
        <v>817</v>
      </c>
      <c r="H43" s="548">
        <v>1108</v>
      </c>
      <c r="I43" s="548">
        <v>812</v>
      </c>
      <c r="J43" s="548">
        <v>843</v>
      </c>
      <c r="K43" s="549">
        <v>-50</v>
      </c>
      <c r="L43" s="380">
        <v>-5.9311981020166078</v>
      </c>
    </row>
    <row r="44" spans="1:12" s="110" customFormat="1" ht="15" customHeight="1" x14ac:dyDescent="0.2">
      <c r="A44" s="381"/>
      <c r="B44" s="384"/>
      <c r="C44" s="366" t="s">
        <v>109</v>
      </c>
      <c r="D44" s="385"/>
      <c r="E44" s="383"/>
      <c r="F44" s="548">
        <v>4422</v>
      </c>
      <c r="G44" s="548">
        <v>3880</v>
      </c>
      <c r="H44" s="548">
        <v>4496</v>
      </c>
      <c r="I44" s="548">
        <v>3954</v>
      </c>
      <c r="J44" s="550">
        <v>4346</v>
      </c>
      <c r="K44" s="549">
        <v>76</v>
      </c>
      <c r="L44" s="380">
        <v>1.7487344684767603</v>
      </c>
    </row>
    <row r="45" spans="1:12" s="110" customFormat="1" ht="15" customHeight="1" x14ac:dyDescent="0.2">
      <c r="A45" s="381"/>
      <c r="B45" s="385"/>
      <c r="C45" s="382" t="s">
        <v>352</v>
      </c>
      <c r="D45" s="385"/>
      <c r="E45" s="383"/>
      <c r="F45" s="548">
        <v>1656</v>
      </c>
      <c r="G45" s="548">
        <v>1748</v>
      </c>
      <c r="H45" s="548">
        <v>2061</v>
      </c>
      <c r="I45" s="548">
        <v>1835</v>
      </c>
      <c r="J45" s="548">
        <v>1817</v>
      </c>
      <c r="K45" s="549">
        <v>-161</v>
      </c>
      <c r="L45" s="380">
        <v>-8.8607594936708853</v>
      </c>
    </row>
    <row r="46" spans="1:12" s="110" customFormat="1" ht="15" customHeight="1" x14ac:dyDescent="0.2">
      <c r="A46" s="381"/>
      <c r="B46" s="384"/>
      <c r="C46" s="366" t="s">
        <v>110</v>
      </c>
      <c r="D46" s="385"/>
      <c r="E46" s="383"/>
      <c r="F46" s="548">
        <v>505</v>
      </c>
      <c r="G46" s="548">
        <v>411</v>
      </c>
      <c r="H46" s="548">
        <v>500</v>
      </c>
      <c r="I46" s="548">
        <v>423</v>
      </c>
      <c r="J46" s="548">
        <v>496</v>
      </c>
      <c r="K46" s="549">
        <v>9</v>
      </c>
      <c r="L46" s="380">
        <v>1.814516129032258</v>
      </c>
    </row>
    <row r="47" spans="1:12" s="110" customFormat="1" ht="15" customHeight="1" x14ac:dyDescent="0.2">
      <c r="A47" s="381"/>
      <c r="B47" s="385"/>
      <c r="C47" s="382" t="s">
        <v>352</v>
      </c>
      <c r="D47" s="385"/>
      <c r="E47" s="383"/>
      <c r="F47" s="548">
        <v>144</v>
      </c>
      <c r="G47" s="548">
        <v>161</v>
      </c>
      <c r="H47" s="548">
        <v>207</v>
      </c>
      <c r="I47" s="548">
        <v>155</v>
      </c>
      <c r="J47" s="550">
        <v>157</v>
      </c>
      <c r="K47" s="549">
        <v>-13</v>
      </c>
      <c r="L47" s="380">
        <v>-8.2802547770700645</v>
      </c>
    </row>
    <row r="48" spans="1:12" s="110" customFormat="1" ht="15" customHeight="1" x14ac:dyDescent="0.2">
      <c r="A48" s="381"/>
      <c r="B48" s="385"/>
      <c r="C48" s="366" t="s">
        <v>111</v>
      </c>
      <c r="D48" s="386"/>
      <c r="E48" s="387"/>
      <c r="F48" s="548">
        <v>85</v>
      </c>
      <c r="G48" s="548">
        <v>72</v>
      </c>
      <c r="H48" s="548">
        <v>92</v>
      </c>
      <c r="I48" s="548">
        <v>63</v>
      </c>
      <c r="J48" s="548">
        <v>77</v>
      </c>
      <c r="K48" s="549">
        <v>8</v>
      </c>
      <c r="L48" s="380">
        <v>10.38961038961039</v>
      </c>
    </row>
    <row r="49" spans="1:12" s="110" customFormat="1" ht="15" customHeight="1" x14ac:dyDescent="0.2">
      <c r="A49" s="381"/>
      <c r="B49" s="385"/>
      <c r="C49" s="382" t="s">
        <v>352</v>
      </c>
      <c r="D49" s="385"/>
      <c r="E49" s="383"/>
      <c r="F49" s="548">
        <v>35</v>
      </c>
      <c r="G49" s="548">
        <v>33</v>
      </c>
      <c r="H49" s="548">
        <v>56</v>
      </c>
      <c r="I49" s="548">
        <v>37</v>
      </c>
      <c r="J49" s="548">
        <v>37</v>
      </c>
      <c r="K49" s="549">
        <v>-2</v>
      </c>
      <c r="L49" s="380">
        <v>-5.4054054054054053</v>
      </c>
    </row>
    <row r="50" spans="1:12" s="110" customFormat="1" ht="15" customHeight="1" x14ac:dyDescent="0.2">
      <c r="A50" s="381"/>
      <c r="B50" s="384" t="s">
        <v>113</v>
      </c>
      <c r="C50" s="382" t="s">
        <v>181</v>
      </c>
      <c r="D50" s="385"/>
      <c r="E50" s="383"/>
      <c r="F50" s="548">
        <v>3758</v>
      </c>
      <c r="G50" s="548">
        <v>2969</v>
      </c>
      <c r="H50" s="548">
        <v>4062</v>
      </c>
      <c r="I50" s="548">
        <v>3263</v>
      </c>
      <c r="J50" s="550">
        <v>3591</v>
      </c>
      <c r="K50" s="549">
        <v>167</v>
      </c>
      <c r="L50" s="380">
        <v>4.6505151768309663</v>
      </c>
    </row>
    <row r="51" spans="1:12" s="110" customFormat="1" ht="15" customHeight="1" x14ac:dyDescent="0.2">
      <c r="A51" s="381"/>
      <c r="B51" s="385"/>
      <c r="C51" s="382" t="s">
        <v>352</v>
      </c>
      <c r="D51" s="385"/>
      <c r="E51" s="383"/>
      <c r="F51" s="548">
        <v>1218</v>
      </c>
      <c r="G51" s="548">
        <v>1147</v>
      </c>
      <c r="H51" s="548">
        <v>1636</v>
      </c>
      <c r="I51" s="548">
        <v>1353</v>
      </c>
      <c r="J51" s="548">
        <v>1365</v>
      </c>
      <c r="K51" s="549">
        <v>-147</v>
      </c>
      <c r="L51" s="380">
        <v>-10.76923076923077</v>
      </c>
    </row>
    <row r="52" spans="1:12" s="110" customFormat="1" ht="15" customHeight="1" x14ac:dyDescent="0.2">
      <c r="A52" s="381"/>
      <c r="B52" s="384"/>
      <c r="C52" s="382" t="s">
        <v>182</v>
      </c>
      <c r="D52" s="385"/>
      <c r="E52" s="383"/>
      <c r="F52" s="548">
        <v>2816</v>
      </c>
      <c r="G52" s="548">
        <v>2897</v>
      </c>
      <c r="H52" s="548">
        <v>3075</v>
      </c>
      <c r="I52" s="548">
        <v>2611</v>
      </c>
      <c r="J52" s="548">
        <v>2871</v>
      </c>
      <c r="K52" s="549">
        <v>-55</v>
      </c>
      <c r="L52" s="380">
        <v>-1.9157088122605364</v>
      </c>
    </row>
    <row r="53" spans="1:12" s="269" customFormat="1" ht="11.25" customHeight="1" x14ac:dyDescent="0.2">
      <c r="A53" s="381"/>
      <c r="B53" s="385"/>
      <c r="C53" s="382" t="s">
        <v>352</v>
      </c>
      <c r="D53" s="385"/>
      <c r="E53" s="383"/>
      <c r="F53" s="548">
        <v>1410</v>
      </c>
      <c r="G53" s="548">
        <v>1612</v>
      </c>
      <c r="H53" s="548">
        <v>1796</v>
      </c>
      <c r="I53" s="548">
        <v>1486</v>
      </c>
      <c r="J53" s="550">
        <v>1489</v>
      </c>
      <c r="K53" s="549">
        <v>-79</v>
      </c>
      <c r="L53" s="380">
        <v>-5.3055742108797848</v>
      </c>
    </row>
    <row r="54" spans="1:12" s="151" customFormat="1" ht="12.75" customHeight="1" x14ac:dyDescent="0.2">
      <c r="A54" s="381"/>
      <c r="B54" s="384" t="s">
        <v>113</v>
      </c>
      <c r="C54" s="384" t="s">
        <v>116</v>
      </c>
      <c r="D54" s="385"/>
      <c r="E54" s="383"/>
      <c r="F54" s="548">
        <v>5236</v>
      </c>
      <c r="G54" s="548">
        <v>4583</v>
      </c>
      <c r="H54" s="548">
        <v>5453</v>
      </c>
      <c r="I54" s="548">
        <v>4467</v>
      </c>
      <c r="J54" s="548">
        <v>5072</v>
      </c>
      <c r="K54" s="549">
        <v>164</v>
      </c>
      <c r="L54" s="380">
        <v>3.2334384858044163</v>
      </c>
    </row>
    <row r="55" spans="1:12" ht="11.25" x14ac:dyDescent="0.2">
      <c r="A55" s="381"/>
      <c r="B55" s="385"/>
      <c r="C55" s="382" t="s">
        <v>352</v>
      </c>
      <c r="D55" s="385"/>
      <c r="E55" s="383"/>
      <c r="F55" s="548">
        <v>2006</v>
      </c>
      <c r="G55" s="548">
        <v>2118</v>
      </c>
      <c r="H55" s="548">
        <v>2554</v>
      </c>
      <c r="I55" s="548">
        <v>2139</v>
      </c>
      <c r="J55" s="548">
        <v>2118</v>
      </c>
      <c r="K55" s="549">
        <v>-112</v>
      </c>
      <c r="L55" s="380">
        <v>-5.2880075542965059</v>
      </c>
    </row>
    <row r="56" spans="1:12" ht="14.25" customHeight="1" x14ac:dyDescent="0.2">
      <c r="A56" s="381"/>
      <c r="B56" s="385"/>
      <c r="C56" s="384" t="s">
        <v>117</v>
      </c>
      <c r="D56" s="385"/>
      <c r="E56" s="383"/>
      <c r="F56" s="548">
        <v>1333</v>
      </c>
      <c r="G56" s="548">
        <v>1282</v>
      </c>
      <c r="H56" s="548">
        <v>1676</v>
      </c>
      <c r="I56" s="548">
        <v>1404</v>
      </c>
      <c r="J56" s="548">
        <v>1383</v>
      </c>
      <c r="K56" s="549">
        <v>-50</v>
      </c>
      <c r="L56" s="380">
        <v>-3.6153289949385394</v>
      </c>
    </row>
    <row r="57" spans="1:12" ht="18.75" customHeight="1" x14ac:dyDescent="0.2">
      <c r="A57" s="388"/>
      <c r="B57" s="389"/>
      <c r="C57" s="390" t="s">
        <v>352</v>
      </c>
      <c r="D57" s="389"/>
      <c r="E57" s="391"/>
      <c r="F57" s="551">
        <v>619</v>
      </c>
      <c r="G57" s="552">
        <v>640</v>
      </c>
      <c r="H57" s="552">
        <v>874</v>
      </c>
      <c r="I57" s="552">
        <v>698</v>
      </c>
      <c r="J57" s="552">
        <v>732</v>
      </c>
      <c r="K57" s="553">
        <f t="shared" ref="K57" si="0">IF(OR(F57=".",J57=".")=TRUE,".",IF(OR(F57="*",J57="*")=TRUE,"*",IF(AND(F57="-",J57="-")=TRUE,"-",IF(AND(ISNUMBER(J57),ISNUMBER(F57))=TRUE,IF(F57-J57=0,0,F57-J57),IF(ISNUMBER(F57)=TRUE,F57,-J57)))))</f>
        <v>-113</v>
      </c>
      <c r="L57" s="392">
        <f t="shared" ref="L57" si="1">IF(K57 =".",".",IF(K57 ="*","*",IF(K57="-","-",IF(K57=0,0,IF(OR(J57="-",J57=".",F57="-",F57=".")=TRUE,"X",IF(J57=0,"0,0",IF(ABS(K57*100/J57)&gt;250,".X",(K57*100/J57))))))))</f>
        <v>-15.437158469945356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6781</v>
      </c>
      <c r="E11" s="114">
        <v>6340</v>
      </c>
      <c r="F11" s="114">
        <v>9315</v>
      </c>
      <c r="G11" s="114">
        <v>6176</v>
      </c>
      <c r="H11" s="140">
        <v>6828</v>
      </c>
      <c r="I11" s="115">
        <v>-47</v>
      </c>
      <c r="J11" s="116">
        <v>-0.6883421206795548</v>
      </c>
    </row>
    <row r="12" spans="1:15" s="110" customFormat="1" ht="24.95" customHeight="1" x14ac:dyDescent="0.2">
      <c r="A12" s="193" t="s">
        <v>132</v>
      </c>
      <c r="B12" s="194" t="s">
        <v>133</v>
      </c>
      <c r="C12" s="113">
        <v>0.42766553605662883</v>
      </c>
      <c r="D12" s="115">
        <v>29</v>
      </c>
      <c r="E12" s="114">
        <v>7</v>
      </c>
      <c r="F12" s="114">
        <v>47</v>
      </c>
      <c r="G12" s="114">
        <v>36</v>
      </c>
      <c r="H12" s="140">
        <v>29</v>
      </c>
      <c r="I12" s="115">
        <v>0</v>
      </c>
      <c r="J12" s="116">
        <v>0</v>
      </c>
    </row>
    <row r="13" spans="1:15" s="110" customFormat="1" ht="24.95" customHeight="1" x14ac:dyDescent="0.2">
      <c r="A13" s="193" t="s">
        <v>134</v>
      </c>
      <c r="B13" s="199" t="s">
        <v>214</v>
      </c>
      <c r="C13" s="113">
        <v>0.70786019761097185</v>
      </c>
      <c r="D13" s="115">
        <v>48</v>
      </c>
      <c r="E13" s="114">
        <v>24</v>
      </c>
      <c r="F13" s="114">
        <v>63</v>
      </c>
      <c r="G13" s="114">
        <v>38</v>
      </c>
      <c r="H13" s="140">
        <v>50</v>
      </c>
      <c r="I13" s="115">
        <v>-2</v>
      </c>
      <c r="J13" s="116">
        <v>-4</v>
      </c>
    </row>
    <row r="14" spans="1:15" s="287" customFormat="1" ht="24.95" customHeight="1" x14ac:dyDescent="0.2">
      <c r="A14" s="193" t="s">
        <v>215</v>
      </c>
      <c r="B14" s="199" t="s">
        <v>137</v>
      </c>
      <c r="C14" s="113">
        <v>5.6186403185370892</v>
      </c>
      <c r="D14" s="115">
        <v>381</v>
      </c>
      <c r="E14" s="114">
        <v>283</v>
      </c>
      <c r="F14" s="114">
        <v>565</v>
      </c>
      <c r="G14" s="114">
        <v>313</v>
      </c>
      <c r="H14" s="140">
        <v>369</v>
      </c>
      <c r="I14" s="115">
        <v>12</v>
      </c>
      <c r="J14" s="116">
        <v>3.2520325203252032</v>
      </c>
      <c r="K14" s="110"/>
      <c r="L14" s="110"/>
      <c r="M14" s="110"/>
      <c r="N14" s="110"/>
      <c r="O14" s="110"/>
    </row>
    <row r="15" spans="1:15" s="110" customFormat="1" ht="24.95" customHeight="1" x14ac:dyDescent="0.2">
      <c r="A15" s="193" t="s">
        <v>216</v>
      </c>
      <c r="B15" s="199" t="s">
        <v>217</v>
      </c>
      <c r="C15" s="113">
        <v>2.035098068131544</v>
      </c>
      <c r="D15" s="115">
        <v>138</v>
      </c>
      <c r="E15" s="114">
        <v>132</v>
      </c>
      <c r="F15" s="114">
        <v>168</v>
      </c>
      <c r="G15" s="114">
        <v>118</v>
      </c>
      <c r="H15" s="140">
        <v>129</v>
      </c>
      <c r="I15" s="115">
        <v>9</v>
      </c>
      <c r="J15" s="116">
        <v>6.9767441860465116</v>
      </c>
    </row>
    <row r="16" spans="1:15" s="287" customFormat="1" ht="24.95" customHeight="1" x14ac:dyDescent="0.2">
      <c r="A16" s="193" t="s">
        <v>218</v>
      </c>
      <c r="B16" s="199" t="s">
        <v>141</v>
      </c>
      <c r="C16" s="113">
        <v>3.0526471021973158</v>
      </c>
      <c r="D16" s="115">
        <v>207</v>
      </c>
      <c r="E16" s="114">
        <v>132</v>
      </c>
      <c r="F16" s="114">
        <v>358</v>
      </c>
      <c r="G16" s="114">
        <v>156</v>
      </c>
      <c r="H16" s="140">
        <v>194</v>
      </c>
      <c r="I16" s="115">
        <v>13</v>
      </c>
      <c r="J16" s="116">
        <v>6.7010309278350517</v>
      </c>
      <c r="K16" s="110"/>
      <c r="L16" s="110"/>
      <c r="M16" s="110"/>
      <c r="N16" s="110"/>
      <c r="O16" s="110"/>
    </row>
    <row r="17" spans="1:15" s="110" customFormat="1" ht="24.95" customHeight="1" x14ac:dyDescent="0.2">
      <c r="A17" s="193" t="s">
        <v>142</v>
      </c>
      <c r="B17" s="199" t="s">
        <v>220</v>
      </c>
      <c r="C17" s="113">
        <v>0.53089514820822892</v>
      </c>
      <c r="D17" s="115">
        <v>36</v>
      </c>
      <c r="E17" s="114">
        <v>19</v>
      </c>
      <c r="F17" s="114">
        <v>39</v>
      </c>
      <c r="G17" s="114">
        <v>39</v>
      </c>
      <c r="H17" s="140">
        <v>46</v>
      </c>
      <c r="I17" s="115">
        <v>-10</v>
      </c>
      <c r="J17" s="116">
        <v>-21.739130434782609</v>
      </c>
    </row>
    <row r="18" spans="1:15" s="287" customFormat="1" ht="24.95" customHeight="1" x14ac:dyDescent="0.2">
      <c r="A18" s="201" t="s">
        <v>144</v>
      </c>
      <c r="B18" s="202" t="s">
        <v>145</v>
      </c>
      <c r="C18" s="113">
        <v>2.7871995280932014</v>
      </c>
      <c r="D18" s="115">
        <v>189</v>
      </c>
      <c r="E18" s="114">
        <v>88</v>
      </c>
      <c r="F18" s="114">
        <v>238</v>
      </c>
      <c r="G18" s="114">
        <v>109</v>
      </c>
      <c r="H18" s="140">
        <v>179</v>
      </c>
      <c r="I18" s="115">
        <v>10</v>
      </c>
      <c r="J18" s="116">
        <v>5.5865921787709496</v>
      </c>
      <c r="K18" s="110"/>
      <c r="L18" s="110"/>
      <c r="M18" s="110"/>
      <c r="N18" s="110"/>
      <c r="O18" s="110"/>
    </row>
    <row r="19" spans="1:15" s="110" customFormat="1" ht="24.95" customHeight="1" x14ac:dyDescent="0.2">
      <c r="A19" s="193" t="s">
        <v>146</v>
      </c>
      <c r="B19" s="199" t="s">
        <v>147</v>
      </c>
      <c r="C19" s="113">
        <v>11.591210735879663</v>
      </c>
      <c r="D19" s="115">
        <v>786</v>
      </c>
      <c r="E19" s="114">
        <v>911</v>
      </c>
      <c r="F19" s="114">
        <v>1295</v>
      </c>
      <c r="G19" s="114">
        <v>679</v>
      </c>
      <c r="H19" s="140">
        <v>819</v>
      </c>
      <c r="I19" s="115">
        <v>-33</v>
      </c>
      <c r="J19" s="116">
        <v>-4.0293040293040292</v>
      </c>
    </row>
    <row r="20" spans="1:15" s="287" customFormat="1" ht="24.95" customHeight="1" x14ac:dyDescent="0.2">
      <c r="A20" s="193" t="s">
        <v>148</v>
      </c>
      <c r="B20" s="199" t="s">
        <v>149</v>
      </c>
      <c r="C20" s="113">
        <v>6.0610529420439461</v>
      </c>
      <c r="D20" s="115">
        <v>411</v>
      </c>
      <c r="E20" s="114">
        <v>394</v>
      </c>
      <c r="F20" s="114">
        <v>456</v>
      </c>
      <c r="G20" s="114">
        <v>526</v>
      </c>
      <c r="H20" s="140">
        <v>647</v>
      </c>
      <c r="I20" s="115">
        <v>-236</v>
      </c>
      <c r="J20" s="116">
        <v>-36.476043276661514</v>
      </c>
      <c r="K20" s="110"/>
      <c r="L20" s="110"/>
      <c r="M20" s="110"/>
      <c r="N20" s="110"/>
      <c r="O20" s="110"/>
    </row>
    <row r="21" spans="1:15" s="110" customFormat="1" ht="24.95" customHeight="1" x14ac:dyDescent="0.2">
      <c r="A21" s="201" t="s">
        <v>150</v>
      </c>
      <c r="B21" s="202" t="s">
        <v>151</v>
      </c>
      <c r="C21" s="113">
        <v>8.3910927591800615</v>
      </c>
      <c r="D21" s="115">
        <v>569</v>
      </c>
      <c r="E21" s="114">
        <v>592</v>
      </c>
      <c r="F21" s="114">
        <v>699</v>
      </c>
      <c r="G21" s="114">
        <v>701</v>
      </c>
      <c r="H21" s="140">
        <v>571</v>
      </c>
      <c r="I21" s="115">
        <v>-2</v>
      </c>
      <c r="J21" s="116">
        <v>-0.35026269702276708</v>
      </c>
    </row>
    <row r="22" spans="1:15" s="110" customFormat="1" ht="24.95" customHeight="1" x14ac:dyDescent="0.2">
      <c r="A22" s="201" t="s">
        <v>152</v>
      </c>
      <c r="B22" s="199" t="s">
        <v>153</v>
      </c>
      <c r="C22" s="113">
        <v>10.131249078307034</v>
      </c>
      <c r="D22" s="115">
        <v>687</v>
      </c>
      <c r="E22" s="114">
        <v>217</v>
      </c>
      <c r="F22" s="114">
        <v>339</v>
      </c>
      <c r="G22" s="114">
        <v>233</v>
      </c>
      <c r="H22" s="140">
        <v>264</v>
      </c>
      <c r="I22" s="115">
        <v>423</v>
      </c>
      <c r="J22" s="116">
        <v>160.22727272727272</v>
      </c>
    </row>
    <row r="23" spans="1:15" s="110" customFormat="1" ht="24.95" customHeight="1" x14ac:dyDescent="0.2">
      <c r="A23" s="193" t="s">
        <v>154</v>
      </c>
      <c r="B23" s="199" t="s">
        <v>155</v>
      </c>
      <c r="C23" s="113">
        <v>1.091284471316915</v>
      </c>
      <c r="D23" s="115">
        <v>74</v>
      </c>
      <c r="E23" s="114">
        <v>73</v>
      </c>
      <c r="F23" s="114">
        <v>172</v>
      </c>
      <c r="G23" s="114">
        <v>42</v>
      </c>
      <c r="H23" s="140">
        <v>88</v>
      </c>
      <c r="I23" s="115">
        <v>-14</v>
      </c>
      <c r="J23" s="116">
        <v>-15.909090909090908</v>
      </c>
    </row>
    <row r="24" spans="1:15" s="110" customFormat="1" ht="24.95" customHeight="1" x14ac:dyDescent="0.2">
      <c r="A24" s="193" t="s">
        <v>156</v>
      </c>
      <c r="B24" s="199" t="s">
        <v>221</v>
      </c>
      <c r="C24" s="113">
        <v>8.2436218846777756</v>
      </c>
      <c r="D24" s="115">
        <v>559</v>
      </c>
      <c r="E24" s="114">
        <v>461</v>
      </c>
      <c r="F24" s="114">
        <v>765</v>
      </c>
      <c r="G24" s="114">
        <v>499</v>
      </c>
      <c r="H24" s="140">
        <v>584</v>
      </c>
      <c r="I24" s="115">
        <v>-25</v>
      </c>
      <c r="J24" s="116">
        <v>-4.2808219178082192</v>
      </c>
    </row>
    <row r="25" spans="1:15" s="110" customFormat="1" ht="24.95" customHeight="1" x14ac:dyDescent="0.2">
      <c r="A25" s="193" t="s">
        <v>222</v>
      </c>
      <c r="B25" s="204" t="s">
        <v>159</v>
      </c>
      <c r="C25" s="113">
        <v>6.6656835275033179</v>
      </c>
      <c r="D25" s="115">
        <v>452</v>
      </c>
      <c r="E25" s="114">
        <v>417</v>
      </c>
      <c r="F25" s="114">
        <v>601</v>
      </c>
      <c r="G25" s="114">
        <v>484</v>
      </c>
      <c r="H25" s="140">
        <v>560</v>
      </c>
      <c r="I25" s="115">
        <v>-108</v>
      </c>
      <c r="J25" s="116">
        <v>-19.285714285714285</v>
      </c>
    </row>
    <row r="26" spans="1:15" s="110" customFormat="1" ht="24.95" customHeight="1" x14ac:dyDescent="0.2">
      <c r="A26" s="201">
        <v>782.78300000000002</v>
      </c>
      <c r="B26" s="203" t="s">
        <v>160</v>
      </c>
      <c r="C26" s="113">
        <v>7.358796637664061</v>
      </c>
      <c r="D26" s="115">
        <v>499</v>
      </c>
      <c r="E26" s="114">
        <v>520</v>
      </c>
      <c r="F26" s="114">
        <v>728</v>
      </c>
      <c r="G26" s="114">
        <v>648</v>
      </c>
      <c r="H26" s="140">
        <v>550</v>
      </c>
      <c r="I26" s="115">
        <v>-51</v>
      </c>
      <c r="J26" s="116">
        <v>-9.2727272727272734</v>
      </c>
    </row>
    <row r="27" spans="1:15" s="110" customFormat="1" ht="24.95" customHeight="1" x14ac:dyDescent="0.2">
      <c r="A27" s="193" t="s">
        <v>161</v>
      </c>
      <c r="B27" s="199" t="s">
        <v>162</v>
      </c>
      <c r="C27" s="113">
        <v>3.3623359386521163</v>
      </c>
      <c r="D27" s="115">
        <v>228</v>
      </c>
      <c r="E27" s="114">
        <v>176</v>
      </c>
      <c r="F27" s="114">
        <v>304</v>
      </c>
      <c r="G27" s="114">
        <v>173</v>
      </c>
      <c r="H27" s="140">
        <v>174</v>
      </c>
      <c r="I27" s="115">
        <v>54</v>
      </c>
      <c r="J27" s="116">
        <v>31.03448275862069</v>
      </c>
    </row>
    <row r="28" spans="1:15" s="110" customFormat="1" ht="24.95" customHeight="1" x14ac:dyDescent="0.2">
      <c r="A28" s="193" t="s">
        <v>163</v>
      </c>
      <c r="B28" s="199" t="s">
        <v>164</v>
      </c>
      <c r="C28" s="113">
        <v>5.5006636189352607</v>
      </c>
      <c r="D28" s="115">
        <v>373</v>
      </c>
      <c r="E28" s="114">
        <v>608</v>
      </c>
      <c r="F28" s="114">
        <v>625</v>
      </c>
      <c r="G28" s="114">
        <v>462</v>
      </c>
      <c r="H28" s="140">
        <v>439</v>
      </c>
      <c r="I28" s="115">
        <v>-66</v>
      </c>
      <c r="J28" s="116">
        <v>-15.034168564920273</v>
      </c>
    </row>
    <row r="29" spans="1:15" s="110" customFormat="1" ht="24.95" customHeight="1" x14ac:dyDescent="0.2">
      <c r="A29" s="193">
        <v>86</v>
      </c>
      <c r="B29" s="199" t="s">
        <v>165</v>
      </c>
      <c r="C29" s="113">
        <v>9.8363073293024623</v>
      </c>
      <c r="D29" s="115">
        <v>667</v>
      </c>
      <c r="E29" s="114">
        <v>813</v>
      </c>
      <c r="F29" s="114">
        <v>846</v>
      </c>
      <c r="G29" s="114">
        <v>547</v>
      </c>
      <c r="H29" s="140">
        <v>715</v>
      </c>
      <c r="I29" s="115">
        <v>-48</v>
      </c>
      <c r="J29" s="116">
        <v>-6.7132867132867133</v>
      </c>
    </row>
    <row r="30" spans="1:15" s="110" customFormat="1" ht="24.95" customHeight="1" x14ac:dyDescent="0.2">
      <c r="A30" s="193">
        <v>87.88</v>
      </c>
      <c r="B30" s="204" t="s">
        <v>166</v>
      </c>
      <c r="C30" s="113">
        <v>7.7127267364695475</v>
      </c>
      <c r="D30" s="115">
        <v>523</v>
      </c>
      <c r="E30" s="114">
        <v>442</v>
      </c>
      <c r="F30" s="114">
        <v>1026</v>
      </c>
      <c r="G30" s="114">
        <v>403</v>
      </c>
      <c r="H30" s="140">
        <v>486</v>
      </c>
      <c r="I30" s="115">
        <v>37</v>
      </c>
      <c r="J30" s="116">
        <v>7.6131687242798352</v>
      </c>
    </row>
    <row r="31" spans="1:15" s="110" customFormat="1" ht="24.95" customHeight="1" x14ac:dyDescent="0.2">
      <c r="A31" s="193" t="s">
        <v>167</v>
      </c>
      <c r="B31" s="199" t="s">
        <v>168</v>
      </c>
      <c r="C31" s="113">
        <v>4.5126087597699458</v>
      </c>
      <c r="D31" s="115">
        <v>306</v>
      </c>
      <c r="E31" s="114">
        <v>314</v>
      </c>
      <c r="F31" s="114">
        <v>546</v>
      </c>
      <c r="G31" s="114">
        <v>283</v>
      </c>
      <c r="H31" s="140">
        <v>304</v>
      </c>
      <c r="I31" s="115">
        <v>2</v>
      </c>
      <c r="J31" s="116">
        <v>0.65789473684210531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0.42766553605662883</v>
      </c>
      <c r="D34" s="115">
        <v>29</v>
      </c>
      <c r="E34" s="114">
        <v>7</v>
      </c>
      <c r="F34" s="114">
        <v>47</v>
      </c>
      <c r="G34" s="114">
        <v>36</v>
      </c>
      <c r="H34" s="140">
        <v>29</v>
      </c>
      <c r="I34" s="115">
        <v>0</v>
      </c>
      <c r="J34" s="116">
        <v>0</v>
      </c>
    </row>
    <row r="35" spans="1:10" s="110" customFormat="1" ht="24.95" customHeight="1" x14ac:dyDescent="0.2">
      <c r="A35" s="292" t="s">
        <v>171</v>
      </c>
      <c r="B35" s="293" t="s">
        <v>172</v>
      </c>
      <c r="C35" s="113">
        <v>9.1137000442412628</v>
      </c>
      <c r="D35" s="115">
        <v>618</v>
      </c>
      <c r="E35" s="114">
        <v>395</v>
      </c>
      <c r="F35" s="114">
        <v>866</v>
      </c>
      <c r="G35" s="114">
        <v>460</v>
      </c>
      <c r="H35" s="140">
        <v>598</v>
      </c>
      <c r="I35" s="115">
        <v>20</v>
      </c>
      <c r="J35" s="116">
        <v>3.3444816053511706</v>
      </c>
    </row>
    <row r="36" spans="1:10" s="110" customFormat="1" ht="24.95" customHeight="1" x14ac:dyDescent="0.2">
      <c r="A36" s="294" t="s">
        <v>173</v>
      </c>
      <c r="B36" s="295" t="s">
        <v>174</v>
      </c>
      <c r="C36" s="125">
        <v>90.458634419702108</v>
      </c>
      <c r="D36" s="143">
        <v>6134</v>
      </c>
      <c r="E36" s="144">
        <v>5938</v>
      </c>
      <c r="F36" s="144">
        <v>8402</v>
      </c>
      <c r="G36" s="144">
        <v>5680</v>
      </c>
      <c r="H36" s="145">
        <v>6201</v>
      </c>
      <c r="I36" s="143">
        <v>-67</v>
      </c>
      <c r="J36" s="146">
        <v>-1.0804708917916466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6781</v>
      </c>
      <c r="F11" s="264">
        <v>6340</v>
      </c>
      <c r="G11" s="264">
        <v>9315</v>
      </c>
      <c r="H11" s="264">
        <v>6176</v>
      </c>
      <c r="I11" s="265">
        <v>6828</v>
      </c>
      <c r="J11" s="263">
        <v>-47</v>
      </c>
      <c r="K11" s="266">
        <v>-0.6883421206795548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25.01106031558767</v>
      </c>
      <c r="E13" s="115">
        <v>1696</v>
      </c>
      <c r="F13" s="114">
        <v>1716</v>
      </c>
      <c r="G13" s="114">
        <v>2166</v>
      </c>
      <c r="H13" s="114">
        <v>1797</v>
      </c>
      <c r="I13" s="140">
        <v>1778</v>
      </c>
      <c r="J13" s="115">
        <v>-82</v>
      </c>
      <c r="K13" s="116">
        <v>-4.6119235095613051</v>
      </c>
    </row>
    <row r="14" spans="1:15" ht="15.95" customHeight="1" x14ac:dyDescent="0.2">
      <c r="A14" s="306" t="s">
        <v>230</v>
      </c>
      <c r="B14" s="307"/>
      <c r="C14" s="308"/>
      <c r="D14" s="113">
        <v>46.733520129774369</v>
      </c>
      <c r="E14" s="115">
        <v>3169</v>
      </c>
      <c r="F14" s="114">
        <v>2994</v>
      </c>
      <c r="G14" s="114">
        <v>5011</v>
      </c>
      <c r="H14" s="114">
        <v>2864</v>
      </c>
      <c r="I14" s="140">
        <v>3352</v>
      </c>
      <c r="J14" s="115">
        <v>-183</v>
      </c>
      <c r="K14" s="116">
        <v>-5.4594272076372317</v>
      </c>
    </row>
    <row r="15" spans="1:15" ht="15.95" customHeight="1" x14ac:dyDescent="0.2">
      <c r="A15" s="306" t="s">
        <v>231</v>
      </c>
      <c r="B15" s="307"/>
      <c r="C15" s="308"/>
      <c r="D15" s="113">
        <v>11.222533549623948</v>
      </c>
      <c r="E15" s="115">
        <v>761</v>
      </c>
      <c r="F15" s="114">
        <v>582</v>
      </c>
      <c r="G15" s="114">
        <v>704</v>
      </c>
      <c r="H15" s="114">
        <v>573</v>
      </c>
      <c r="I15" s="140">
        <v>590</v>
      </c>
      <c r="J15" s="115">
        <v>171</v>
      </c>
      <c r="K15" s="116">
        <v>28.983050847457626</v>
      </c>
    </row>
    <row r="16" spans="1:15" ht="15.95" customHeight="1" x14ac:dyDescent="0.2">
      <c r="A16" s="306" t="s">
        <v>232</v>
      </c>
      <c r="B16" s="307"/>
      <c r="C16" s="308"/>
      <c r="D16" s="113">
        <v>16.310278719952809</v>
      </c>
      <c r="E16" s="115">
        <v>1106</v>
      </c>
      <c r="F16" s="114">
        <v>1002</v>
      </c>
      <c r="G16" s="114">
        <v>1207</v>
      </c>
      <c r="H16" s="114">
        <v>911</v>
      </c>
      <c r="I16" s="140">
        <v>1059</v>
      </c>
      <c r="J16" s="115">
        <v>47</v>
      </c>
      <c r="K16" s="116">
        <v>4.4381491973559966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0.88482524701371479</v>
      </c>
      <c r="E18" s="115">
        <v>60</v>
      </c>
      <c r="F18" s="114">
        <v>32</v>
      </c>
      <c r="G18" s="114">
        <v>89</v>
      </c>
      <c r="H18" s="114">
        <v>81</v>
      </c>
      <c r="I18" s="140">
        <v>61</v>
      </c>
      <c r="J18" s="115">
        <v>-1</v>
      </c>
      <c r="K18" s="116">
        <v>-1.639344262295082</v>
      </c>
    </row>
    <row r="19" spans="1:11" ht="14.1" customHeight="1" x14ac:dyDescent="0.2">
      <c r="A19" s="306" t="s">
        <v>235</v>
      </c>
      <c r="B19" s="307" t="s">
        <v>236</v>
      </c>
      <c r="C19" s="308"/>
      <c r="D19" s="113">
        <v>0.73735437251142899</v>
      </c>
      <c r="E19" s="115">
        <v>50</v>
      </c>
      <c r="F19" s="114">
        <v>21</v>
      </c>
      <c r="G19" s="114">
        <v>67</v>
      </c>
      <c r="H19" s="114">
        <v>66</v>
      </c>
      <c r="I19" s="140">
        <v>54</v>
      </c>
      <c r="J19" s="115">
        <v>-4</v>
      </c>
      <c r="K19" s="116">
        <v>-7.4074074074074074</v>
      </c>
    </row>
    <row r="20" spans="1:11" ht="14.1" customHeight="1" x14ac:dyDescent="0.2">
      <c r="A20" s="306">
        <v>12</v>
      </c>
      <c r="B20" s="307" t="s">
        <v>237</v>
      </c>
      <c r="C20" s="308"/>
      <c r="D20" s="113">
        <v>0.60463058545937176</v>
      </c>
      <c r="E20" s="115">
        <v>41</v>
      </c>
      <c r="F20" s="114">
        <v>15</v>
      </c>
      <c r="G20" s="114">
        <v>46</v>
      </c>
      <c r="H20" s="114">
        <v>38</v>
      </c>
      <c r="I20" s="140">
        <v>54</v>
      </c>
      <c r="J20" s="115">
        <v>-13</v>
      </c>
      <c r="K20" s="116">
        <v>-24.074074074074073</v>
      </c>
    </row>
    <row r="21" spans="1:11" ht="14.1" customHeight="1" x14ac:dyDescent="0.2">
      <c r="A21" s="306">
        <v>21</v>
      </c>
      <c r="B21" s="307" t="s">
        <v>238</v>
      </c>
      <c r="C21" s="308"/>
      <c r="D21" s="113">
        <v>0.32443592390502873</v>
      </c>
      <c r="E21" s="115">
        <v>22</v>
      </c>
      <c r="F21" s="114">
        <v>13</v>
      </c>
      <c r="G21" s="114">
        <v>18</v>
      </c>
      <c r="H21" s="114">
        <v>11</v>
      </c>
      <c r="I21" s="140">
        <v>20</v>
      </c>
      <c r="J21" s="115">
        <v>2</v>
      </c>
      <c r="K21" s="116">
        <v>10</v>
      </c>
    </row>
    <row r="22" spans="1:11" ht="14.1" customHeight="1" x14ac:dyDescent="0.2">
      <c r="A22" s="306">
        <v>22</v>
      </c>
      <c r="B22" s="307" t="s">
        <v>239</v>
      </c>
      <c r="C22" s="308"/>
      <c r="D22" s="113">
        <v>0.81108980976257194</v>
      </c>
      <c r="E22" s="115">
        <v>55</v>
      </c>
      <c r="F22" s="114">
        <v>34</v>
      </c>
      <c r="G22" s="114">
        <v>92</v>
      </c>
      <c r="H22" s="114">
        <v>51</v>
      </c>
      <c r="I22" s="140">
        <v>53</v>
      </c>
      <c r="J22" s="115">
        <v>2</v>
      </c>
      <c r="K22" s="116">
        <v>3.7735849056603774</v>
      </c>
    </row>
    <row r="23" spans="1:11" ht="14.1" customHeight="1" x14ac:dyDescent="0.2">
      <c r="A23" s="306">
        <v>23</v>
      </c>
      <c r="B23" s="307" t="s">
        <v>240</v>
      </c>
      <c r="C23" s="308"/>
      <c r="D23" s="113">
        <v>1.6664208818758295</v>
      </c>
      <c r="E23" s="115">
        <v>113</v>
      </c>
      <c r="F23" s="114">
        <v>87</v>
      </c>
      <c r="G23" s="114">
        <v>107</v>
      </c>
      <c r="H23" s="114">
        <v>100</v>
      </c>
      <c r="I23" s="140">
        <v>61</v>
      </c>
      <c r="J23" s="115">
        <v>52</v>
      </c>
      <c r="K23" s="116">
        <v>85.245901639344268</v>
      </c>
    </row>
    <row r="24" spans="1:11" ht="14.1" customHeight="1" x14ac:dyDescent="0.2">
      <c r="A24" s="306">
        <v>24</v>
      </c>
      <c r="B24" s="307" t="s">
        <v>241</v>
      </c>
      <c r="C24" s="308"/>
      <c r="D24" s="113">
        <v>1.1945140834685151</v>
      </c>
      <c r="E24" s="115">
        <v>81</v>
      </c>
      <c r="F24" s="114">
        <v>81</v>
      </c>
      <c r="G24" s="114">
        <v>98</v>
      </c>
      <c r="H24" s="114">
        <v>99</v>
      </c>
      <c r="I24" s="140">
        <v>89</v>
      </c>
      <c r="J24" s="115">
        <v>-8</v>
      </c>
      <c r="K24" s="116">
        <v>-8.9887640449438209</v>
      </c>
    </row>
    <row r="25" spans="1:11" ht="14.1" customHeight="1" x14ac:dyDescent="0.2">
      <c r="A25" s="306">
        <v>25</v>
      </c>
      <c r="B25" s="307" t="s">
        <v>242</v>
      </c>
      <c r="C25" s="308"/>
      <c r="D25" s="113">
        <v>2.4775106916384013</v>
      </c>
      <c r="E25" s="115">
        <v>168</v>
      </c>
      <c r="F25" s="114">
        <v>146</v>
      </c>
      <c r="G25" s="114">
        <v>262</v>
      </c>
      <c r="H25" s="114">
        <v>168</v>
      </c>
      <c r="I25" s="140">
        <v>223</v>
      </c>
      <c r="J25" s="115">
        <v>-55</v>
      </c>
      <c r="K25" s="116">
        <v>-24.663677130044842</v>
      </c>
    </row>
    <row r="26" spans="1:11" ht="14.1" customHeight="1" x14ac:dyDescent="0.2">
      <c r="A26" s="306">
        <v>26</v>
      </c>
      <c r="B26" s="307" t="s">
        <v>243</v>
      </c>
      <c r="C26" s="308"/>
      <c r="D26" s="113">
        <v>1.8433859312785725</v>
      </c>
      <c r="E26" s="115">
        <v>125</v>
      </c>
      <c r="F26" s="114">
        <v>66</v>
      </c>
      <c r="G26" s="114">
        <v>227</v>
      </c>
      <c r="H26" s="114">
        <v>74</v>
      </c>
      <c r="I26" s="140">
        <v>112</v>
      </c>
      <c r="J26" s="115">
        <v>13</v>
      </c>
      <c r="K26" s="116">
        <v>11.607142857142858</v>
      </c>
    </row>
    <row r="27" spans="1:11" ht="14.1" customHeight="1" x14ac:dyDescent="0.2">
      <c r="A27" s="306">
        <v>27</v>
      </c>
      <c r="B27" s="307" t="s">
        <v>244</v>
      </c>
      <c r="C27" s="308"/>
      <c r="D27" s="113">
        <v>1.2240082583689722</v>
      </c>
      <c r="E27" s="115">
        <v>83</v>
      </c>
      <c r="F27" s="114">
        <v>72</v>
      </c>
      <c r="G27" s="114">
        <v>122</v>
      </c>
      <c r="H27" s="114">
        <v>76</v>
      </c>
      <c r="I27" s="140">
        <v>91</v>
      </c>
      <c r="J27" s="115">
        <v>-8</v>
      </c>
      <c r="K27" s="116">
        <v>-8.791208791208792</v>
      </c>
    </row>
    <row r="28" spans="1:11" ht="14.1" customHeight="1" x14ac:dyDescent="0.2">
      <c r="A28" s="306">
        <v>28</v>
      </c>
      <c r="B28" s="307" t="s">
        <v>245</v>
      </c>
      <c r="C28" s="308"/>
      <c r="D28" s="113">
        <v>0.42766553605662883</v>
      </c>
      <c r="E28" s="115">
        <v>29</v>
      </c>
      <c r="F28" s="114">
        <v>8</v>
      </c>
      <c r="G28" s="114">
        <v>18</v>
      </c>
      <c r="H28" s="114">
        <v>11</v>
      </c>
      <c r="I28" s="140">
        <v>8</v>
      </c>
      <c r="J28" s="115">
        <v>21</v>
      </c>
      <c r="K28" s="116" t="s">
        <v>514</v>
      </c>
    </row>
    <row r="29" spans="1:11" ht="14.1" customHeight="1" x14ac:dyDescent="0.2">
      <c r="A29" s="306">
        <v>29</v>
      </c>
      <c r="B29" s="307" t="s">
        <v>246</v>
      </c>
      <c r="C29" s="308"/>
      <c r="D29" s="113">
        <v>3.332841763751659</v>
      </c>
      <c r="E29" s="115">
        <v>226</v>
      </c>
      <c r="F29" s="114">
        <v>271</v>
      </c>
      <c r="G29" s="114">
        <v>319</v>
      </c>
      <c r="H29" s="114">
        <v>276</v>
      </c>
      <c r="I29" s="140">
        <v>241</v>
      </c>
      <c r="J29" s="115">
        <v>-15</v>
      </c>
      <c r="K29" s="116">
        <v>-6.2240663900414939</v>
      </c>
    </row>
    <row r="30" spans="1:11" ht="14.1" customHeight="1" x14ac:dyDescent="0.2">
      <c r="A30" s="306" t="s">
        <v>247</v>
      </c>
      <c r="B30" s="307" t="s">
        <v>248</v>
      </c>
      <c r="C30" s="308"/>
      <c r="D30" s="113">
        <v>0.64887184781005747</v>
      </c>
      <c r="E30" s="115">
        <v>44</v>
      </c>
      <c r="F30" s="114" t="s">
        <v>513</v>
      </c>
      <c r="G30" s="114">
        <v>83</v>
      </c>
      <c r="H30" s="114">
        <v>30</v>
      </c>
      <c r="I30" s="140" t="s">
        <v>513</v>
      </c>
      <c r="J30" s="115" t="s">
        <v>513</v>
      </c>
      <c r="K30" s="116" t="s">
        <v>513</v>
      </c>
    </row>
    <row r="31" spans="1:11" ht="14.1" customHeight="1" x14ac:dyDescent="0.2">
      <c r="A31" s="306" t="s">
        <v>249</v>
      </c>
      <c r="B31" s="307" t="s">
        <v>250</v>
      </c>
      <c r="C31" s="308"/>
      <c r="D31" s="113">
        <v>2.6397286535909159</v>
      </c>
      <c r="E31" s="115">
        <v>179</v>
      </c>
      <c r="F31" s="114">
        <v>231</v>
      </c>
      <c r="G31" s="114">
        <v>233</v>
      </c>
      <c r="H31" s="114">
        <v>243</v>
      </c>
      <c r="I31" s="140">
        <v>201</v>
      </c>
      <c r="J31" s="115">
        <v>-22</v>
      </c>
      <c r="K31" s="116">
        <v>-10.945273631840797</v>
      </c>
    </row>
    <row r="32" spans="1:11" ht="14.1" customHeight="1" x14ac:dyDescent="0.2">
      <c r="A32" s="306">
        <v>31</v>
      </c>
      <c r="B32" s="307" t="s">
        <v>251</v>
      </c>
      <c r="C32" s="308"/>
      <c r="D32" s="113">
        <v>0.67836602271051472</v>
      </c>
      <c r="E32" s="115">
        <v>46</v>
      </c>
      <c r="F32" s="114">
        <v>40</v>
      </c>
      <c r="G32" s="114">
        <v>55</v>
      </c>
      <c r="H32" s="114">
        <v>27</v>
      </c>
      <c r="I32" s="140">
        <v>38</v>
      </c>
      <c r="J32" s="115">
        <v>8</v>
      </c>
      <c r="K32" s="116">
        <v>21.05263157894737</v>
      </c>
    </row>
    <row r="33" spans="1:11" ht="14.1" customHeight="1" x14ac:dyDescent="0.2">
      <c r="A33" s="306">
        <v>32</v>
      </c>
      <c r="B33" s="307" t="s">
        <v>252</v>
      </c>
      <c r="C33" s="308"/>
      <c r="D33" s="113">
        <v>0.67836602271051472</v>
      </c>
      <c r="E33" s="115">
        <v>46</v>
      </c>
      <c r="F33" s="114">
        <v>21</v>
      </c>
      <c r="G33" s="114">
        <v>79</v>
      </c>
      <c r="H33" s="114">
        <v>55</v>
      </c>
      <c r="I33" s="140">
        <v>42</v>
      </c>
      <c r="J33" s="115">
        <v>4</v>
      </c>
      <c r="K33" s="116">
        <v>9.5238095238095237</v>
      </c>
    </row>
    <row r="34" spans="1:11" ht="14.1" customHeight="1" x14ac:dyDescent="0.2">
      <c r="A34" s="306">
        <v>33</v>
      </c>
      <c r="B34" s="307" t="s">
        <v>253</v>
      </c>
      <c r="C34" s="308"/>
      <c r="D34" s="113">
        <v>0.66361893526028615</v>
      </c>
      <c r="E34" s="115">
        <v>45</v>
      </c>
      <c r="F34" s="114">
        <v>33</v>
      </c>
      <c r="G34" s="114">
        <v>96</v>
      </c>
      <c r="H34" s="114">
        <v>43</v>
      </c>
      <c r="I34" s="140">
        <v>47</v>
      </c>
      <c r="J34" s="115">
        <v>-2</v>
      </c>
      <c r="K34" s="116">
        <v>-4.2553191489361701</v>
      </c>
    </row>
    <row r="35" spans="1:11" ht="14.1" customHeight="1" x14ac:dyDescent="0.2">
      <c r="A35" s="306">
        <v>34</v>
      </c>
      <c r="B35" s="307" t="s">
        <v>254</v>
      </c>
      <c r="C35" s="308"/>
      <c r="D35" s="113">
        <v>1.651673794425601</v>
      </c>
      <c r="E35" s="115">
        <v>112</v>
      </c>
      <c r="F35" s="114">
        <v>74</v>
      </c>
      <c r="G35" s="114">
        <v>115</v>
      </c>
      <c r="H35" s="114">
        <v>64</v>
      </c>
      <c r="I35" s="140">
        <v>103</v>
      </c>
      <c r="J35" s="115">
        <v>9</v>
      </c>
      <c r="K35" s="116">
        <v>8.7378640776699026</v>
      </c>
    </row>
    <row r="36" spans="1:11" ht="14.1" customHeight="1" x14ac:dyDescent="0.2">
      <c r="A36" s="306">
        <v>41</v>
      </c>
      <c r="B36" s="307" t="s">
        <v>255</v>
      </c>
      <c r="C36" s="308"/>
      <c r="D36" s="113">
        <v>0.45715971095708596</v>
      </c>
      <c r="E36" s="115">
        <v>31</v>
      </c>
      <c r="F36" s="114">
        <v>25</v>
      </c>
      <c r="G36" s="114">
        <v>45</v>
      </c>
      <c r="H36" s="114">
        <v>28</v>
      </c>
      <c r="I36" s="140">
        <v>33</v>
      </c>
      <c r="J36" s="115">
        <v>-2</v>
      </c>
      <c r="K36" s="116">
        <v>-6.0606060606060606</v>
      </c>
    </row>
    <row r="37" spans="1:11" ht="14.1" customHeight="1" x14ac:dyDescent="0.2">
      <c r="A37" s="306">
        <v>42</v>
      </c>
      <c r="B37" s="307" t="s">
        <v>256</v>
      </c>
      <c r="C37" s="308"/>
      <c r="D37" s="113">
        <v>8.8482524701371482E-2</v>
      </c>
      <c r="E37" s="115">
        <v>6</v>
      </c>
      <c r="F37" s="114">
        <v>6</v>
      </c>
      <c r="G37" s="114" t="s">
        <v>513</v>
      </c>
      <c r="H37" s="114">
        <v>8</v>
      </c>
      <c r="I37" s="140" t="s">
        <v>513</v>
      </c>
      <c r="J37" s="115" t="s">
        <v>513</v>
      </c>
      <c r="K37" s="116" t="s">
        <v>513</v>
      </c>
    </row>
    <row r="38" spans="1:11" ht="14.1" customHeight="1" x14ac:dyDescent="0.2">
      <c r="A38" s="306">
        <v>43</v>
      </c>
      <c r="B38" s="307" t="s">
        <v>257</v>
      </c>
      <c r="C38" s="308"/>
      <c r="D38" s="113">
        <v>3.5098068131544018</v>
      </c>
      <c r="E38" s="115">
        <v>238</v>
      </c>
      <c r="F38" s="114">
        <v>138</v>
      </c>
      <c r="G38" s="114">
        <v>271</v>
      </c>
      <c r="H38" s="114">
        <v>169</v>
      </c>
      <c r="I38" s="140">
        <v>175</v>
      </c>
      <c r="J38" s="115">
        <v>63</v>
      </c>
      <c r="K38" s="116">
        <v>36</v>
      </c>
    </row>
    <row r="39" spans="1:11" ht="14.1" customHeight="1" x14ac:dyDescent="0.2">
      <c r="A39" s="306">
        <v>51</v>
      </c>
      <c r="B39" s="307" t="s">
        <v>258</v>
      </c>
      <c r="C39" s="308"/>
      <c r="D39" s="113">
        <v>9.3938947057956046</v>
      </c>
      <c r="E39" s="115">
        <v>637</v>
      </c>
      <c r="F39" s="114">
        <v>701</v>
      </c>
      <c r="G39" s="114">
        <v>911</v>
      </c>
      <c r="H39" s="114">
        <v>816</v>
      </c>
      <c r="I39" s="140">
        <v>790</v>
      </c>
      <c r="J39" s="115">
        <v>-153</v>
      </c>
      <c r="K39" s="116">
        <v>-19.367088607594937</v>
      </c>
    </row>
    <row r="40" spans="1:11" ht="14.1" customHeight="1" x14ac:dyDescent="0.2">
      <c r="A40" s="306" t="s">
        <v>259</v>
      </c>
      <c r="B40" s="307" t="s">
        <v>260</v>
      </c>
      <c r="C40" s="308"/>
      <c r="D40" s="113">
        <v>9.1137000442412628</v>
      </c>
      <c r="E40" s="115">
        <v>618</v>
      </c>
      <c r="F40" s="114">
        <v>657</v>
      </c>
      <c r="G40" s="114">
        <v>887</v>
      </c>
      <c r="H40" s="114">
        <v>630</v>
      </c>
      <c r="I40" s="140">
        <v>573</v>
      </c>
      <c r="J40" s="115">
        <v>45</v>
      </c>
      <c r="K40" s="116">
        <v>7.8534031413612562</v>
      </c>
    </row>
    <row r="41" spans="1:11" ht="14.1" customHeight="1" x14ac:dyDescent="0.2">
      <c r="A41" s="306"/>
      <c r="B41" s="307" t="s">
        <v>261</v>
      </c>
      <c r="C41" s="308"/>
      <c r="D41" s="113">
        <v>6.1790296416457746</v>
      </c>
      <c r="E41" s="115">
        <v>419</v>
      </c>
      <c r="F41" s="114">
        <v>427</v>
      </c>
      <c r="G41" s="114">
        <v>609</v>
      </c>
      <c r="H41" s="114">
        <v>468</v>
      </c>
      <c r="I41" s="140">
        <v>365</v>
      </c>
      <c r="J41" s="115">
        <v>54</v>
      </c>
      <c r="K41" s="116">
        <v>14.794520547945206</v>
      </c>
    </row>
    <row r="42" spans="1:11" ht="14.1" customHeight="1" x14ac:dyDescent="0.2">
      <c r="A42" s="306">
        <v>52</v>
      </c>
      <c r="B42" s="307" t="s">
        <v>262</v>
      </c>
      <c r="C42" s="308"/>
      <c r="D42" s="113">
        <v>4.0554490488128598</v>
      </c>
      <c r="E42" s="115">
        <v>275</v>
      </c>
      <c r="F42" s="114">
        <v>173</v>
      </c>
      <c r="G42" s="114">
        <v>198</v>
      </c>
      <c r="H42" s="114">
        <v>215</v>
      </c>
      <c r="I42" s="140">
        <v>269</v>
      </c>
      <c r="J42" s="115">
        <v>6</v>
      </c>
      <c r="K42" s="116">
        <v>2.2304832713754648</v>
      </c>
    </row>
    <row r="43" spans="1:11" ht="14.1" customHeight="1" x14ac:dyDescent="0.2">
      <c r="A43" s="306" t="s">
        <v>263</v>
      </c>
      <c r="B43" s="307" t="s">
        <v>264</v>
      </c>
      <c r="C43" s="308"/>
      <c r="D43" s="113">
        <v>3.259106326500516</v>
      </c>
      <c r="E43" s="115">
        <v>221</v>
      </c>
      <c r="F43" s="114">
        <v>152</v>
      </c>
      <c r="G43" s="114">
        <v>151</v>
      </c>
      <c r="H43" s="114">
        <v>157</v>
      </c>
      <c r="I43" s="140">
        <v>197</v>
      </c>
      <c r="J43" s="115">
        <v>24</v>
      </c>
      <c r="K43" s="116">
        <v>12.182741116751268</v>
      </c>
    </row>
    <row r="44" spans="1:11" ht="14.1" customHeight="1" x14ac:dyDescent="0.2">
      <c r="A44" s="306">
        <v>53</v>
      </c>
      <c r="B44" s="307" t="s">
        <v>265</v>
      </c>
      <c r="C44" s="308"/>
      <c r="D44" s="113">
        <v>0.70786019761097185</v>
      </c>
      <c r="E44" s="115">
        <v>48</v>
      </c>
      <c r="F44" s="114">
        <v>38</v>
      </c>
      <c r="G44" s="114">
        <v>53</v>
      </c>
      <c r="H44" s="114">
        <v>57</v>
      </c>
      <c r="I44" s="140">
        <v>91</v>
      </c>
      <c r="J44" s="115">
        <v>-43</v>
      </c>
      <c r="K44" s="116">
        <v>-47.252747252747255</v>
      </c>
    </row>
    <row r="45" spans="1:11" ht="14.1" customHeight="1" x14ac:dyDescent="0.2">
      <c r="A45" s="306" t="s">
        <v>266</v>
      </c>
      <c r="B45" s="307" t="s">
        <v>267</v>
      </c>
      <c r="C45" s="308"/>
      <c r="D45" s="113">
        <v>0.66361893526028615</v>
      </c>
      <c r="E45" s="115">
        <v>45</v>
      </c>
      <c r="F45" s="114">
        <v>32</v>
      </c>
      <c r="G45" s="114">
        <v>53</v>
      </c>
      <c r="H45" s="114">
        <v>53</v>
      </c>
      <c r="I45" s="140">
        <v>90</v>
      </c>
      <c r="J45" s="115">
        <v>-45</v>
      </c>
      <c r="K45" s="116">
        <v>-50</v>
      </c>
    </row>
    <row r="46" spans="1:11" ht="14.1" customHeight="1" x14ac:dyDescent="0.2">
      <c r="A46" s="306">
        <v>54</v>
      </c>
      <c r="B46" s="307" t="s">
        <v>268</v>
      </c>
      <c r="C46" s="308"/>
      <c r="D46" s="113">
        <v>3.6867718625571451</v>
      </c>
      <c r="E46" s="115">
        <v>250</v>
      </c>
      <c r="F46" s="114">
        <v>281</v>
      </c>
      <c r="G46" s="114">
        <v>380</v>
      </c>
      <c r="H46" s="114">
        <v>310</v>
      </c>
      <c r="I46" s="140">
        <v>412</v>
      </c>
      <c r="J46" s="115">
        <v>-162</v>
      </c>
      <c r="K46" s="116">
        <v>-39.320388349514566</v>
      </c>
    </row>
    <row r="47" spans="1:11" ht="14.1" customHeight="1" x14ac:dyDescent="0.2">
      <c r="A47" s="306">
        <v>61</v>
      </c>
      <c r="B47" s="307" t="s">
        <v>269</v>
      </c>
      <c r="C47" s="308"/>
      <c r="D47" s="113">
        <v>2.4480165167379444</v>
      </c>
      <c r="E47" s="115">
        <v>166</v>
      </c>
      <c r="F47" s="114">
        <v>154</v>
      </c>
      <c r="G47" s="114">
        <v>228</v>
      </c>
      <c r="H47" s="114">
        <v>140</v>
      </c>
      <c r="I47" s="140">
        <v>186</v>
      </c>
      <c r="J47" s="115">
        <v>-20</v>
      </c>
      <c r="K47" s="116">
        <v>-10.75268817204301</v>
      </c>
    </row>
    <row r="48" spans="1:11" ht="14.1" customHeight="1" x14ac:dyDescent="0.2">
      <c r="A48" s="306">
        <v>62</v>
      </c>
      <c r="B48" s="307" t="s">
        <v>270</v>
      </c>
      <c r="C48" s="308"/>
      <c r="D48" s="113">
        <v>7.1965786757115469</v>
      </c>
      <c r="E48" s="115">
        <v>488</v>
      </c>
      <c r="F48" s="114">
        <v>525</v>
      </c>
      <c r="G48" s="114">
        <v>689</v>
      </c>
      <c r="H48" s="114">
        <v>391</v>
      </c>
      <c r="I48" s="140">
        <v>462</v>
      </c>
      <c r="J48" s="115">
        <v>26</v>
      </c>
      <c r="K48" s="116">
        <v>5.6277056277056277</v>
      </c>
    </row>
    <row r="49" spans="1:11" ht="14.1" customHeight="1" x14ac:dyDescent="0.2">
      <c r="A49" s="306">
        <v>63</v>
      </c>
      <c r="B49" s="307" t="s">
        <v>271</v>
      </c>
      <c r="C49" s="308"/>
      <c r="D49" s="113">
        <v>5.5449048812859463</v>
      </c>
      <c r="E49" s="115">
        <v>376</v>
      </c>
      <c r="F49" s="114">
        <v>422</v>
      </c>
      <c r="G49" s="114">
        <v>490</v>
      </c>
      <c r="H49" s="114">
        <v>519</v>
      </c>
      <c r="I49" s="140">
        <v>409</v>
      </c>
      <c r="J49" s="115">
        <v>-33</v>
      </c>
      <c r="K49" s="116">
        <v>-8.0684596577017107</v>
      </c>
    </row>
    <row r="50" spans="1:11" ht="14.1" customHeight="1" x14ac:dyDescent="0.2">
      <c r="A50" s="306" t="s">
        <v>272</v>
      </c>
      <c r="B50" s="307" t="s">
        <v>273</v>
      </c>
      <c r="C50" s="308"/>
      <c r="D50" s="113">
        <v>0.82583689721280051</v>
      </c>
      <c r="E50" s="115">
        <v>56</v>
      </c>
      <c r="F50" s="114">
        <v>57</v>
      </c>
      <c r="G50" s="114">
        <v>91</v>
      </c>
      <c r="H50" s="114">
        <v>102</v>
      </c>
      <c r="I50" s="140">
        <v>70</v>
      </c>
      <c r="J50" s="115">
        <v>-14</v>
      </c>
      <c r="K50" s="116">
        <v>-20</v>
      </c>
    </row>
    <row r="51" spans="1:11" ht="14.1" customHeight="1" x14ac:dyDescent="0.2">
      <c r="A51" s="306" t="s">
        <v>274</v>
      </c>
      <c r="B51" s="307" t="s">
        <v>275</v>
      </c>
      <c r="C51" s="308"/>
      <c r="D51" s="113">
        <v>4.143931573514231</v>
      </c>
      <c r="E51" s="115">
        <v>281</v>
      </c>
      <c r="F51" s="114">
        <v>347</v>
      </c>
      <c r="G51" s="114">
        <v>376</v>
      </c>
      <c r="H51" s="114">
        <v>389</v>
      </c>
      <c r="I51" s="140">
        <v>322</v>
      </c>
      <c r="J51" s="115">
        <v>-41</v>
      </c>
      <c r="K51" s="116">
        <v>-12.732919254658386</v>
      </c>
    </row>
    <row r="52" spans="1:11" ht="14.1" customHeight="1" x14ac:dyDescent="0.2">
      <c r="A52" s="306">
        <v>71</v>
      </c>
      <c r="B52" s="307" t="s">
        <v>276</v>
      </c>
      <c r="C52" s="308"/>
      <c r="D52" s="113">
        <v>10.957085975519835</v>
      </c>
      <c r="E52" s="115">
        <v>743</v>
      </c>
      <c r="F52" s="114">
        <v>572</v>
      </c>
      <c r="G52" s="114">
        <v>823</v>
      </c>
      <c r="H52" s="114">
        <v>581</v>
      </c>
      <c r="I52" s="140">
        <v>647</v>
      </c>
      <c r="J52" s="115">
        <v>96</v>
      </c>
      <c r="K52" s="116">
        <v>14.837712519319938</v>
      </c>
    </row>
    <row r="53" spans="1:11" ht="14.1" customHeight="1" x14ac:dyDescent="0.2">
      <c r="A53" s="306" t="s">
        <v>277</v>
      </c>
      <c r="B53" s="307" t="s">
        <v>278</v>
      </c>
      <c r="C53" s="308"/>
      <c r="D53" s="113">
        <v>3.1853708892493731</v>
      </c>
      <c r="E53" s="115">
        <v>216</v>
      </c>
      <c r="F53" s="114">
        <v>218</v>
      </c>
      <c r="G53" s="114">
        <v>256</v>
      </c>
      <c r="H53" s="114">
        <v>196</v>
      </c>
      <c r="I53" s="140">
        <v>231</v>
      </c>
      <c r="J53" s="115">
        <v>-15</v>
      </c>
      <c r="K53" s="116">
        <v>-6.4935064935064934</v>
      </c>
    </row>
    <row r="54" spans="1:11" ht="14.1" customHeight="1" x14ac:dyDescent="0.2">
      <c r="A54" s="306" t="s">
        <v>279</v>
      </c>
      <c r="B54" s="307" t="s">
        <v>280</v>
      </c>
      <c r="C54" s="308"/>
      <c r="D54" s="113">
        <v>6.6361893526028606</v>
      </c>
      <c r="E54" s="115">
        <v>450</v>
      </c>
      <c r="F54" s="114">
        <v>309</v>
      </c>
      <c r="G54" s="114">
        <v>498</v>
      </c>
      <c r="H54" s="114">
        <v>337</v>
      </c>
      <c r="I54" s="140">
        <v>345</v>
      </c>
      <c r="J54" s="115">
        <v>105</v>
      </c>
      <c r="K54" s="116">
        <v>30.434782608695652</v>
      </c>
    </row>
    <row r="55" spans="1:11" ht="14.1" customHeight="1" x14ac:dyDescent="0.2">
      <c r="A55" s="306">
        <v>72</v>
      </c>
      <c r="B55" s="307" t="s">
        <v>281</v>
      </c>
      <c r="C55" s="308"/>
      <c r="D55" s="113">
        <v>2.3595339920365728</v>
      </c>
      <c r="E55" s="115">
        <v>160</v>
      </c>
      <c r="F55" s="114">
        <v>127</v>
      </c>
      <c r="G55" s="114">
        <v>277</v>
      </c>
      <c r="H55" s="114">
        <v>106</v>
      </c>
      <c r="I55" s="140">
        <v>161</v>
      </c>
      <c r="J55" s="115">
        <v>-1</v>
      </c>
      <c r="K55" s="116">
        <v>-0.6211180124223602</v>
      </c>
    </row>
    <row r="56" spans="1:11" ht="14.1" customHeight="1" x14ac:dyDescent="0.2">
      <c r="A56" s="306" t="s">
        <v>282</v>
      </c>
      <c r="B56" s="307" t="s">
        <v>283</v>
      </c>
      <c r="C56" s="308"/>
      <c r="D56" s="113">
        <v>0.87007815956348622</v>
      </c>
      <c r="E56" s="115">
        <v>59</v>
      </c>
      <c r="F56" s="114">
        <v>55</v>
      </c>
      <c r="G56" s="114">
        <v>158</v>
      </c>
      <c r="H56" s="114">
        <v>31</v>
      </c>
      <c r="I56" s="140">
        <v>75</v>
      </c>
      <c r="J56" s="115">
        <v>-16</v>
      </c>
      <c r="K56" s="116">
        <v>-21.333333333333332</v>
      </c>
    </row>
    <row r="57" spans="1:11" ht="14.1" customHeight="1" x14ac:dyDescent="0.2">
      <c r="A57" s="306" t="s">
        <v>284</v>
      </c>
      <c r="B57" s="307" t="s">
        <v>285</v>
      </c>
      <c r="C57" s="308"/>
      <c r="D57" s="113">
        <v>0.84058398466302908</v>
      </c>
      <c r="E57" s="115">
        <v>57</v>
      </c>
      <c r="F57" s="114">
        <v>39</v>
      </c>
      <c r="G57" s="114">
        <v>58</v>
      </c>
      <c r="H57" s="114">
        <v>53</v>
      </c>
      <c r="I57" s="140">
        <v>45</v>
      </c>
      <c r="J57" s="115">
        <v>12</v>
      </c>
      <c r="K57" s="116">
        <v>26.666666666666668</v>
      </c>
    </row>
    <row r="58" spans="1:11" ht="14.1" customHeight="1" x14ac:dyDescent="0.2">
      <c r="A58" s="306">
        <v>73</v>
      </c>
      <c r="B58" s="307" t="s">
        <v>286</v>
      </c>
      <c r="C58" s="308"/>
      <c r="D58" s="113">
        <v>2.7724524406429731</v>
      </c>
      <c r="E58" s="115">
        <v>188</v>
      </c>
      <c r="F58" s="114">
        <v>181</v>
      </c>
      <c r="G58" s="114">
        <v>306</v>
      </c>
      <c r="H58" s="114">
        <v>148</v>
      </c>
      <c r="I58" s="140">
        <v>174</v>
      </c>
      <c r="J58" s="115">
        <v>14</v>
      </c>
      <c r="K58" s="116">
        <v>8.0459770114942533</v>
      </c>
    </row>
    <row r="59" spans="1:11" ht="14.1" customHeight="1" x14ac:dyDescent="0.2">
      <c r="A59" s="306" t="s">
        <v>287</v>
      </c>
      <c r="B59" s="307" t="s">
        <v>288</v>
      </c>
      <c r="C59" s="308"/>
      <c r="D59" s="113">
        <v>2.0940864179324583</v>
      </c>
      <c r="E59" s="115">
        <v>142</v>
      </c>
      <c r="F59" s="114">
        <v>130</v>
      </c>
      <c r="G59" s="114">
        <v>226</v>
      </c>
      <c r="H59" s="114">
        <v>116</v>
      </c>
      <c r="I59" s="140">
        <v>123</v>
      </c>
      <c r="J59" s="115">
        <v>19</v>
      </c>
      <c r="K59" s="116">
        <v>15.447154471544716</v>
      </c>
    </row>
    <row r="60" spans="1:11" ht="14.1" customHeight="1" x14ac:dyDescent="0.2">
      <c r="A60" s="306">
        <v>81</v>
      </c>
      <c r="B60" s="307" t="s">
        <v>289</v>
      </c>
      <c r="C60" s="308"/>
      <c r="D60" s="113">
        <v>9.0547116944403481</v>
      </c>
      <c r="E60" s="115">
        <v>614</v>
      </c>
      <c r="F60" s="114">
        <v>862</v>
      </c>
      <c r="G60" s="114">
        <v>738</v>
      </c>
      <c r="H60" s="114">
        <v>480</v>
      </c>
      <c r="I60" s="140">
        <v>632</v>
      </c>
      <c r="J60" s="115">
        <v>-18</v>
      </c>
      <c r="K60" s="116">
        <v>-2.8481012658227849</v>
      </c>
    </row>
    <row r="61" spans="1:11" ht="14.1" customHeight="1" x14ac:dyDescent="0.2">
      <c r="A61" s="306" t="s">
        <v>290</v>
      </c>
      <c r="B61" s="307" t="s">
        <v>291</v>
      </c>
      <c r="C61" s="308"/>
      <c r="D61" s="113">
        <v>2.6102344786904585</v>
      </c>
      <c r="E61" s="115">
        <v>177</v>
      </c>
      <c r="F61" s="114">
        <v>173</v>
      </c>
      <c r="G61" s="114">
        <v>331</v>
      </c>
      <c r="H61" s="114">
        <v>121</v>
      </c>
      <c r="I61" s="140">
        <v>214</v>
      </c>
      <c r="J61" s="115">
        <v>-37</v>
      </c>
      <c r="K61" s="116">
        <v>-17.289719626168225</v>
      </c>
    </row>
    <row r="62" spans="1:11" ht="14.1" customHeight="1" x14ac:dyDescent="0.2">
      <c r="A62" s="306" t="s">
        <v>292</v>
      </c>
      <c r="B62" s="307" t="s">
        <v>293</v>
      </c>
      <c r="C62" s="308"/>
      <c r="D62" s="113">
        <v>2.9199233151452586</v>
      </c>
      <c r="E62" s="115">
        <v>198</v>
      </c>
      <c r="F62" s="114">
        <v>468</v>
      </c>
      <c r="G62" s="114">
        <v>204</v>
      </c>
      <c r="H62" s="114">
        <v>168</v>
      </c>
      <c r="I62" s="140">
        <v>195</v>
      </c>
      <c r="J62" s="115">
        <v>3</v>
      </c>
      <c r="K62" s="116">
        <v>1.5384615384615385</v>
      </c>
    </row>
    <row r="63" spans="1:11" ht="14.1" customHeight="1" x14ac:dyDescent="0.2">
      <c r="A63" s="306"/>
      <c r="B63" s="307" t="s">
        <v>294</v>
      </c>
      <c r="C63" s="308"/>
      <c r="D63" s="113">
        <v>2.5364990414393156</v>
      </c>
      <c r="E63" s="115">
        <v>172</v>
      </c>
      <c r="F63" s="114">
        <v>372</v>
      </c>
      <c r="G63" s="114">
        <v>172</v>
      </c>
      <c r="H63" s="114">
        <v>152</v>
      </c>
      <c r="I63" s="140">
        <v>168</v>
      </c>
      <c r="J63" s="115">
        <v>4</v>
      </c>
      <c r="K63" s="116">
        <v>2.3809523809523809</v>
      </c>
    </row>
    <row r="64" spans="1:11" ht="14.1" customHeight="1" x14ac:dyDescent="0.2">
      <c r="A64" s="306" t="s">
        <v>295</v>
      </c>
      <c r="B64" s="307" t="s">
        <v>296</v>
      </c>
      <c r="C64" s="308"/>
      <c r="D64" s="113">
        <v>1.858133018728801</v>
      </c>
      <c r="E64" s="115">
        <v>126</v>
      </c>
      <c r="F64" s="114">
        <v>92</v>
      </c>
      <c r="G64" s="114">
        <v>81</v>
      </c>
      <c r="H64" s="114">
        <v>89</v>
      </c>
      <c r="I64" s="140">
        <v>130</v>
      </c>
      <c r="J64" s="115">
        <v>-4</v>
      </c>
      <c r="K64" s="116">
        <v>-3.0769230769230771</v>
      </c>
    </row>
    <row r="65" spans="1:11" ht="14.1" customHeight="1" x14ac:dyDescent="0.2">
      <c r="A65" s="306" t="s">
        <v>297</v>
      </c>
      <c r="B65" s="307" t="s">
        <v>298</v>
      </c>
      <c r="C65" s="308"/>
      <c r="D65" s="113">
        <v>0.75210145996165756</v>
      </c>
      <c r="E65" s="115">
        <v>51</v>
      </c>
      <c r="F65" s="114">
        <v>52</v>
      </c>
      <c r="G65" s="114">
        <v>46</v>
      </c>
      <c r="H65" s="114">
        <v>48</v>
      </c>
      <c r="I65" s="140">
        <v>38</v>
      </c>
      <c r="J65" s="115">
        <v>13</v>
      </c>
      <c r="K65" s="116">
        <v>34.210526315789473</v>
      </c>
    </row>
    <row r="66" spans="1:11" ht="14.1" customHeight="1" x14ac:dyDescent="0.2">
      <c r="A66" s="306">
        <v>82</v>
      </c>
      <c r="B66" s="307" t="s">
        <v>299</v>
      </c>
      <c r="C66" s="308"/>
      <c r="D66" s="113">
        <v>3.3623359386521163</v>
      </c>
      <c r="E66" s="115">
        <v>228</v>
      </c>
      <c r="F66" s="114">
        <v>191</v>
      </c>
      <c r="G66" s="114">
        <v>345</v>
      </c>
      <c r="H66" s="114">
        <v>182</v>
      </c>
      <c r="I66" s="140">
        <v>216</v>
      </c>
      <c r="J66" s="115">
        <v>12</v>
      </c>
      <c r="K66" s="116">
        <v>5.5555555555555554</v>
      </c>
    </row>
    <row r="67" spans="1:11" ht="14.1" customHeight="1" x14ac:dyDescent="0.2">
      <c r="A67" s="306" t="s">
        <v>300</v>
      </c>
      <c r="B67" s="307" t="s">
        <v>301</v>
      </c>
      <c r="C67" s="308"/>
      <c r="D67" s="113">
        <v>2.0940864179324583</v>
      </c>
      <c r="E67" s="115">
        <v>142</v>
      </c>
      <c r="F67" s="114">
        <v>129</v>
      </c>
      <c r="G67" s="114">
        <v>206</v>
      </c>
      <c r="H67" s="114">
        <v>125</v>
      </c>
      <c r="I67" s="140">
        <v>134</v>
      </c>
      <c r="J67" s="115">
        <v>8</v>
      </c>
      <c r="K67" s="116">
        <v>5.9701492537313436</v>
      </c>
    </row>
    <row r="68" spans="1:11" ht="14.1" customHeight="1" x14ac:dyDescent="0.2">
      <c r="A68" s="306" t="s">
        <v>302</v>
      </c>
      <c r="B68" s="307" t="s">
        <v>303</v>
      </c>
      <c r="C68" s="308"/>
      <c r="D68" s="113">
        <v>0.61937767290960033</v>
      </c>
      <c r="E68" s="115">
        <v>42</v>
      </c>
      <c r="F68" s="114">
        <v>43</v>
      </c>
      <c r="G68" s="114">
        <v>76</v>
      </c>
      <c r="H68" s="114">
        <v>31</v>
      </c>
      <c r="I68" s="140">
        <v>45</v>
      </c>
      <c r="J68" s="115">
        <v>-3</v>
      </c>
      <c r="K68" s="116">
        <v>-6.666666666666667</v>
      </c>
    </row>
    <row r="69" spans="1:11" ht="14.1" customHeight="1" x14ac:dyDescent="0.2">
      <c r="A69" s="306">
        <v>83</v>
      </c>
      <c r="B69" s="307" t="s">
        <v>304</v>
      </c>
      <c r="C69" s="308"/>
      <c r="D69" s="113">
        <v>4.5863441970210888</v>
      </c>
      <c r="E69" s="115">
        <v>311</v>
      </c>
      <c r="F69" s="114">
        <v>289</v>
      </c>
      <c r="G69" s="114">
        <v>731</v>
      </c>
      <c r="H69" s="114">
        <v>246</v>
      </c>
      <c r="I69" s="140">
        <v>301</v>
      </c>
      <c r="J69" s="115">
        <v>10</v>
      </c>
      <c r="K69" s="116">
        <v>3.3222591362126246</v>
      </c>
    </row>
    <row r="70" spans="1:11" ht="14.1" customHeight="1" x14ac:dyDescent="0.2">
      <c r="A70" s="306" t="s">
        <v>305</v>
      </c>
      <c r="B70" s="307" t="s">
        <v>306</v>
      </c>
      <c r="C70" s="308"/>
      <c r="D70" s="113">
        <v>4.1144373986137737</v>
      </c>
      <c r="E70" s="115">
        <v>279</v>
      </c>
      <c r="F70" s="114">
        <v>253</v>
      </c>
      <c r="G70" s="114">
        <v>625</v>
      </c>
      <c r="H70" s="114">
        <v>207</v>
      </c>
      <c r="I70" s="140">
        <v>247</v>
      </c>
      <c r="J70" s="115">
        <v>32</v>
      </c>
      <c r="K70" s="116">
        <v>12.955465587044534</v>
      </c>
    </row>
    <row r="71" spans="1:11" ht="14.1" customHeight="1" x14ac:dyDescent="0.2">
      <c r="A71" s="306"/>
      <c r="B71" s="307" t="s">
        <v>307</v>
      </c>
      <c r="C71" s="308"/>
      <c r="D71" s="113">
        <v>1.7549034065772009</v>
      </c>
      <c r="E71" s="115">
        <v>119</v>
      </c>
      <c r="F71" s="114">
        <v>107</v>
      </c>
      <c r="G71" s="114">
        <v>338</v>
      </c>
      <c r="H71" s="114">
        <v>95</v>
      </c>
      <c r="I71" s="140">
        <v>107</v>
      </c>
      <c r="J71" s="115">
        <v>12</v>
      </c>
      <c r="K71" s="116">
        <v>11.214953271028037</v>
      </c>
    </row>
    <row r="72" spans="1:11" ht="14.1" customHeight="1" x14ac:dyDescent="0.2">
      <c r="A72" s="306">
        <v>84</v>
      </c>
      <c r="B72" s="307" t="s">
        <v>308</v>
      </c>
      <c r="C72" s="308"/>
      <c r="D72" s="113">
        <v>5.1319864326795459</v>
      </c>
      <c r="E72" s="115">
        <v>348</v>
      </c>
      <c r="F72" s="114">
        <v>439</v>
      </c>
      <c r="G72" s="114">
        <v>508</v>
      </c>
      <c r="H72" s="114">
        <v>346</v>
      </c>
      <c r="I72" s="140">
        <v>388</v>
      </c>
      <c r="J72" s="115">
        <v>-40</v>
      </c>
      <c r="K72" s="116">
        <v>-10.309278350515465</v>
      </c>
    </row>
    <row r="73" spans="1:11" ht="14.1" customHeight="1" x14ac:dyDescent="0.2">
      <c r="A73" s="306" t="s">
        <v>309</v>
      </c>
      <c r="B73" s="307" t="s">
        <v>310</v>
      </c>
      <c r="C73" s="308"/>
      <c r="D73" s="113">
        <v>0.50140097330777167</v>
      </c>
      <c r="E73" s="115">
        <v>34</v>
      </c>
      <c r="F73" s="114">
        <v>37</v>
      </c>
      <c r="G73" s="114">
        <v>168</v>
      </c>
      <c r="H73" s="114">
        <v>14</v>
      </c>
      <c r="I73" s="140">
        <v>43</v>
      </c>
      <c r="J73" s="115">
        <v>-9</v>
      </c>
      <c r="K73" s="116">
        <v>-20.930232558139537</v>
      </c>
    </row>
    <row r="74" spans="1:11" ht="14.1" customHeight="1" x14ac:dyDescent="0.2">
      <c r="A74" s="306" t="s">
        <v>311</v>
      </c>
      <c r="B74" s="307" t="s">
        <v>312</v>
      </c>
      <c r="C74" s="308"/>
      <c r="D74" s="113">
        <v>0.20645922430320013</v>
      </c>
      <c r="E74" s="115">
        <v>14</v>
      </c>
      <c r="F74" s="114">
        <v>16</v>
      </c>
      <c r="G74" s="114">
        <v>50</v>
      </c>
      <c r="H74" s="114">
        <v>5</v>
      </c>
      <c r="I74" s="140">
        <v>18</v>
      </c>
      <c r="J74" s="115">
        <v>-4</v>
      </c>
      <c r="K74" s="116">
        <v>-22.222222222222221</v>
      </c>
    </row>
    <row r="75" spans="1:11" ht="14.1" customHeight="1" x14ac:dyDescent="0.2">
      <c r="A75" s="306" t="s">
        <v>313</v>
      </c>
      <c r="B75" s="307" t="s">
        <v>314</v>
      </c>
      <c r="C75" s="308"/>
      <c r="D75" s="113">
        <v>3.9227252617608022</v>
      </c>
      <c r="E75" s="115">
        <v>266</v>
      </c>
      <c r="F75" s="114">
        <v>361</v>
      </c>
      <c r="G75" s="114">
        <v>225</v>
      </c>
      <c r="H75" s="114">
        <v>298</v>
      </c>
      <c r="I75" s="140">
        <v>285</v>
      </c>
      <c r="J75" s="115">
        <v>-19</v>
      </c>
      <c r="K75" s="116">
        <v>-6.666666666666667</v>
      </c>
    </row>
    <row r="76" spans="1:11" ht="14.1" customHeight="1" x14ac:dyDescent="0.2">
      <c r="A76" s="306">
        <v>91</v>
      </c>
      <c r="B76" s="307" t="s">
        <v>315</v>
      </c>
      <c r="C76" s="308"/>
      <c r="D76" s="113">
        <v>0.48665388585754316</v>
      </c>
      <c r="E76" s="115">
        <v>33</v>
      </c>
      <c r="F76" s="114">
        <v>29</v>
      </c>
      <c r="G76" s="114">
        <v>49</v>
      </c>
      <c r="H76" s="114">
        <v>24</v>
      </c>
      <c r="I76" s="140">
        <v>28</v>
      </c>
      <c r="J76" s="115">
        <v>5</v>
      </c>
      <c r="K76" s="116">
        <v>17.857142857142858</v>
      </c>
    </row>
    <row r="77" spans="1:11" ht="14.1" customHeight="1" x14ac:dyDescent="0.2">
      <c r="A77" s="306">
        <v>92</v>
      </c>
      <c r="B77" s="307" t="s">
        <v>316</v>
      </c>
      <c r="C77" s="308"/>
      <c r="D77" s="113">
        <v>4.1881728358649166</v>
      </c>
      <c r="E77" s="115">
        <v>284</v>
      </c>
      <c r="F77" s="114">
        <v>86</v>
      </c>
      <c r="G77" s="114">
        <v>171</v>
      </c>
      <c r="H77" s="114">
        <v>138</v>
      </c>
      <c r="I77" s="140">
        <v>95</v>
      </c>
      <c r="J77" s="115">
        <v>189</v>
      </c>
      <c r="K77" s="116">
        <v>198.94736842105263</v>
      </c>
    </row>
    <row r="78" spans="1:11" ht="14.1" customHeight="1" x14ac:dyDescent="0.2">
      <c r="A78" s="306">
        <v>93</v>
      </c>
      <c r="B78" s="307" t="s">
        <v>317</v>
      </c>
      <c r="C78" s="308"/>
      <c r="D78" s="113">
        <v>0.17696504940274296</v>
      </c>
      <c r="E78" s="115">
        <v>12</v>
      </c>
      <c r="F78" s="114">
        <v>8</v>
      </c>
      <c r="G78" s="114">
        <v>21</v>
      </c>
      <c r="H78" s="114">
        <v>8</v>
      </c>
      <c r="I78" s="140">
        <v>9</v>
      </c>
      <c r="J78" s="115">
        <v>3</v>
      </c>
      <c r="K78" s="116">
        <v>33.333333333333336</v>
      </c>
    </row>
    <row r="79" spans="1:11" ht="14.1" customHeight="1" x14ac:dyDescent="0.2">
      <c r="A79" s="306">
        <v>94</v>
      </c>
      <c r="B79" s="307" t="s">
        <v>318</v>
      </c>
      <c r="C79" s="308"/>
      <c r="D79" s="113">
        <v>0.64887184781005747</v>
      </c>
      <c r="E79" s="115">
        <v>44</v>
      </c>
      <c r="F79" s="114">
        <v>54</v>
      </c>
      <c r="G79" s="114">
        <v>95</v>
      </c>
      <c r="H79" s="114">
        <v>59</v>
      </c>
      <c r="I79" s="140">
        <v>51</v>
      </c>
      <c r="J79" s="115">
        <v>-7</v>
      </c>
      <c r="K79" s="116">
        <v>-13.725490196078431</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0.72260728506120042</v>
      </c>
      <c r="E81" s="143">
        <v>49</v>
      </c>
      <c r="F81" s="144">
        <v>46</v>
      </c>
      <c r="G81" s="144">
        <v>227</v>
      </c>
      <c r="H81" s="144">
        <v>31</v>
      </c>
      <c r="I81" s="145">
        <v>49</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7342</v>
      </c>
      <c r="E11" s="114">
        <v>6232</v>
      </c>
      <c r="F11" s="114">
        <v>8625</v>
      </c>
      <c r="G11" s="114">
        <v>6048</v>
      </c>
      <c r="H11" s="140">
        <v>7256</v>
      </c>
      <c r="I11" s="115">
        <v>86</v>
      </c>
      <c r="J11" s="116">
        <v>1.185226019845645</v>
      </c>
    </row>
    <row r="12" spans="1:15" s="110" customFormat="1" ht="24.95" customHeight="1" x14ac:dyDescent="0.2">
      <c r="A12" s="193" t="s">
        <v>132</v>
      </c>
      <c r="B12" s="194" t="s">
        <v>133</v>
      </c>
      <c r="C12" s="113">
        <v>0.21792427131571779</v>
      </c>
      <c r="D12" s="115">
        <v>16</v>
      </c>
      <c r="E12" s="114">
        <v>42</v>
      </c>
      <c r="F12" s="114">
        <v>41</v>
      </c>
      <c r="G12" s="114">
        <v>11</v>
      </c>
      <c r="H12" s="140">
        <v>22</v>
      </c>
      <c r="I12" s="115">
        <v>-6</v>
      </c>
      <c r="J12" s="116">
        <v>-27.272727272727273</v>
      </c>
    </row>
    <row r="13" spans="1:15" s="110" customFormat="1" ht="24.95" customHeight="1" x14ac:dyDescent="0.2">
      <c r="A13" s="193" t="s">
        <v>134</v>
      </c>
      <c r="B13" s="199" t="s">
        <v>214</v>
      </c>
      <c r="C13" s="113">
        <v>0.74911468264777992</v>
      </c>
      <c r="D13" s="115">
        <v>55</v>
      </c>
      <c r="E13" s="114">
        <v>37</v>
      </c>
      <c r="F13" s="114">
        <v>35</v>
      </c>
      <c r="G13" s="114">
        <v>36</v>
      </c>
      <c r="H13" s="140">
        <v>68</v>
      </c>
      <c r="I13" s="115">
        <v>-13</v>
      </c>
      <c r="J13" s="116">
        <v>-19.117647058823529</v>
      </c>
    </row>
    <row r="14" spans="1:15" s="287" customFormat="1" ht="24.95" customHeight="1" x14ac:dyDescent="0.2">
      <c r="A14" s="193" t="s">
        <v>215</v>
      </c>
      <c r="B14" s="199" t="s">
        <v>137</v>
      </c>
      <c r="C14" s="113">
        <v>6.1836011985834922</v>
      </c>
      <c r="D14" s="115">
        <v>454</v>
      </c>
      <c r="E14" s="114">
        <v>323</v>
      </c>
      <c r="F14" s="114">
        <v>455</v>
      </c>
      <c r="G14" s="114">
        <v>299</v>
      </c>
      <c r="H14" s="140">
        <v>428</v>
      </c>
      <c r="I14" s="115">
        <v>26</v>
      </c>
      <c r="J14" s="116">
        <v>6.0747663551401869</v>
      </c>
      <c r="K14" s="110"/>
      <c r="L14" s="110"/>
      <c r="M14" s="110"/>
      <c r="N14" s="110"/>
      <c r="O14" s="110"/>
    </row>
    <row r="15" spans="1:15" s="110" customFormat="1" ht="24.95" customHeight="1" x14ac:dyDescent="0.2">
      <c r="A15" s="193" t="s">
        <v>216</v>
      </c>
      <c r="B15" s="199" t="s">
        <v>217</v>
      </c>
      <c r="C15" s="113">
        <v>2.1792427131571781</v>
      </c>
      <c r="D15" s="115">
        <v>160</v>
      </c>
      <c r="E15" s="114">
        <v>122</v>
      </c>
      <c r="F15" s="114">
        <v>209</v>
      </c>
      <c r="G15" s="114">
        <v>105</v>
      </c>
      <c r="H15" s="140">
        <v>170</v>
      </c>
      <c r="I15" s="115">
        <v>-10</v>
      </c>
      <c r="J15" s="116">
        <v>-5.882352941176471</v>
      </c>
    </row>
    <row r="16" spans="1:15" s="287" customFormat="1" ht="24.95" customHeight="1" x14ac:dyDescent="0.2">
      <c r="A16" s="193" t="s">
        <v>218</v>
      </c>
      <c r="B16" s="199" t="s">
        <v>141</v>
      </c>
      <c r="C16" s="113">
        <v>3.0918005992917461</v>
      </c>
      <c r="D16" s="115">
        <v>227</v>
      </c>
      <c r="E16" s="114">
        <v>156</v>
      </c>
      <c r="F16" s="114">
        <v>214</v>
      </c>
      <c r="G16" s="114">
        <v>169</v>
      </c>
      <c r="H16" s="140">
        <v>230</v>
      </c>
      <c r="I16" s="115">
        <v>-3</v>
      </c>
      <c r="J16" s="116">
        <v>-1.3043478260869565</v>
      </c>
      <c r="K16" s="110"/>
      <c r="L16" s="110"/>
      <c r="M16" s="110"/>
      <c r="N16" s="110"/>
      <c r="O16" s="110"/>
    </row>
    <row r="17" spans="1:15" s="110" customFormat="1" ht="24.95" customHeight="1" x14ac:dyDescent="0.2">
      <c r="A17" s="193" t="s">
        <v>142</v>
      </c>
      <c r="B17" s="199" t="s">
        <v>220</v>
      </c>
      <c r="C17" s="113">
        <v>0.91255788613456823</v>
      </c>
      <c r="D17" s="115">
        <v>67</v>
      </c>
      <c r="E17" s="114">
        <v>45</v>
      </c>
      <c r="F17" s="114">
        <v>32</v>
      </c>
      <c r="G17" s="114">
        <v>25</v>
      </c>
      <c r="H17" s="140">
        <v>28</v>
      </c>
      <c r="I17" s="115">
        <v>39</v>
      </c>
      <c r="J17" s="116">
        <v>139.28571428571428</v>
      </c>
    </row>
    <row r="18" spans="1:15" s="287" customFormat="1" ht="24.95" customHeight="1" x14ac:dyDescent="0.2">
      <c r="A18" s="201" t="s">
        <v>144</v>
      </c>
      <c r="B18" s="202" t="s">
        <v>145</v>
      </c>
      <c r="C18" s="113">
        <v>2.1792427131571781</v>
      </c>
      <c r="D18" s="115">
        <v>160</v>
      </c>
      <c r="E18" s="114">
        <v>150</v>
      </c>
      <c r="F18" s="114">
        <v>166</v>
      </c>
      <c r="G18" s="114">
        <v>95</v>
      </c>
      <c r="H18" s="140">
        <v>169</v>
      </c>
      <c r="I18" s="115">
        <v>-9</v>
      </c>
      <c r="J18" s="116">
        <v>-5.3254437869822482</v>
      </c>
      <c r="K18" s="110"/>
      <c r="L18" s="110"/>
      <c r="M18" s="110"/>
      <c r="N18" s="110"/>
      <c r="O18" s="110"/>
    </row>
    <row r="19" spans="1:15" s="110" customFormat="1" ht="24.95" customHeight="1" x14ac:dyDescent="0.2">
      <c r="A19" s="193" t="s">
        <v>146</v>
      </c>
      <c r="B19" s="199" t="s">
        <v>147</v>
      </c>
      <c r="C19" s="113">
        <v>13.102696812857532</v>
      </c>
      <c r="D19" s="115">
        <v>962</v>
      </c>
      <c r="E19" s="114">
        <v>891</v>
      </c>
      <c r="F19" s="114">
        <v>1175</v>
      </c>
      <c r="G19" s="114">
        <v>827</v>
      </c>
      <c r="H19" s="140">
        <v>1022</v>
      </c>
      <c r="I19" s="115">
        <v>-60</v>
      </c>
      <c r="J19" s="116">
        <v>-5.8708414872798436</v>
      </c>
    </row>
    <row r="20" spans="1:15" s="287" customFormat="1" ht="24.95" customHeight="1" x14ac:dyDescent="0.2">
      <c r="A20" s="193" t="s">
        <v>148</v>
      </c>
      <c r="B20" s="199" t="s">
        <v>149</v>
      </c>
      <c r="C20" s="113">
        <v>6.2517025333696541</v>
      </c>
      <c r="D20" s="115">
        <v>459</v>
      </c>
      <c r="E20" s="114">
        <v>396</v>
      </c>
      <c r="F20" s="114">
        <v>471</v>
      </c>
      <c r="G20" s="114">
        <v>476</v>
      </c>
      <c r="H20" s="140">
        <v>579</v>
      </c>
      <c r="I20" s="115">
        <v>-120</v>
      </c>
      <c r="J20" s="116">
        <v>-20.725388601036268</v>
      </c>
      <c r="K20" s="110"/>
      <c r="L20" s="110"/>
      <c r="M20" s="110"/>
      <c r="N20" s="110"/>
      <c r="O20" s="110"/>
    </row>
    <row r="21" spans="1:15" s="110" customFormat="1" ht="24.95" customHeight="1" x14ac:dyDescent="0.2">
      <c r="A21" s="201" t="s">
        <v>150</v>
      </c>
      <c r="B21" s="202" t="s">
        <v>151</v>
      </c>
      <c r="C21" s="113">
        <v>9.0166167256878236</v>
      </c>
      <c r="D21" s="115">
        <v>662</v>
      </c>
      <c r="E21" s="114">
        <v>667</v>
      </c>
      <c r="F21" s="114">
        <v>647</v>
      </c>
      <c r="G21" s="114">
        <v>583</v>
      </c>
      <c r="H21" s="140">
        <v>561</v>
      </c>
      <c r="I21" s="115">
        <v>101</v>
      </c>
      <c r="J21" s="116">
        <v>18.003565062388592</v>
      </c>
    </row>
    <row r="22" spans="1:15" s="110" customFormat="1" ht="24.95" customHeight="1" x14ac:dyDescent="0.2">
      <c r="A22" s="201" t="s">
        <v>152</v>
      </c>
      <c r="B22" s="199" t="s">
        <v>153</v>
      </c>
      <c r="C22" s="113">
        <v>8.9621356578588944</v>
      </c>
      <c r="D22" s="115">
        <v>658</v>
      </c>
      <c r="E22" s="114">
        <v>189</v>
      </c>
      <c r="F22" s="114">
        <v>238</v>
      </c>
      <c r="G22" s="114">
        <v>224</v>
      </c>
      <c r="H22" s="140">
        <v>205</v>
      </c>
      <c r="I22" s="115">
        <v>453</v>
      </c>
      <c r="J22" s="116">
        <v>220.97560975609755</v>
      </c>
    </row>
    <row r="23" spans="1:15" s="110" customFormat="1" ht="24.95" customHeight="1" x14ac:dyDescent="0.2">
      <c r="A23" s="193" t="s">
        <v>154</v>
      </c>
      <c r="B23" s="199" t="s">
        <v>155</v>
      </c>
      <c r="C23" s="113">
        <v>1.5254698992100246</v>
      </c>
      <c r="D23" s="115">
        <v>112</v>
      </c>
      <c r="E23" s="114">
        <v>82</v>
      </c>
      <c r="F23" s="114">
        <v>138</v>
      </c>
      <c r="G23" s="114">
        <v>76</v>
      </c>
      <c r="H23" s="140">
        <v>154</v>
      </c>
      <c r="I23" s="115">
        <v>-42</v>
      </c>
      <c r="J23" s="116">
        <v>-27.272727272727273</v>
      </c>
    </row>
    <row r="24" spans="1:15" s="110" customFormat="1" ht="24.95" customHeight="1" x14ac:dyDescent="0.2">
      <c r="A24" s="193" t="s">
        <v>156</v>
      </c>
      <c r="B24" s="199" t="s">
        <v>221</v>
      </c>
      <c r="C24" s="113">
        <v>7.354944156905475</v>
      </c>
      <c r="D24" s="115">
        <v>540</v>
      </c>
      <c r="E24" s="114">
        <v>465</v>
      </c>
      <c r="F24" s="114">
        <v>751</v>
      </c>
      <c r="G24" s="114">
        <v>449</v>
      </c>
      <c r="H24" s="140">
        <v>646</v>
      </c>
      <c r="I24" s="115">
        <v>-106</v>
      </c>
      <c r="J24" s="116">
        <v>-16.408668730650156</v>
      </c>
    </row>
    <row r="25" spans="1:15" s="110" customFormat="1" ht="24.95" customHeight="1" x14ac:dyDescent="0.2">
      <c r="A25" s="193" t="s">
        <v>222</v>
      </c>
      <c r="B25" s="204" t="s">
        <v>159</v>
      </c>
      <c r="C25" s="113">
        <v>5.9248161263960775</v>
      </c>
      <c r="D25" s="115">
        <v>435</v>
      </c>
      <c r="E25" s="114">
        <v>388</v>
      </c>
      <c r="F25" s="114">
        <v>560</v>
      </c>
      <c r="G25" s="114">
        <v>404</v>
      </c>
      <c r="H25" s="140">
        <v>511</v>
      </c>
      <c r="I25" s="115">
        <v>-76</v>
      </c>
      <c r="J25" s="116">
        <v>-14.87279843444227</v>
      </c>
    </row>
    <row r="26" spans="1:15" s="110" customFormat="1" ht="24.95" customHeight="1" x14ac:dyDescent="0.2">
      <c r="A26" s="201">
        <v>782.78300000000002</v>
      </c>
      <c r="B26" s="203" t="s">
        <v>160</v>
      </c>
      <c r="C26" s="113">
        <v>9.0029964587305908</v>
      </c>
      <c r="D26" s="115">
        <v>661</v>
      </c>
      <c r="E26" s="114">
        <v>724</v>
      </c>
      <c r="F26" s="114">
        <v>705</v>
      </c>
      <c r="G26" s="114">
        <v>720</v>
      </c>
      <c r="H26" s="140">
        <v>681</v>
      </c>
      <c r="I26" s="115">
        <v>-20</v>
      </c>
      <c r="J26" s="116">
        <v>-2.9368575624082234</v>
      </c>
    </row>
    <row r="27" spans="1:15" s="110" customFormat="1" ht="24.95" customHeight="1" x14ac:dyDescent="0.2">
      <c r="A27" s="193" t="s">
        <v>161</v>
      </c>
      <c r="B27" s="199" t="s">
        <v>162</v>
      </c>
      <c r="C27" s="113">
        <v>2.7104331244892399</v>
      </c>
      <c r="D27" s="115">
        <v>199</v>
      </c>
      <c r="E27" s="114">
        <v>152</v>
      </c>
      <c r="F27" s="114">
        <v>231</v>
      </c>
      <c r="G27" s="114">
        <v>147</v>
      </c>
      <c r="H27" s="140">
        <v>193</v>
      </c>
      <c r="I27" s="115">
        <v>6</v>
      </c>
      <c r="J27" s="116">
        <v>3.1088082901554404</v>
      </c>
    </row>
    <row r="28" spans="1:15" s="110" customFormat="1" ht="24.95" customHeight="1" x14ac:dyDescent="0.2">
      <c r="A28" s="193" t="s">
        <v>163</v>
      </c>
      <c r="B28" s="199" t="s">
        <v>164</v>
      </c>
      <c r="C28" s="113">
        <v>6.7692726777444836</v>
      </c>
      <c r="D28" s="115">
        <v>497</v>
      </c>
      <c r="E28" s="114">
        <v>450</v>
      </c>
      <c r="F28" s="114">
        <v>678</v>
      </c>
      <c r="G28" s="114">
        <v>447</v>
      </c>
      <c r="H28" s="140">
        <v>486</v>
      </c>
      <c r="I28" s="115">
        <v>11</v>
      </c>
      <c r="J28" s="116">
        <v>2.263374485596708</v>
      </c>
    </row>
    <row r="29" spans="1:15" s="110" customFormat="1" ht="24.95" customHeight="1" x14ac:dyDescent="0.2">
      <c r="A29" s="193">
        <v>86</v>
      </c>
      <c r="B29" s="199" t="s">
        <v>165</v>
      </c>
      <c r="C29" s="113">
        <v>9.2073004630890765</v>
      </c>
      <c r="D29" s="115">
        <v>676</v>
      </c>
      <c r="E29" s="114">
        <v>624</v>
      </c>
      <c r="F29" s="114">
        <v>788</v>
      </c>
      <c r="G29" s="114">
        <v>575</v>
      </c>
      <c r="H29" s="140">
        <v>713</v>
      </c>
      <c r="I29" s="115">
        <v>-37</v>
      </c>
      <c r="J29" s="116">
        <v>-5.189340813464236</v>
      </c>
    </row>
    <row r="30" spans="1:15" s="110" customFormat="1" ht="24.95" customHeight="1" x14ac:dyDescent="0.2">
      <c r="A30" s="193">
        <v>87.88</v>
      </c>
      <c r="B30" s="204" t="s">
        <v>166</v>
      </c>
      <c r="C30" s="113">
        <v>6.5785889403432307</v>
      </c>
      <c r="D30" s="115">
        <v>483</v>
      </c>
      <c r="E30" s="114">
        <v>402</v>
      </c>
      <c r="F30" s="114">
        <v>966</v>
      </c>
      <c r="G30" s="114">
        <v>404</v>
      </c>
      <c r="H30" s="140">
        <v>522</v>
      </c>
      <c r="I30" s="115">
        <v>-39</v>
      </c>
      <c r="J30" s="116">
        <v>-7.4712643678160919</v>
      </c>
    </row>
    <row r="31" spans="1:15" s="110" customFormat="1" ht="24.95" customHeight="1" x14ac:dyDescent="0.2">
      <c r="A31" s="193" t="s">
        <v>167</v>
      </c>
      <c r="B31" s="199" t="s">
        <v>168</v>
      </c>
      <c r="C31" s="113">
        <v>4.2631435576137289</v>
      </c>
      <c r="D31" s="115">
        <v>313</v>
      </c>
      <c r="E31" s="114">
        <v>250</v>
      </c>
      <c r="F31" s="114">
        <v>580</v>
      </c>
      <c r="G31" s="114">
        <v>275</v>
      </c>
      <c r="H31" s="140">
        <v>296</v>
      </c>
      <c r="I31" s="115">
        <v>17</v>
      </c>
      <c r="J31" s="116">
        <v>5.743243243243243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0.21792427131571779</v>
      </c>
      <c r="D34" s="115">
        <v>16</v>
      </c>
      <c r="E34" s="114">
        <v>42</v>
      </c>
      <c r="F34" s="114">
        <v>41</v>
      </c>
      <c r="G34" s="114">
        <v>11</v>
      </c>
      <c r="H34" s="140">
        <v>22</v>
      </c>
      <c r="I34" s="115">
        <v>-6</v>
      </c>
      <c r="J34" s="116">
        <v>-27.272727272727273</v>
      </c>
    </row>
    <row r="35" spans="1:10" s="110" customFormat="1" ht="24.95" customHeight="1" x14ac:dyDescent="0.2">
      <c r="A35" s="292" t="s">
        <v>171</v>
      </c>
      <c r="B35" s="293" t="s">
        <v>172</v>
      </c>
      <c r="C35" s="113">
        <v>9.1119585943884491</v>
      </c>
      <c r="D35" s="115">
        <v>669</v>
      </c>
      <c r="E35" s="114">
        <v>510</v>
      </c>
      <c r="F35" s="114">
        <v>656</v>
      </c>
      <c r="G35" s="114">
        <v>430</v>
      </c>
      <c r="H35" s="140">
        <v>665</v>
      </c>
      <c r="I35" s="115">
        <v>4</v>
      </c>
      <c r="J35" s="116">
        <v>0.60150375939849621</v>
      </c>
    </row>
    <row r="36" spans="1:10" s="110" customFormat="1" ht="24.95" customHeight="1" x14ac:dyDescent="0.2">
      <c r="A36" s="294" t="s">
        <v>173</v>
      </c>
      <c r="B36" s="295" t="s">
        <v>174</v>
      </c>
      <c r="C36" s="125">
        <v>90.670117134295836</v>
      </c>
      <c r="D36" s="143">
        <v>6657</v>
      </c>
      <c r="E36" s="144">
        <v>5680</v>
      </c>
      <c r="F36" s="144">
        <v>7928</v>
      </c>
      <c r="G36" s="144">
        <v>5607</v>
      </c>
      <c r="H36" s="145">
        <v>6569</v>
      </c>
      <c r="I36" s="143">
        <v>88</v>
      </c>
      <c r="J36" s="146">
        <v>1.3396255137768305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7342</v>
      </c>
      <c r="F11" s="264">
        <v>6232</v>
      </c>
      <c r="G11" s="264">
        <v>8625</v>
      </c>
      <c r="H11" s="264">
        <v>6048</v>
      </c>
      <c r="I11" s="265">
        <v>7256</v>
      </c>
      <c r="J11" s="263">
        <v>86</v>
      </c>
      <c r="K11" s="266">
        <v>1.185226019845645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24.203214383001907</v>
      </c>
      <c r="E13" s="115">
        <v>1777</v>
      </c>
      <c r="F13" s="114">
        <v>1761</v>
      </c>
      <c r="G13" s="114">
        <v>2203</v>
      </c>
      <c r="H13" s="114">
        <v>1625</v>
      </c>
      <c r="I13" s="140">
        <v>1824</v>
      </c>
      <c r="J13" s="115">
        <v>-47</v>
      </c>
      <c r="K13" s="116">
        <v>-2.5767543859649122</v>
      </c>
    </row>
    <row r="14" spans="1:17" ht="15.95" customHeight="1" x14ac:dyDescent="0.2">
      <c r="A14" s="306" t="s">
        <v>230</v>
      </c>
      <c r="B14" s="307"/>
      <c r="C14" s="308"/>
      <c r="D14" s="113">
        <v>48.992100245164806</v>
      </c>
      <c r="E14" s="115">
        <v>3597</v>
      </c>
      <c r="F14" s="114">
        <v>3123</v>
      </c>
      <c r="G14" s="114">
        <v>4183</v>
      </c>
      <c r="H14" s="114">
        <v>3033</v>
      </c>
      <c r="I14" s="140">
        <v>3665</v>
      </c>
      <c r="J14" s="115">
        <v>-68</v>
      </c>
      <c r="K14" s="116">
        <v>-1.8553888130968621</v>
      </c>
    </row>
    <row r="15" spans="1:17" ht="15.95" customHeight="1" x14ac:dyDescent="0.2">
      <c r="A15" s="306" t="s">
        <v>231</v>
      </c>
      <c r="B15" s="307"/>
      <c r="C15" s="308"/>
      <c r="D15" s="113">
        <v>10.868973031871425</v>
      </c>
      <c r="E15" s="115">
        <v>798</v>
      </c>
      <c r="F15" s="114">
        <v>503</v>
      </c>
      <c r="G15" s="114">
        <v>683</v>
      </c>
      <c r="H15" s="114">
        <v>543</v>
      </c>
      <c r="I15" s="140">
        <v>611</v>
      </c>
      <c r="J15" s="115">
        <v>187</v>
      </c>
      <c r="K15" s="116">
        <v>30.605564648117838</v>
      </c>
    </row>
    <row r="16" spans="1:17" ht="15.95" customHeight="1" x14ac:dyDescent="0.2">
      <c r="A16" s="306" t="s">
        <v>232</v>
      </c>
      <c r="B16" s="307"/>
      <c r="C16" s="308"/>
      <c r="D16" s="113">
        <v>15.295559792971943</v>
      </c>
      <c r="E16" s="115">
        <v>1123</v>
      </c>
      <c r="F16" s="114">
        <v>815</v>
      </c>
      <c r="G16" s="114">
        <v>1360</v>
      </c>
      <c r="H16" s="114">
        <v>812</v>
      </c>
      <c r="I16" s="140">
        <v>1106</v>
      </c>
      <c r="J16" s="115">
        <v>17</v>
      </c>
      <c r="K16" s="116">
        <v>1.5370705244122966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0.46308907654590031</v>
      </c>
      <c r="E18" s="115">
        <v>34</v>
      </c>
      <c r="F18" s="114">
        <v>93</v>
      </c>
      <c r="G18" s="114">
        <v>63</v>
      </c>
      <c r="H18" s="114">
        <v>41</v>
      </c>
      <c r="I18" s="140">
        <v>39</v>
      </c>
      <c r="J18" s="115">
        <v>-5</v>
      </c>
      <c r="K18" s="116">
        <v>-12.820512820512821</v>
      </c>
    </row>
    <row r="19" spans="1:11" ht="14.1" customHeight="1" x14ac:dyDescent="0.2">
      <c r="A19" s="306" t="s">
        <v>235</v>
      </c>
      <c r="B19" s="307" t="s">
        <v>236</v>
      </c>
      <c r="C19" s="308"/>
      <c r="D19" s="113">
        <v>0.2860256061018796</v>
      </c>
      <c r="E19" s="115">
        <v>21</v>
      </c>
      <c r="F19" s="114">
        <v>83</v>
      </c>
      <c r="G19" s="114">
        <v>53</v>
      </c>
      <c r="H19" s="114">
        <v>33</v>
      </c>
      <c r="I19" s="140">
        <v>23</v>
      </c>
      <c r="J19" s="115">
        <v>-2</v>
      </c>
      <c r="K19" s="116">
        <v>-8.695652173913043</v>
      </c>
    </row>
    <row r="20" spans="1:11" ht="14.1" customHeight="1" x14ac:dyDescent="0.2">
      <c r="A20" s="306">
        <v>12</v>
      </c>
      <c r="B20" s="307" t="s">
        <v>237</v>
      </c>
      <c r="C20" s="308"/>
      <c r="D20" s="113">
        <v>0.35412694088804142</v>
      </c>
      <c r="E20" s="115">
        <v>26</v>
      </c>
      <c r="F20" s="114">
        <v>31</v>
      </c>
      <c r="G20" s="114">
        <v>38</v>
      </c>
      <c r="H20" s="114">
        <v>21</v>
      </c>
      <c r="I20" s="140">
        <v>37</v>
      </c>
      <c r="J20" s="115">
        <v>-11</v>
      </c>
      <c r="K20" s="116">
        <v>-29.72972972972973</v>
      </c>
    </row>
    <row r="21" spans="1:11" ht="14.1" customHeight="1" x14ac:dyDescent="0.2">
      <c r="A21" s="306">
        <v>21</v>
      </c>
      <c r="B21" s="307" t="s">
        <v>238</v>
      </c>
      <c r="C21" s="308"/>
      <c r="D21" s="113">
        <v>0.16344320348678834</v>
      </c>
      <c r="E21" s="115">
        <v>12</v>
      </c>
      <c r="F21" s="114">
        <v>23</v>
      </c>
      <c r="G21" s="114">
        <v>10</v>
      </c>
      <c r="H21" s="114">
        <v>3</v>
      </c>
      <c r="I21" s="140">
        <v>10</v>
      </c>
      <c r="J21" s="115">
        <v>2</v>
      </c>
      <c r="K21" s="116">
        <v>20</v>
      </c>
    </row>
    <row r="22" spans="1:11" ht="14.1" customHeight="1" x14ac:dyDescent="0.2">
      <c r="A22" s="306">
        <v>22</v>
      </c>
      <c r="B22" s="307" t="s">
        <v>239</v>
      </c>
      <c r="C22" s="308"/>
      <c r="D22" s="113">
        <v>0.9670389539634977</v>
      </c>
      <c r="E22" s="115">
        <v>71</v>
      </c>
      <c r="F22" s="114">
        <v>58</v>
      </c>
      <c r="G22" s="114">
        <v>66</v>
      </c>
      <c r="H22" s="114">
        <v>53</v>
      </c>
      <c r="I22" s="140">
        <v>55</v>
      </c>
      <c r="J22" s="115">
        <v>16</v>
      </c>
      <c r="K22" s="116">
        <v>29.09090909090909</v>
      </c>
    </row>
    <row r="23" spans="1:11" ht="14.1" customHeight="1" x14ac:dyDescent="0.2">
      <c r="A23" s="306">
        <v>23</v>
      </c>
      <c r="B23" s="307" t="s">
        <v>240</v>
      </c>
      <c r="C23" s="308"/>
      <c r="D23" s="113">
        <v>1.321165894851539</v>
      </c>
      <c r="E23" s="115">
        <v>97</v>
      </c>
      <c r="F23" s="114">
        <v>72</v>
      </c>
      <c r="G23" s="114">
        <v>146</v>
      </c>
      <c r="H23" s="114">
        <v>75</v>
      </c>
      <c r="I23" s="140">
        <v>84</v>
      </c>
      <c r="J23" s="115">
        <v>13</v>
      </c>
      <c r="K23" s="116">
        <v>15.476190476190476</v>
      </c>
    </row>
    <row r="24" spans="1:11" ht="14.1" customHeight="1" x14ac:dyDescent="0.2">
      <c r="A24" s="306">
        <v>24</v>
      </c>
      <c r="B24" s="307" t="s">
        <v>241</v>
      </c>
      <c r="C24" s="308"/>
      <c r="D24" s="113">
        <v>1.5118496322527921</v>
      </c>
      <c r="E24" s="115">
        <v>111</v>
      </c>
      <c r="F24" s="114">
        <v>91</v>
      </c>
      <c r="G24" s="114">
        <v>118</v>
      </c>
      <c r="H24" s="114">
        <v>101</v>
      </c>
      <c r="I24" s="140">
        <v>98</v>
      </c>
      <c r="J24" s="115">
        <v>13</v>
      </c>
      <c r="K24" s="116">
        <v>13.26530612244898</v>
      </c>
    </row>
    <row r="25" spans="1:11" ht="14.1" customHeight="1" x14ac:dyDescent="0.2">
      <c r="A25" s="306">
        <v>25</v>
      </c>
      <c r="B25" s="307" t="s">
        <v>242</v>
      </c>
      <c r="C25" s="308"/>
      <c r="D25" s="113">
        <v>2.8466357940615636</v>
      </c>
      <c r="E25" s="115">
        <v>209</v>
      </c>
      <c r="F25" s="114">
        <v>207</v>
      </c>
      <c r="G25" s="114">
        <v>228</v>
      </c>
      <c r="H25" s="114">
        <v>196</v>
      </c>
      <c r="I25" s="140">
        <v>224</v>
      </c>
      <c r="J25" s="115">
        <v>-15</v>
      </c>
      <c r="K25" s="116">
        <v>-6.6964285714285712</v>
      </c>
    </row>
    <row r="26" spans="1:11" ht="14.1" customHeight="1" x14ac:dyDescent="0.2">
      <c r="A26" s="306">
        <v>26</v>
      </c>
      <c r="B26" s="307" t="s">
        <v>243</v>
      </c>
      <c r="C26" s="308"/>
      <c r="D26" s="113">
        <v>2.3154453827295014</v>
      </c>
      <c r="E26" s="115">
        <v>170</v>
      </c>
      <c r="F26" s="114">
        <v>129</v>
      </c>
      <c r="G26" s="114">
        <v>140</v>
      </c>
      <c r="H26" s="114">
        <v>109</v>
      </c>
      <c r="I26" s="140">
        <v>162</v>
      </c>
      <c r="J26" s="115">
        <v>8</v>
      </c>
      <c r="K26" s="116">
        <v>4.9382716049382713</v>
      </c>
    </row>
    <row r="27" spans="1:11" ht="14.1" customHeight="1" x14ac:dyDescent="0.2">
      <c r="A27" s="306">
        <v>27</v>
      </c>
      <c r="B27" s="307" t="s">
        <v>244</v>
      </c>
      <c r="C27" s="308"/>
      <c r="D27" s="113">
        <v>1.2803050939798419</v>
      </c>
      <c r="E27" s="115">
        <v>94</v>
      </c>
      <c r="F27" s="114">
        <v>75</v>
      </c>
      <c r="G27" s="114">
        <v>107</v>
      </c>
      <c r="H27" s="114">
        <v>81</v>
      </c>
      <c r="I27" s="140">
        <v>100</v>
      </c>
      <c r="J27" s="115">
        <v>-6</v>
      </c>
      <c r="K27" s="116">
        <v>-6</v>
      </c>
    </row>
    <row r="28" spans="1:11" ht="14.1" customHeight="1" x14ac:dyDescent="0.2">
      <c r="A28" s="306">
        <v>28</v>
      </c>
      <c r="B28" s="307" t="s">
        <v>245</v>
      </c>
      <c r="C28" s="308"/>
      <c r="D28" s="113">
        <v>0.62653228003268868</v>
      </c>
      <c r="E28" s="115">
        <v>46</v>
      </c>
      <c r="F28" s="114">
        <v>14</v>
      </c>
      <c r="G28" s="114">
        <v>11</v>
      </c>
      <c r="H28" s="114">
        <v>7</v>
      </c>
      <c r="I28" s="140">
        <v>8</v>
      </c>
      <c r="J28" s="115">
        <v>38</v>
      </c>
      <c r="K28" s="116" t="s">
        <v>514</v>
      </c>
    </row>
    <row r="29" spans="1:11" ht="14.1" customHeight="1" x14ac:dyDescent="0.2">
      <c r="A29" s="306">
        <v>29</v>
      </c>
      <c r="B29" s="307" t="s">
        <v>246</v>
      </c>
      <c r="C29" s="308"/>
      <c r="D29" s="113">
        <v>3.582130209752111</v>
      </c>
      <c r="E29" s="115">
        <v>263</v>
      </c>
      <c r="F29" s="114">
        <v>269</v>
      </c>
      <c r="G29" s="114">
        <v>302</v>
      </c>
      <c r="H29" s="114">
        <v>240</v>
      </c>
      <c r="I29" s="140">
        <v>260</v>
      </c>
      <c r="J29" s="115">
        <v>3</v>
      </c>
      <c r="K29" s="116">
        <v>1.1538461538461537</v>
      </c>
    </row>
    <row r="30" spans="1:11" ht="14.1" customHeight="1" x14ac:dyDescent="0.2">
      <c r="A30" s="306" t="s">
        <v>247</v>
      </c>
      <c r="B30" s="307" t="s">
        <v>248</v>
      </c>
      <c r="C30" s="308"/>
      <c r="D30" s="113">
        <v>0.59929174611822389</v>
      </c>
      <c r="E30" s="115">
        <v>44</v>
      </c>
      <c r="F30" s="114" t="s">
        <v>513</v>
      </c>
      <c r="G30" s="114">
        <v>66</v>
      </c>
      <c r="H30" s="114" t="s">
        <v>513</v>
      </c>
      <c r="I30" s="140">
        <v>37</v>
      </c>
      <c r="J30" s="115">
        <v>7</v>
      </c>
      <c r="K30" s="116">
        <v>18.918918918918919</v>
      </c>
    </row>
    <row r="31" spans="1:11" ht="14.1" customHeight="1" x14ac:dyDescent="0.2">
      <c r="A31" s="306" t="s">
        <v>249</v>
      </c>
      <c r="B31" s="307" t="s">
        <v>250</v>
      </c>
      <c r="C31" s="308"/>
      <c r="D31" s="113">
        <v>2.9828384636338874</v>
      </c>
      <c r="E31" s="115">
        <v>219</v>
      </c>
      <c r="F31" s="114">
        <v>222</v>
      </c>
      <c r="G31" s="114">
        <v>230</v>
      </c>
      <c r="H31" s="114">
        <v>211</v>
      </c>
      <c r="I31" s="140">
        <v>220</v>
      </c>
      <c r="J31" s="115">
        <v>-1</v>
      </c>
      <c r="K31" s="116">
        <v>-0.45454545454545453</v>
      </c>
    </row>
    <row r="32" spans="1:11" ht="14.1" customHeight="1" x14ac:dyDescent="0.2">
      <c r="A32" s="306">
        <v>31</v>
      </c>
      <c r="B32" s="307" t="s">
        <v>251</v>
      </c>
      <c r="C32" s="308"/>
      <c r="D32" s="113">
        <v>0.46308907654590031</v>
      </c>
      <c r="E32" s="115">
        <v>34</v>
      </c>
      <c r="F32" s="114">
        <v>29</v>
      </c>
      <c r="G32" s="114">
        <v>44</v>
      </c>
      <c r="H32" s="114">
        <v>16</v>
      </c>
      <c r="I32" s="140">
        <v>32</v>
      </c>
      <c r="J32" s="115">
        <v>2</v>
      </c>
      <c r="K32" s="116">
        <v>6.25</v>
      </c>
    </row>
    <row r="33" spans="1:11" ht="14.1" customHeight="1" x14ac:dyDescent="0.2">
      <c r="A33" s="306">
        <v>32</v>
      </c>
      <c r="B33" s="307" t="s">
        <v>252</v>
      </c>
      <c r="C33" s="308"/>
      <c r="D33" s="113">
        <v>0.46308907654590031</v>
      </c>
      <c r="E33" s="115">
        <v>34</v>
      </c>
      <c r="F33" s="114">
        <v>42</v>
      </c>
      <c r="G33" s="114">
        <v>62</v>
      </c>
      <c r="H33" s="114">
        <v>30</v>
      </c>
      <c r="I33" s="140">
        <v>50</v>
      </c>
      <c r="J33" s="115">
        <v>-16</v>
      </c>
      <c r="K33" s="116">
        <v>-32</v>
      </c>
    </row>
    <row r="34" spans="1:11" ht="14.1" customHeight="1" x14ac:dyDescent="0.2">
      <c r="A34" s="306">
        <v>33</v>
      </c>
      <c r="B34" s="307" t="s">
        <v>253</v>
      </c>
      <c r="C34" s="308"/>
      <c r="D34" s="113">
        <v>0.43584854263143558</v>
      </c>
      <c r="E34" s="115">
        <v>32</v>
      </c>
      <c r="F34" s="114">
        <v>73</v>
      </c>
      <c r="G34" s="114">
        <v>52</v>
      </c>
      <c r="H34" s="114">
        <v>40</v>
      </c>
      <c r="I34" s="140">
        <v>40</v>
      </c>
      <c r="J34" s="115">
        <v>-8</v>
      </c>
      <c r="K34" s="116">
        <v>-20</v>
      </c>
    </row>
    <row r="35" spans="1:11" ht="14.1" customHeight="1" x14ac:dyDescent="0.2">
      <c r="A35" s="306">
        <v>34</v>
      </c>
      <c r="B35" s="307" t="s">
        <v>254</v>
      </c>
      <c r="C35" s="308"/>
      <c r="D35" s="113">
        <v>1.4982293652955598</v>
      </c>
      <c r="E35" s="115">
        <v>110</v>
      </c>
      <c r="F35" s="114">
        <v>68</v>
      </c>
      <c r="G35" s="114">
        <v>74</v>
      </c>
      <c r="H35" s="114">
        <v>71</v>
      </c>
      <c r="I35" s="140">
        <v>117</v>
      </c>
      <c r="J35" s="115">
        <v>-7</v>
      </c>
      <c r="K35" s="116">
        <v>-5.982905982905983</v>
      </c>
    </row>
    <row r="36" spans="1:11" ht="14.1" customHeight="1" x14ac:dyDescent="0.2">
      <c r="A36" s="306">
        <v>41</v>
      </c>
      <c r="B36" s="307" t="s">
        <v>255</v>
      </c>
      <c r="C36" s="308"/>
      <c r="D36" s="113">
        <v>0.47670934350313265</v>
      </c>
      <c r="E36" s="115">
        <v>35</v>
      </c>
      <c r="F36" s="114">
        <v>23</v>
      </c>
      <c r="G36" s="114">
        <v>41</v>
      </c>
      <c r="H36" s="114">
        <v>26</v>
      </c>
      <c r="I36" s="140">
        <v>32</v>
      </c>
      <c r="J36" s="115">
        <v>3</v>
      </c>
      <c r="K36" s="116">
        <v>9.375</v>
      </c>
    </row>
    <row r="37" spans="1:11" ht="14.1" customHeight="1" x14ac:dyDescent="0.2">
      <c r="A37" s="306">
        <v>42</v>
      </c>
      <c r="B37" s="307" t="s">
        <v>256</v>
      </c>
      <c r="C37" s="308"/>
      <c r="D37" s="113" t="s">
        <v>513</v>
      </c>
      <c r="E37" s="115" t="s">
        <v>513</v>
      </c>
      <c r="F37" s="114">
        <v>4</v>
      </c>
      <c r="G37" s="114">
        <v>14</v>
      </c>
      <c r="H37" s="114">
        <v>7</v>
      </c>
      <c r="I37" s="140">
        <v>3</v>
      </c>
      <c r="J37" s="115" t="s">
        <v>513</v>
      </c>
      <c r="K37" s="116" t="s">
        <v>513</v>
      </c>
    </row>
    <row r="38" spans="1:11" ht="14.1" customHeight="1" x14ac:dyDescent="0.2">
      <c r="A38" s="306">
        <v>43</v>
      </c>
      <c r="B38" s="307" t="s">
        <v>257</v>
      </c>
      <c r="C38" s="308"/>
      <c r="D38" s="113">
        <v>2.9147371288477255</v>
      </c>
      <c r="E38" s="115">
        <v>214</v>
      </c>
      <c r="F38" s="114">
        <v>124</v>
      </c>
      <c r="G38" s="114">
        <v>166</v>
      </c>
      <c r="H38" s="114">
        <v>140</v>
      </c>
      <c r="I38" s="140">
        <v>170</v>
      </c>
      <c r="J38" s="115">
        <v>44</v>
      </c>
      <c r="K38" s="116">
        <v>25.882352941176471</v>
      </c>
    </row>
    <row r="39" spans="1:11" ht="14.1" customHeight="1" x14ac:dyDescent="0.2">
      <c r="A39" s="306">
        <v>51</v>
      </c>
      <c r="B39" s="307" t="s">
        <v>258</v>
      </c>
      <c r="C39" s="308"/>
      <c r="D39" s="113">
        <v>10.732770362299101</v>
      </c>
      <c r="E39" s="115">
        <v>788</v>
      </c>
      <c r="F39" s="114">
        <v>740</v>
      </c>
      <c r="G39" s="114">
        <v>924</v>
      </c>
      <c r="H39" s="114">
        <v>815</v>
      </c>
      <c r="I39" s="140">
        <v>943</v>
      </c>
      <c r="J39" s="115">
        <v>-155</v>
      </c>
      <c r="K39" s="116">
        <v>-16.436903499469778</v>
      </c>
    </row>
    <row r="40" spans="1:11" ht="14.1" customHeight="1" x14ac:dyDescent="0.2">
      <c r="A40" s="306" t="s">
        <v>259</v>
      </c>
      <c r="B40" s="307" t="s">
        <v>260</v>
      </c>
      <c r="C40" s="308"/>
      <c r="D40" s="113">
        <v>9.9972759466085535</v>
      </c>
      <c r="E40" s="115">
        <v>734</v>
      </c>
      <c r="F40" s="114">
        <v>690</v>
      </c>
      <c r="G40" s="114">
        <v>863</v>
      </c>
      <c r="H40" s="114">
        <v>648</v>
      </c>
      <c r="I40" s="140">
        <v>798</v>
      </c>
      <c r="J40" s="115">
        <v>-64</v>
      </c>
      <c r="K40" s="116">
        <v>-8.0200501253132828</v>
      </c>
    </row>
    <row r="41" spans="1:11" ht="14.1" customHeight="1" x14ac:dyDescent="0.2">
      <c r="A41" s="306"/>
      <c r="B41" s="307" t="s">
        <v>261</v>
      </c>
      <c r="C41" s="308"/>
      <c r="D41" s="113">
        <v>6.8509942794878782</v>
      </c>
      <c r="E41" s="115">
        <v>503</v>
      </c>
      <c r="F41" s="114">
        <v>491</v>
      </c>
      <c r="G41" s="114">
        <v>574</v>
      </c>
      <c r="H41" s="114">
        <v>466</v>
      </c>
      <c r="I41" s="140">
        <v>544</v>
      </c>
      <c r="J41" s="115">
        <v>-41</v>
      </c>
      <c r="K41" s="116">
        <v>-7.5367647058823533</v>
      </c>
    </row>
    <row r="42" spans="1:11" ht="14.1" customHeight="1" x14ac:dyDescent="0.2">
      <c r="A42" s="306">
        <v>52</v>
      </c>
      <c r="B42" s="307" t="s">
        <v>262</v>
      </c>
      <c r="C42" s="308"/>
      <c r="D42" s="113">
        <v>3.6638518114955052</v>
      </c>
      <c r="E42" s="115">
        <v>269</v>
      </c>
      <c r="F42" s="114">
        <v>202</v>
      </c>
      <c r="G42" s="114">
        <v>194</v>
      </c>
      <c r="H42" s="114">
        <v>182</v>
      </c>
      <c r="I42" s="140">
        <v>214</v>
      </c>
      <c r="J42" s="115">
        <v>55</v>
      </c>
      <c r="K42" s="116">
        <v>25.700934579439252</v>
      </c>
    </row>
    <row r="43" spans="1:11" ht="14.1" customHeight="1" x14ac:dyDescent="0.2">
      <c r="A43" s="306" t="s">
        <v>263</v>
      </c>
      <c r="B43" s="307" t="s">
        <v>264</v>
      </c>
      <c r="C43" s="308"/>
      <c r="D43" s="113">
        <v>3.1871424679923726</v>
      </c>
      <c r="E43" s="115">
        <v>234</v>
      </c>
      <c r="F43" s="114">
        <v>161</v>
      </c>
      <c r="G43" s="114">
        <v>162</v>
      </c>
      <c r="H43" s="114">
        <v>153</v>
      </c>
      <c r="I43" s="140">
        <v>169</v>
      </c>
      <c r="J43" s="115">
        <v>65</v>
      </c>
      <c r="K43" s="116">
        <v>38.46153846153846</v>
      </c>
    </row>
    <row r="44" spans="1:11" ht="14.1" customHeight="1" x14ac:dyDescent="0.2">
      <c r="A44" s="306">
        <v>53</v>
      </c>
      <c r="B44" s="307" t="s">
        <v>265</v>
      </c>
      <c r="C44" s="308"/>
      <c r="D44" s="113">
        <v>0.55843094524652681</v>
      </c>
      <c r="E44" s="115">
        <v>41</v>
      </c>
      <c r="F44" s="114">
        <v>44</v>
      </c>
      <c r="G44" s="114">
        <v>51</v>
      </c>
      <c r="H44" s="114">
        <v>37</v>
      </c>
      <c r="I44" s="140">
        <v>51</v>
      </c>
      <c r="J44" s="115">
        <v>-10</v>
      </c>
      <c r="K44" s="116">
        <v>-19.607843137254903</v>
      </c>
    </row>
    <row r="45" spans="1:11" ht="14.1" customHeight="1" x14ac:dyDescent="0.2">
      <c r="A45" s="306" t="s">
        <v>266</v>
      </c>
      <c r="B45" s="307" t="s">
        <v>267</v>
      </c>
      <c r="C45" s="308"/>
      <c r="D45" s="113">
        <v>0.50394987741759734</v>
      </c>
      <c r="E45" s="115">
        <v>37</v>
      </c>
      <c r="F45" s="114">
        <v>42</v>
      </c>
      <c r="G45" s="114">
        <v>51</v>
      </c>
      <c r="H45" s="114">
        <v>36</v>
      </c>
      <c r="I45" s="140">
        <v>46</v>
      </c>
      <c r="J45" s="115">
        <v>-9</v>
      </c>
      <c r="K45" s="116">
        <v>-19.565217391304348</v>
      </c>
    </row>
    <row r="46" spans="1:11" ht="14.1" customHeight="1" x14ac:dyDescent="0.2">
      <c r="A46" s="306">
        <v>54</v>
      </c>
      <c r="B46" s="307" t="s">
        <v>268</v>
      </c>
      <c r="C46" s="308"/>
      <c r="D46" s="113">
        <v>3.7183328793244348</v>
      </c>
      <c r="E46" s="115">
        <v>273</v>
      </c>
      <c r="F46" s="114">
        <v>246</v>
      </c>
      <c r="G46" s="114">
        <v>381</v>
      </c>
      <c r="H46" s="114">
        <v>300</v>
      </c>
      <c r="I46" s="140">
        <v>389</v>
      </c>
      <c r="J46" s="115">
        <v>-116</v>
      </c>
      <c r="K46" s="116">
        <v>-29.82005141388175</v>
      </c>
    </row>
    <row r="47" spans="1:11" ht="14.1" customHeight="1" x14ac:dyDescent="0.2">
      <c r="A47" s="306">
        <v>61</v>
      </c>
      <c r="B47" s="307" t="s">
        <v>269</v>
      </c>
      <c r="C47" s="308"/>
      <c r="D47" s="113">
        <v>2.8738763279760282</v>
      </c>
      <c r="E47" s="115">
        <v>211</v>
      </c>
      <c r="F47" s="114">
        <v>154</v>
      </c>
      <c r="G47" s="114">
        <v>198</v>
      </c>
      <c r="H47" s="114">
        <v>134</v>
      </c>
      <c r="I47" s="140">
        <v>148</v>
      </c>
      <c r="J47" s="115">
        <v>63</v>
      </c>
      <c r="K47" s="116">
        <v>42.567567567567565</v>
      </c>
    </row>
    <row r="48" spans="1:11" ht="14.1" customHeight="1" x14ac:dyDescent="0.2">
      <c r="A48" s="306">
        <v>62</v>
      </c>
      <c r="B48" s="307" t="s">
        <v>270</v>
      </c>
      <c r="C48" s="308"/>
      <c r="D48" s="113">
        <v>7.6682102969218198</v>
      </c>
      <c r="E48" s="115">
        <v>563</v>
      </c>
      <c r="F48" s="114">
        <v>472</v>
      </c>
      <c r="G48" s="114">
        <v>660</v>
      </c>
      <c r="H48" s="114">
        <v>465</v>
      </c>
      <c r="I48" s="140">
        <v>599</v>
      </c>
      <c r="J48" s="115">
        <v>-36</v>
      </c>
      <c r="K48" s="116">
        <v>-6.010016694490818</v>
      </c>
    </row>
    <row r="49" spans="1:11" ht="14.1" customHeight="1" x14ac:dyDescent="0.2">
      <c r="A49" s="306">
        <v>63</v>
      </c>
      <c r="B49" s="307" t="s">
        <v>271</v>
      </c>
      <c r="C49" s="308"/>
      <c r="D49" s="113">
        <v>6.5785889403432307</v>
      </c>
      <c r="E49" s="115">
        <v>483</v>
      </c>
      <c r="F49" s="114">
        <v>509</v>
      </c>
      <c r="G49" s="114">
        <v>495</v>
      </c>
      <c r="H49" s="114">
        <v>407</v>
      </c>
      <c r="I49" s="140">
        <v>409</v>
      </c>
      <c r="J49" s="115">
        <v>74</v>
      </c>
      <c r="K49" s="116">
        <v>18.092909535452321</v>
      </c>
    </row>
    <row r="50" spans="1:11" ht="14.1" customHeight="1" x14ac:dyDescent="0.2">
      <c r="A50" s="306" t="s">
        <v>272</v>
      </c>
      <c r="B50" s="307" t="s">
        <v>273</v>
      </c>
      <c r="C50" s="308"/>
      <c r="D50" s="113">
        <v>0.85807681830563876</v>
      </c>
      <c r="E50" s="115">
        <v>63</v>
      </c>
      <c r="F50" s="114">
        <v>59</v>
      </c>
      <c r="G50" s="114">
        <v>79</v>
      </c>
      <c r="H50" s="114">
        <v>90</v>
      </c>
      <c r="I50" s="140">
        <v>66</v>
      </c>
      <c r="J50" s="115">
        <v>-3</v>
      </c>
      <c r="K50" s="116">
        <v>-4.5454545454545459</v>
      </c>
    </row>
    <row r="51" spans="1:11" ht="14.1" customHeight="1" x14ac:dyDescent="0.2">
      <c r="A51" s="306" t="s">
        <v>274</v>
      </c>
      <c r="B51" s="307" t="s">
        <v>275</v>
      </c>
      <c r="C51" s="308"/>
      <c r="D51" s="113">
        <v>5.1076001089621359</v>
      </c>
      <c r="E51" s="115">
        <v>375</v>
      </c>
      <c r="F51" s="114">
        <v>408</v>
      </c>
      <c r="G51" s="114">
        <v>399</v>
      </c>
      <c r="H51" s="114">
        <v>302</v>
      </c>
      <c r="I51" s="140">
        <v>317</v>
      </c>
      <c r="J51" s="115">
        <v>58</v>
      </c>
      <c r="K51" s="116">
        <v>18.296529968454259</v>
      </c>
    </row>
    <row r="52" spans="1:11" ht="14.1" customHeight="1" x14ac:dyDescent="0.2">
      <c r="A52" s="306">
        <v>71</v>
      </c>
      <c r="B52" s="307" t="s">
        <v>276</v>
      </c>
      <c r="C52" s="308"/>
      <c r="D52" s="113">
        <v>10.065377281394715</v>
      </c>
      <c r="E52" s="115">
        <v>739</v>
      </c>
      <c r="F52" s="114">
        <v>543</v>
      </c>
      <c r="G52" s="114">
        <v>754</v>
      </c>
      <c r="H52" s="114">
        <v>611</v>
      </c>
      <c r="I52" s="140">
        <v>700</v>
      </c>
      <c r="J52" s="115">
        <v>39</v>
      </c>
      <c r="K52" s="116">
        <v>5.5714285714285712</v>
      </c>
    </row>
    <row r="53" spans="1:11" ht="14.1" customHeight="1" x14ac:dyDescent="0.2">
      <c r="A53" s="306" t="s">
        <v>277</v>
      </c>
      <c r="B53" s="307" t="s">
        <v>278</v>
      </c>
      <c r="C53" s="308"/>
      <c r="D53" s="113">
        <v>3.2143830019068376</v>
      </c>
      <c r="E53" s="115">
        <v>236</v>
      </c>
      <c r="F53" s="114">
        <v>190</v>
      </c>
      <c r="G53" s="114">
        <v>232</v>
      </c>
      <c r="H53" s="114">
        <v>210</v>
      </c>
      <c r="I53" s="140">
        <v>231</v>
      </c>
      <c r="J53" s="115">
        <v>5</v>
      </c>
      <c r="K53" s="116">
        <v>2.1645021645021645</v>
      </c>
    </row>
    <row r="54" spans="1:11" ht="14.1" customHeight="1" x14ac:dyDescent="0.2">
      <c r="A54" s="306" t="s">
        <v>279</v>
      </c>
      <c r="B54" s="307" t="s">
        <v>280</v>
      </c>
      <c r="C54" s="308"/>
      <c r="D54" s="113">
        <v>5.8022337237809865</v>
      </c>
      <c r="E54" s="115">
        <v>426</v>
      </c>
      <c r="F54" s="114">
        <v>304</v>
      </c>
      <c r="G54" s="114">
        <v>469</v>
      </c>
      <c r="H54" s="114">
        <v>345</v>
      </c>
      <c r="I54" s="140">
        <v>399</v>
      </c>
      <c r="J54" s="115">
        <v>27</v>
      </c>
      <c r="K54" s="116">
        <v>6.7669172932330826</v>
      </c>
    </row>
    <row r="55" spans="1:11" ht="14.1" customHeight="1" x14ac:dyDescent="0.2">
      <c r="A55" s="306">
        <v>72</v>
      </c>
      <c r="B55" s="307" t="s">
        <v>281</v>
      </c>
      <c r="C55" s="308"/>
      <c r="D55" s="113">
        <v>2.3835467175156633</v>
      </c>
      <c r="E55" s="115">
        <v>175</v>
      </c>
      <c r="F55" s="114">
        <v>132</v>
      </c>
      <c r="G55" s="114">
        <v>216</v>
      </c>
      <c r="H55" s="114">
        <v>137</v>
      </c>
      <c r="I55" s="140">
        <v>215</v>
      </c>
      <c r="J55" s="115">
        <v>-40</v>
      </c>
      <c r="K55" s="116">
        <v>-18.604651162790699</v>
      </c>
    </row>
    <row r="56" spans="1:11" ht="14.1" customHeight="1" x14ac:dyDescent="0.2">
      <c r="A56" s="306" t="s">
        <v>282</v>
      </c>
      <c r="B56" s="307" t="s">
        <v>283</v>
      </c>
      <c r="C56" s="308"/>
      <c r="D56" s="113">
        <v>1.2530645600653774</v>
      </c>
      <c r="E56" s="115">
        <v>92</v>
      </c>
      <c r="F56" s="114">
        <v>67</v>
      </c>
      <c r="G56" s="114">
        <v>102</v>
      </c>
      <c r="H56" s="114">
        <v>61</v>
      </c>
      <c r="I56" s="140">
        <v>126</v>
      </c>
      <c r="J56" s="115">
        <v>-34</v>
      </c>
      <c r="K56" s="116">
        <v>-26.984126984126984</v>
      </c>
    </row>
    <row r="57" spans="1:11" ht="14.1" customHeight="1" x14ac:dyDescent="0.2">
      <c r="A57" s="306" t="s">
        <v>284</v>
      </c>
      <c r="B57" s="307" t="s">
        <v>285</v>
      </c>
      <c r="C57" s="308"/>
      <c r="D57" s="113">
        <v>0.84445655134840647</v>
      </c>
      <c r="E57" s="115">
        <v>62</v>
      </c>
      <c r="F57" s="114">
        <v>37</v>
      </c>
      <c r="G57" s="114">
        <v>54</v>
      </c>
      <c r="H57" s="114">
        <v>52</v>
      </c>
      <c r="I57" s="140">
        <v>55</v>
      </c>
      <c r="J57" s="115">
        <v>7</v>
      </c>
      <c r="K57" s="116">
        <v>12.727272727272727</v>
      </c>
    </row>
    <row r="58" spans="1:11" ht="14.1" customHeight="1" x14ac:dyDescent="0.2">
      <c r="A58" s="306">
        <v>73</v>
      </c>
      <c r="B58" s="307" t="s">
        <v>286</v>
      </c>
      <c r="C58" s="308"/>
      <c r="D58" s="113">
        <v>2.492508853173522</v>
      </c>
      <c r="E58" s="115">
        <v>183</v>
      </c>
      <c r="F58" s="114">
        <v>131</v>
      </c>
      <c r="G58" s="114">
        <v>209</v>
      </c>
      <c r="H58" s="114">
        <v>137</v>
      </c>
      <c r="I58" s="140">
        <v>168</v>
      </c>
      <c r="J58" s="115">
        <v>15</v>
      </c>
      <c r="K58" s="116">
        <v>8.9285714285714288</v>
      </c>
    </row>
    <row r="59" spans="1:11" ht="14.1" customHeight="1" x14ac:dyDescent="0.2">
      <c r="A59" s="306" t="s">
        <v>287</v>
      </c>
      <c r="B59" s="307" t="s">
        <v>288</v>
      </c>
      <c r="C59" s="308"/>
      <c r="D59" s="113">
        <v>1.6889131026968129</v>
      </c>
      <c r="E59" s="115">
        <v>124</v>
      </c>
      <c r="F59" s="114">
        <v>83</v>
      </c>
      <c r="G59" s="114">
        <v>146</v>
      </c>
      <c r="H59" s="114">
        <v>101</v>
      </c>
      <c r="I59" s="140">
        <v>113</v>
      </c>
      <c r="J59" s="115">
        <v>11</v>
      </c>
      <c r="K59" s="116">
        <v>9.7345132743362832</v>
      </c>
    </row>
    <row r="60" spans="1:11" ht="14.1" customHeight="1" x14ac:dyDescent="0.2">
      <c r="A60" s="306">
        <v>81</v>
      </c>
      <c r="B60" s="307" t="s">
        <v>289</v>
      </c>
      <c r="C60" s="308"/>
      <c r="D60" s="113">
        <v>8.7442113865431761</v>
      </c>
      <c r="E60" s="115">
        <v>642</v>
      </c>
      <c r="F60" s="114">
        <v>683</v>
      </c>
      <c r="G60" s="114">
        <v>687</v>
      </c>
      <c r="H60" s="114">
        <v>553</v>
      </c>
      <c r="I60" s="140">
        <v>640</v>
      </c>
      <c r="J60" s="115">
        <v>2</v>
      </c>
      <c r="K60" s="116">
        <v>0.3125</v>
      </c>
    </row>
    <row r="61" spans="1:11" ht="14.1" customHeight="1" x14ac:dyDescent="0.2">
      <c r="A61" s="306" t="s">
        <v>290</v>
      </c>
      <c r="B61" s="307" t="s">
        <v>291</v>
      </c>
      <c r="C61" s="308"/>
      <c r="D61" s="113">
        <v>2.5061291201307547</v>
      </c>
      <c r="E61" s="115">
        <v>184</v>
      </c>
      <c r="F61" s="114">
        <v>170</v>
      </c>
      <c r="G61" s="114">
        <v>243</v>
      </c>
      <c r="H61" s="114">
        <v>136</v>
      </c>
      <c r="I61" s="140">
        <v>207</v>
      </c>
      <c r="J61" s="115">
        <v>-23</v>
      </c>
      <c r="K61" s="116">
        <v>-11.111111111111111</v>
      </c>
    </row>
    <row r="62" spans="1:11" ht="14.1" customHeight="1" x14ac:dyDescent="0.2">
      <c r="A62" s="306" t="s">
        <v>292</v>
      </c>
      <c r="B62" s="307" t="s">
        <v>293</v>
      </c>
      <c r="C62" s="308"/>
      <c r="D62" s="113">
        <v>3.4186870062653227</v>
      </c>
      <c r="E62" s="115">
        <v>251</v>
      </c>
      <c r="F62" s="114">
        <v>331</v>
      </c>
      <c r="G62" s="114">
        <v>249</v>
      </c>
      <c r="H62" s="114">
        <v>210</v>
      </c>
      <c r="I62" s="140">
        <v>196</v>
      </c>
      <c r="J62" s="115">
        <v>55</v>
      </c>
      <c r="K62" s="116">
        <v>28.061224489795919</v>
      </c>
    </row>
    <row r="63" spans="1:11" ht="14.1" customHeight="1" x14ac:dyDescent="0.2">
      <c r="A63" s="306"/>
      <c r="B63" s="307" t="s">
        <v>294</v>
      </c>
      <c r="C63" s="308"/>
      <c r="D63" s="113">
        <v>2.9147371288477255</v>
      </c>
      <c r="E63" s="115">
        <v>214</v>
      </c>
      <c r="F63" s="114">
        <v>262</v>
      </c>
      <c r="G63" s="114">
        <v>214</v>
      </c>
      <c r="H63" s="114">
        <v>190</v>
      </c>
      <c r="I63" s="140">
        <v>175</v>
      </c>
      <c r="J63" s="115">
        <v>39</v>
      </c>
      <c r="K63" s="116">
        <v>22.285714285714285</v>
      </c>
    </row>
    <row r="64" spans="1:11" ht="14.1" customHeight="1" x14ac:dyDescent="0.2">
      <c r="A64" s="306" t="s">
        <v>295</v>
      </c>
      <c r="B64" s="307" t="s">
        <v>296</v>
      </c>
      <c r="C64" s="308"/>
      <c r="D64" s="113">
        <v>1.2666848270226096</v>
      </c>
      <c r="E64" s="115">
        <v>93</v>
      </c>
      <c r="F64" s="114">
        <v>76</v>
      </c>
      <c r="G64" s="114">
        <v>88</v>
      </c>
      <c r="H64" s="114">
        <v>90</v>
      </c>
      <c r="I64" s="140">
        <v>132</v>
      </c>
      <c r="J64" s="115">
        <v>-39</v>
      </c>
      <c r="K64" s="116">
        <v>-29.545454545454547</v>
      </c>
    </row>
    <row r="65" spans="1:11" ht="14.1" customHeight="1" x14ac:dyDescent="0.2">
      <c r="A65" s="306" t="s">
        <v>297</v>
      </c>
      <c r="B65" s="307" t="s">
        <v>298</v>
      </c>
      <c r="C65" s="308"/>
      <c r="D65" s="113">
        <v>0.46308907654590031</v>
      </c>
      <c r="E65" s="115">
        <v>34</v>
      </c>
      <c r="F65" s="114">
        <v>43</v>
      </c>
      <c r="G65" s="114">
        <v>38</v>
      </c>
      <c r="H65" s="114">
        <v>45</v>
      </c>
      <c r="I65" s="140">
        <v>45</v>
      </c>
      <c r="J65" s="115">
        <v>-11</v>
      </c>
      <c r="K65" s="116">
        <v>-24.444444444444443</v>
      </c>
    </row>
    <row r="66" spans="1:11" ht="14.1" customHeight="1" x14ac:dyDescent="0.2">
      <c r="A66" s="306">
        <v>82</v>
      </c>
      <c r="B66" s="307" t="s">
        <v>299</v>
      </c>
      <c r="C66" s="308"/>
      <c r="D66" s="113">
        <v>2.9828384636338874</v>
      </c>
      <c r="E66" s="115">
        <v>219</v>
      </c>
      <c r="F66" s="114">
        <v>184</v>
      </c>
      <c r="G66" s="114">
        <v>283</v>
      </c>
      <c r="H66" s="114">
        <v>189</v>
      </c>
      <c r="I66" s="140">
        <v>238</v>
      </c>
      <c r="J66" s="115">
        <v>-19</v>
      </c>
      <c r="K66" s="116">
        <v>-7.9831932773109244</v>
      </c>
    </row>
    <row r="67" spans="1:11" ht="14.1" customHeight="1" x14ac:dyDescent="0.2">
      <c r="A67" s="306" t="s">
        <v>300</v>
      </c>
      <c r="B67" s="307" t="s">
        <v>301</v>
      </c>
      <c r="C67" s="308"/>
      <c r="D67" s="113">
        <v>1.8251157722691365</v>
      </c>
      <c r="E67" s="115">
        <v>134</v>
      </c>
      <c r="F67" s="114">
        <v>110</v>
      </c>
      <c r="G67" s="114">
        <v>181</v>
      </c>
      <c r="H67" s="114">
        <v>107</v>
      </c>
      <c r="I67" s="140">
        <v>130</v>
      </c>
      <c r="J67" s="115">
        <v>4</v>
      </c>
      <c r="K67" s="116">
        <v>3.0769230769230771</v>
      </c>
    </row>
    <row r="68" spans="1:11" ht="14.1" customHeight="1" x14ac:dyDescent="0.2">
      <c r="A68" s="306" t="s">
        <v>302</v>
      </c>
      <c r="B68" s="307" t="s">
        <v>303</v>
      </c>
      <c r="C68" s="308"/>
      <c r="D68" s="113">
        <v>0.59929174611822389</v>
      </c>
      <c r="E68" s="115">
        <v>44</v>
      </c>
      <c r="F68" s="114">
        <v>47</v>
      </c>
      <c r="G68" s="114">
        <v>68</v>
      </c>
      <c r="H68" s="114">
        <v>47</v>
      </c>
      <c r="I68" s="140">
        <v>42</v>
      </c>
      <c r="J68" s="115">
        <v>2</v>
      </c>
      <c r="K68" s="116">
        <v>4.7619047619047619</v>
      </c>
    </row>
    <row r="69" spans="1:11" ht="14.1" customHeight="1" x14ac:dyDescent="0.2">
      <c r="A69" s="306">
        <v>83</v>
      </c>
      <c r="B69" s="307" t="s">
        <v>304</v>
      </c>
      <c r="C69" s="308"/>
      <c r="D69" s="113">
        <v>4.1133206210841733</v>
      </c>
      <c r="E69" s="115">
        <v>302</v>
      </c>
      <c r="F69" s="114">
        <v>246</v>
      </c>
      <c r="G69" s="114">
        <v>767</v>
      </c>
      <c r="H69" s="114">
        <v>262</v>
      </c>
      <c r="I69" s="140">
        <v>356</v>
      </c>
      <c r="J69" s="115">
        <v>-54</v>
      </c>
      <c r="K69" s="116">
        <v>-15.168539325842696</v>
      </c>
    </row>
    <row r="70" spans="1:11" ht="14.1" customHeight="1" x14ac:dyDescent="0.2">
      <c r="A70" s="306" t="s">
        <v>305</v>
      </c>
      <c r="B70" s="307" t="s">
        <v>306</v>
      </c>
      <c r="C70" s="308"/>
      <c r="D70" s="113">
        <v>3.3914464723508582</v>
      </c>
      <c r="E70" s="115">
        <v>249</v>
      </c>
      <c r="F70" s="114">
        <v>199</v>
      </c>
      <c r="G70" s="114">
        <v>659</v>
      </c>
      <c r="H70" s="114">
        <v>222</v>
      </c>
      <c r="I70" s="140">
        <v>244</v>
      </c>
      <c r="J70" s="115">
        <v>5</v>
      </c>
      <c r="K70" s="116">
        <v>2.0491803278688523</v>
      </c>
    </row>
    <row r="71" spans="1:11" ht="14.1" customHeight="1" x14ac:dyDescent="0.2">
      <c r="A71" s="306"/>
      <c r="B71" s="307" t="s">
        <v>307</v>
      </c>
      <c r="C71" s="308"/>
      <c r="D71" s="113">
        <v>1.5527104331244892</v>
      </c>
      <c r="E71" s="115">
        <v>114</v>
      </c>
      <c r="F71" s="114">
        <v>97</v>
      </c>
      <c r="G71" s="114">
        <v>288</v>
      </c>
      <c r="H71" s="114">
        <v>101</v>
      </c>
      <c r="I71" s="140">
        <v>95</v>
      </c>
      <c r="J71" s="115">
        <v>19</v>
      </c>
      <c r="K71" s="116">
        <v>20</v>
      </c>
    </row>
    <row r="72" spans="1:11" ht="14.1" customHeight="1" x14ac:dyDescent="0.2">
      <c r="A72" s="306">
        <v>84</v>
      </c>
      <c r="B72" s="307" t="s">
        <v>308</v>
      </c>
      <c r="C72" s="308"/>
      <c r="D72" s="113">
        <v>5.6660310542086627</v>
      </c>
      <c r="E72" s="115">
        <v>416</v>
      </c>
      <c r="F72" s="114">
        <v>329</v>
      </c>
      <c r="G72" s="114">
        <v>616</v>
      </c>
      <c r="H72" s="114">
        <v>313</v>
      </c>
      <c r="I72" s="140">
        <v>422</v>
      </c>
      <c r="J72" s="115">
        <v>-6</v>
      </c>
      <c r="K72" s="116">
        <v>-1.4218009478672986</v>
      </c>
    </row>
    <row r="73" spans="1:11" ht="14.1" customHeight="1" x14ac:dyDescent="0.2">
      <c r="A73" s="306" t="s">
        <v>309</v>
      </c>
      <c r="B73" s="307" t="s">
        <v>310</v>
      </c>
      <c r="C73" s="308"/>
      <c r="D73" s="113">
        <v>0.38136747480250616</v>
      </c>
      <c r="E73" s="115">
        <v>28</v>
      </c>
      <c r="F73" s="114">
        <v>15</v>
      </c>
      <c r="G73" s="114">
        <v>208</v>
      </c>
      <c r="H73" s="114">
        <v>19</v>
      </c>
      <c r="I73" s="140">
        <v>25</v>
      </c>
      <c r="J73" s="115">
        <v>3</v>
      </c>
      <c r="K73" s="116">
        <v>12</v>
      </c>
    </row>
    <row r="74" spans="1:11" ht="14.1" customHeight="1" x14ac:dyDescent="0.2">
      <c r="A74" s="306" t="s">
        <v>311</v>
      </c>
      <c r="B74" s="307" t="s">
        <v>312</v>
      </c>
      <c r="C74" s="308"/>
      <c r="D74" s="113">
        <v>0.29964587305911194</v>
      </c>
      <c r="E74" s="115">
        <v>22</v>
      </c>
      <c r="F74" s="114">
        <v>12</v>
      </c>
      <c r="G74" s="114">
        <v>73</v>
      </c>
      <c r="H74" s="114">
        <v>11</v>
      </c>
      <c r="I74" s="140">
        <v>20</v>
      </c>
      <c r="J74" s="115">
        <v>2</v>
      </c>
      <c r="K74" s="116">
        <v>10</v>
      </c>
    </row>
    <row r="75" spans="1:11" ht="14.1" customHeight="1" x14ac:dyDescent="0.2">
      <c r="A75" s="306" t="s">
        <v>313</v>
      </c>
      <c r="B75" s="307" t="s">
        <v>314</v>
      </c>
      <c r="C75" s="308"/>
      <c r="D75" s="113">
        <v>4.4674475619722145</v>
      </c>
      <c r="E75" s="115">
        <v>328</v>
      </c>
      <c r="F75" s="114">
        <v>272</v>
      </c>
      <c r="G75" s="114">
        <v>271</v>
      </c>
      <c r="H75" s="114">
        <v>250</v>
      </c>
      <c r="I75" s="140">
        <v>332</v>
      </c>
      <c r="J75" s="115">
        <v>-4</v>
      </c>
      <c r="K75" s="116">
        <v>-1.2048192771084338</v>
      </c>
    </row>
    <row r="76" spans="1:11" ht="14.1" customHeight="1" x14ac:dyDescent="0.2">
      <c r="A76" s="306">
        <v>91</v>
      </c>
      <c r="B76" s="307" t="s">
        <v>315</v>
      </c>
      <c r="C76" s="308"/>
      <c r="D76" s="113">
        <v>0.38136747480250616</v>
      </c>
      <c r="E76" s="115">
        <v>28</v>
      </c>
      <c r="F76" s="114">
        <v>23</v>
      </c>
      <c r="G76" s="114">
        <v>47</v>
      </c>
      <c r="H76" s="114">
        <v>24</v>
      </c>
      <c r="I76" s="140">
        <v>29</v>
      </c>
      <c r="J76" s="115">
        <v>-1</v>
      </c>
      <c r="K76" s="116">
        <v>-3.4482758620689653</v>
      </c>
    </row>
    <row r="77" spans="1:11" ht="14.1" customHeight="1" x14ac:dyDescent="0.2">
      <c r="A77" s="306">
        <v>92</v>
      </c>
      <c r="B77" s="307" t="s">
        <v>316</v>
      </c>
      <c r="C77" s="308"/>
      <c r="D77" s="113">
        <v>4.2903840915281943</v>
      </c>
      <c r="E77" s="115">
        <v>315</v>
      </c>
      <c r="F77" s="114">
        <v>82</v>
      </c>
      <c r="G77" s="114">
        <v>121</v>
      </c>
      <c r="H77" s="114">
        <v>122</v>
      </c>
      <c r="I77" s="140">
        <v>107</v>
      </c>
      <c r="J77" s="115">
        <v>208</v>
      </c>
      <c r="K77" s="116">
        <v>194.39252336448598</v>
      </c>
    </row>
    <row r="78" spans="1:11" ht="14.1" customHeight="1" x14ac:dyDescent="0.2">
      <c r="A78" s="306">
        <v>93</v>
      </c>
      <c r="B78" s="307" t="s">
        <v>317</v>
      </c>
      <c r="C78" s="308"/>
      <c r="D78" s="113">
        <v>0.13620266957232363</v>
      </c>
      <c r="E78" s="115">
        <v>10</v>
      </c>
      <c r="F78" s="114">
        <v>9</v>
      </c>
      <c r="G78" s="114">
        <v>19</v>
      </c>
      <c r="H78" s="114">
        <v>20</v>
      </c>
      <c r="I78" s="140">
        <v>19</v>
      </c>
      <c r="J78" s="115">
        <v>-9</v>
      </c>
      <c r="K78" s="116">
        <v>-47.368421052631582</v>
      </c>
    </row>
    <row r="79" spans="1:11" ht="14.1" customHeight="1" x14ac:dyDescent="0.2">
      <c r="A79" s="306">
        <v>94</v>
      </c>
      <c r="B79" s="307" t="s">
        <v>318</v>
      </c>
      <c r="C79" s="308"/>
      <c r="D79" s="113">
        <v>0.53119041133206213</v>
      </c>
      <c r="E79" s="115">
        <v>39</v>
      </c>
      <c r="F79" s="114">
        <v>48</v>
      </c>
      <c r="G79" s="114">
        <v>125</v>
      </c>
      <c r="H79" s="114">
        <v>48</v>
      </c>
      <c r="I79" s="140">
        <v>38</v>
      </c>
      <c r="J79" s="115">
        <v>1</v>
      </c>
      <c r="K79" s="116">
        <v>2.6315789473684212</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0.64015254698992097</v>
      </c>
      <c r="E81" s="143">
        <v>47</v>
      </c>
      <c r="F81" s="144">
        <v>30</v>
      </c>
      <c r="G81" s="144">
        <v>196</v>
      </c>
      <c r="H81" s="144">
        <v>35</v>
      </c>
      <c r="I81" s="145">
        <v>50</v>
      </c>
      <c r="J81" s="143">
        <v>-3</v>
      </c>
      <c r="K81" s="146">
        <v>-6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77558</v>
      </c>
      <c r="C10" s="114">
        <v>36918</v>
      </c>
      <c r="D10" s="114">
        <v>40640</v>
      </c>
      <c r="E10" s="114">
        <v>53736</v>
      </c>
      <c r="F10" s="114">
        <v>22553</v>
      </c>
      <c r="G10" s="114">
        <v>11030</v>
      </c>
      <c r="H10" s="114">
        <v>19930</v>
      </c>
      <c r="I10" s="115">
        <v>17429</v>
      </c>
      <c r="J10" s="114">
        <v>12494</v>
      </c>
      <c r="K10" s="114">
        <v>4935</v>
      </c>
      <c r="L10" s="423">
        <v>5362</v>
      </c>
      <c r="M10" s="424">
        <v>5708</v>
      </c>
    </row>
    <row r="11" spans="1:13" ht="11.1" customHeight="1" x14ac:dyDescent="0.2">
      <c r="A11" s="422" t="s">
        <v>387</v>
      </c>
      <c r="B11" s="115">
        <v>78385</v>
      </c>
      <c r="C11" s="114">
        <v>37479</v>
      </c>
      <c r="D11" s="114">
        <v>40906</v>
      </c>
      <c r="E11" s="114">
        <v>54354</v>
      </c>
      <c r="F11" s="114">
        <v>22782</v>
      </c>
      <c r="G11" s="114">
        <v>10950</v>
      </c>
      <c r="H11" s="114">
        <v>20381</v>
      </c>
      <c r="I11" s="115">
        <v>18047</v>
      </c>
      <c r="J11" s="114">
        <v>12955</v>
      </c>
      <c r="K11" s="114">
        <v>5092</v>
      </c>
      <c r="L11" s="423">
        <v>6023</v>
      </c>
      <c r="M11" s="424">
        <v>5423</v>
      </c>
    </row>
    <row r="12" spans="1:13" ht="11.1" customHeight="1" x14ac:dyDescent="0.2">
      <c r="A12" s="422" t="s">
        <v>388</v>
      </c>
      <c r="B12" s="115">
        <v>79576</v>
      </c>
      <c r="C12" s="114">
        <v>38108</v>
      </c>
      <c r="D12" s="114">
        <v>41468</v>
      </c>
      <c r="E12" s="114">
        <v>55488</v>
      </c>
      <c r="F12" s="114">
        <v>22828</v>
      </c>
      <c r="G12" s="114">
        <v>11802</v>
      </c>
      <c r="H12" s="114">
        <v>20692</v>
      </c>
      <c r="I12" s="115">
        <v>17638</v>
      </c>
      <c r="J12" s="114">
        <v>12488</v>
      </c>
      <c r="K12" s="114">
        <v>5150</v>
      </c>
      <c r="L12" s="423">
        <v>8533</v>
      </c>
      <c r="M12" s="424">
        <v>7629</v>
      </c>
    </row>
    <row r="13" spans="1:13" s="110" customFormat="1" ht="11.1" customHeight="1" x14ac:dyDescent="0.2">
      <c r="A13" s="422" t="s">
        <v>389</v>
      </c>
      <c r="B13" s="115">
        <v>79447</v>
      </c>
      <c r="C13" s="114">
        <v>37911</v>
      </c>
      <c r="D13" s="114">
        <v>41536</v>
      </c>
      <c r="E13" s="114">
        <v>55085</v>
      </c>
      <c r="F13" s="114">
        <v>23113</v>
      </c>
      <c r="G13" s="114">
        <v>11586</v>
      </c>
      <c r="H13" s="114">
        <v>20932</v>
      </c>
      <c r="I13" s="115">
        <v>18190</v>
      </c>
      <c r="J13" s="114">
        <v>12986</v>
      </c>
      <c r="K13" s="114">
        <v>5204</v>
      </c>
      <c r="L13" s="423">
        <v>5394</v>
      </c>
      <c r="M13" s="424">
        <v>5707</v>
      </c>
    </row>
    <row r="14" spans="1:13" ht="15" customHeight="1" x14ac:dyDescent="0.2">
      <c r="A14" s="422" t="s">
        <v>390</v>
      </c>
      <c r="B14" s="115">
        <v>79253</v>
      </c>
      <c r="C14" s="114">
        <v>37810</v>
      </c>
      <c r="D14" s="114">
        <v>41443</v>
      </c>
      <c r="E14" s="114">
        <v>54058</v>
      </c>
      <c r="F14" s="114">
        <v>24245</v>
      </c>
      <c r="G14" s="114">
        <v>11074</v>
      </c>
      <c r="H14" s="114">
        <v>21257</v>
      </c>
      <c r="I14" s="115">
        <v>17828</v>
      </c>
      <c r="J14" s="114">
        <v>12592</v>
      </c>
      <c r="K14" s="114">
        <v>5236</v>
      </c>
      <c r="L14" s="423">
        <v>5888</v>
      </c>
      <c r="M14" s="424">
        <v>6267</v>
      </c>
    </row>
    <row r="15" spans="1:13" ht="11.1" customHeight="1" x14ac:dyDescent="0.2">
      <c r="A15" s="422" t="s">
        <v>387</v>
      </c>
      <c r="B15" s="115">
        <v>79840</v>
      </c>
      <c r="C15" s="114">
        <v>38267</v>
      </c>
      <c r="D15" s="114">
        <v>41573</v>
      </c>
      <c r="E15" s="114">
        <v>54274</v>
      </c>
      <c r="F15" s="114">
        <v>24642</v>
      </c>
      <c r="G15" s="114">
        <v>10844</v>
      </c>
      <c r="H15" s="114">
        <v>21751</v>
      </c>
      <c r="I15" s="115">
        <v>18638</v>
      </c>
      <c r="J15" s="114">
        <v>13165</v>
      </c>
      <c r="K15" s="114">
        <v>5473</v>
      </c>
      <c r="L15" s="423">
        <v>5404</v>
      </c>
      <c r="M15" s="424">
        <v>5077</v>
      </c>
    </row>
    <row r="16" spans="1:13" ht="11.1" customHeight="1" x14ac:dyDescent="0.2">
      <c r="A16" s="422" t="s">
        <v>388</v>
      </c>
      <c r="B16" s="115">
        <v>81020</v>
      </c>
      <c r="C16" s="114">
        <v>38780</v>
      </c>
      <c r="D16" s="114">
        <v>42240</v>
      </c>
      <c r="E16" s="114">
        <v>55247</v>
      </c>
      <c r="F16" s="114">
        <v>24755</v>
      </c>
      <c r="G16" s="114">
        <v>11648</v>
      </c>
      <c r="H16" s="114">
        <v>22085</v>
      </c>
      <c r="I16" s="115">
        <v>18138</v>
      </c>
      <c r="J16" s="114">
        <v>12599</v>
      </c>
      <c r="K16" s="114">
        <v>5539</v>
      </c>
      <c r="L16" s="423">
        <v>8447</v>
      </c>
      <c r="M16" s="424">
        <v>7486</v>
      </c>
    </row>
    <row r="17" spans="1:13" s="110" customFormat="1" ht="11.1" customHeight="1" x14ac:dyDescent="0.2">
      <c r="A17" s="422" t="s">
        <v>389</v>
      </c>
      <c r="B17" s="115">
        <v>80753</v>
      </c>
      <c r="C17" s="114">
        <v>38399</v>
      </c>
      <c r="D17" s="114">
        <v>42354</v>
      </c>
      <c r="E17" s="114">
        <v>55783</v>
      </c>
      <c r="F17" s="114">
        <v>24912</v>
      </c>
      <c r="G17" s="114">
        <v>11390</v>
      </c>
      <c r="H17" s="114">
        <v>22258</v>
      </c>
      <c r="I17" s="115">
        <v>18851</v>
      </c>
      <c r="J17" s="114">
        <v>13210</v>
      </c>
      <c r="K17" s="114">
        <v>5641</v>
      </c>
      <c r="L17" s="423">
        <v>5344</v>
      </c>
      <c r="M17" s="424">
        <v>5688</v>
      </c>
    </row>
    <row r="18" spans="1:13" ht="15" customHeight="1" x14ac:dyDescent="0.2">
      <c r="A18" s="422" t="s">
        <v>391</v>
      </c>
      <c r="B18" s="115">
        <v>80461</v>
      </c>
      <c r="C18" s="114">
        <v>38244</v>
      </c>
      <c r="D18" s="114">
        <v>42217</v>
      </c>
      <c r="E18" s="114">
        <v>55258</v>
      </c>
      <c r="F18" s="114">
        <v>25144</v>
      </c>
      <c r="G18" s="114">
        <v>10950</v>
      </c>
      <c r="H18" s="114">
        <v>22458</v>
      </c>
      <c r="I18" s="115">
        <v>18416</v>
      </c>
      <c r="J18" s="114">
        <v>12818</v>
      </c>
      <c r="K18" s="114">
        <v>5598</v>
      </c>
      <c r="L18" s="423">
        <v>5546</v>
      </c>
      <c r="M18" s="424">
        <v>5995</v>
      </c>
    </row>
    <row r="19" spans="1:13" ht="11.1" customHeight="1" x14ac:dyDescent="0.2">
      <c r="A19" s="422" t="s">
        <v>387</v>
      </c>
      <c r="B19" s="115">
        <v>80829</v>
      </c>
      <c r="C19" s="114">
        <v>38504</v>
      </c>
      <c r="D19" s="114">
        <v>42325</v>
      </c>
      <c r="E19" s="114">
        <v>55268</v>
      </c>
      <c r="F19" s="114">
        <v>25487</v>
      </c>
      <c r="G19" s="114">
        <v>10737</v>
      </c>
      <c r="H19" s="114">
        <v>22846</v>
      </c>
      <c r="I19" s="115">
        <v>19430</v>
      </c>
      <c r="J19" s="114">
        <v>13573</v>
      </c>
      <c r="K19" s="114">
        <v>5857</v>
      </c>
      <c r="L19" s="423">
        <v>4760</v>
      </c>
      <c r="M19" s="424">
        <v>4455</v>
      </c>
    </row>
    <row r="20" spans="1:13" ht="11.1" customHeight="1" x14ac:dyDescent="0.2">
      <c r="A20" s="422" t="s">
        <v>388</v>
      </c>
      <c r="B20" s="115">
        <v>82018</v>
      </c>
      <c r="C20" s="114">
        <v>39118</v>
      </c>
      <c r="D20" s="114">
        <v>42900</v>
      </c>
      <c r="E20" s="114">
        <v>56294</v>
      </c>
      <c r="F20" s="114">
        <v>25543</v>
      </c>
      <c r="G20" s="114">
        <v>11639</v>
      </c>
      <c r="H20" s="114">
        <v>23161</v>
      </c>
      <c r="I20" s="115">
        <v>19175</v>
      </c>
      <c r="J20" s="114">
        <v>13148</v>
      </c>
      <c r="K20" s="114">
        <v>6027</v>
      </c>
      <c r="L20" s="423">
        <v>8436</v>
      </c>
      <c r="M20" s="424">
        <v>7436</v>
      </c>
    </row>
    <row r="21" spans="1:13" s="110" customFormat="1" ht="11.1" customHeight="1" x14ac:dyDescent="0.2">
      <c r="A21" s="422" t="s">
        <v>389</v>
      </c>
      <c r="B21" s="115">
        <v>82365</v>
      </c>
      <c r="C21" s="114">
        <v>39012</v>
      </c>
      <c r="D21" s="114">
        <v>43353</v>
      </c>
      <c r="E21" s="114">
        <v>56465</v>
      </c>
      <c r="F21" s="114">
        <v>25863</v>
      </c>
      <c r="G21" s="114">
        <v>11429</v>
      </c>
      <c r="H21" s="114">
        <v>23483</v>
      </c>
      <c r="I21" s="115">
        <v>19938</v>
      </c>
      <c r="J21" s="114">
        <v>13851</v>
      </c>
      <c r="K21" s="114">
        <v>6087</v>
      </c>
      <c r="L21" s="423">
        <v>5053</v>
      </c>
      <c r="M21" s="424">
        <v>5088</v>
      </c>
    </row>
    <row r="22" spans="1:13" ht="15" customHeight="1" x14ac:dyDescent="0.2">
      <c r="A22" s="422" t="s">
        <v>392</v>
      </c>
      <c r="B22" s="115">
        <v>81813</v>
      </c>
      <c r="C22" s="114">
        <v>38791</v>
      </c>
      <c r="D22" s="114">
        <v>43022</v>
      </c>
      <c r="E22" s="114">
        <v>55840</v>
      </c>
      <c r="F22" s="114">
        <v>25708</v>
      </c>
      <c r="G22" s="114">
        <v>10915</v>
      </c>
      <c r="H22" s="114">
        <v>23661</v>
      </c>
      <c r="I22" s="115">
        <v>19444</v>
      </c>
      <c r="J22" s="114">
        <v>13360</v>
      </c>
      <c r="K22" s="114">
        <v>6084</v>
      </c>
      <c r="L22" s="423">
        <v>6252</v>
      </c>
      <c r="M22" s="424">
        <v>7004</v>
      </c>
    </row>
    <row r="23" spans="1:13" ht="11.1" customHeight="1" x14ac:dyDescent="0.2">
      <c r="A23" s="422" t="s">
        <v>387</v>
      </c>
      <c r="B23" s="115">
        <v>82191</v>
      </c>
      <c r="C23" s="114">
        <v>39168</v>
      </c>
      <c r="D23" s="114">
        <v>43023</v>
      </c>
      <c r="E23" s="114">
        <v>55882</v>
      </c>
      <c r="F23" s="114">
        <v>25970</v>
      </c>
      <c r="G23" s="114">
        <v>10553</v>
      </c>
      <c r="H23" s="114">
        <v>24083</v>
      </c>
      <c r="I23" s="115">
        <v>20239</v>
      </c>
      <c r="J23" s="114">
        <v>14030</v>
      </c>
      <c r="K23" s="114">
        <v>6209</v>
      </c>
      <c r="L23" s="423">
        <v>5354</v>
      </c>
      <c r="M23" s="424">
        <v>5514</v>
      </c>
    </row>
    <row r="24" spans="1:13" ht="11.1" customHeight="1" x14ac:dyDescent="0.2">
      <c r="A24" s="422" t="s">
        <v>388</v>
      </c>
      <c r="B24" s="115">
        <v>83663</v>
      </c>
      <c r="C24" s="114">
        <v>39848</v>
      </c>
      <c r="D24" s="114">
        <v>43815</v>
      </c>
      <c r="E24" s="114">
        <v>55589</v>
      </c>
      <c r="F24" s="114">
        <v>26692</v>
      </c>
      <c r="G24" s="114">
        <v>11360</v>
      </c>
      <c r="H24" s="114">
        <v>24340</v>
      </c>
      <c r="I24" s="115">
        <v>22056</v>
      </c>
      <c r="J24" s="114">
        <v>15401</v>
      </c>
      <c r="K24" s="114">
        <v>6655</v>
      </c>
      <c r="L24" s="423">
        <v>8728</v>
      </c>
      <c r="M24" s="424">
        <v>7536</v>
      </c>
    </row>
    <row r="25" spans="1:13" s="110" customFormat="1" ht="11.1" customHeight="1" x14ac:dyDescent="0.2">
      <c r="A25" s="422" t="s">
        <v>389</v>
      </c>
      <c r="B25" s="115">
        <v>83467</v>
      </c>
      <c r="C25" s="114">
        <v>39482</v>
      </c>
      <c r="D25" s="114">
        <v>43985</v>
      </c>
      <c r="E25" s="114">
        <v>55099</v>
      </c>
      <c r="F25" s="114">
        <v>26969</v>
      </c>
      <c r="G25" s="114">
        <v>11101</v>
      </c>
      <c r="H25" s="114">
        <v>24539</v>
      </c>
      <c r="I25" s="115">
        <v>22836</v>
      </c>
      <c r="J25" s="114">
        <v>16187</v>
      </c>
      <c r="K25" s="114">
        <v>6649</v>
      </c>
      <c r="L25" s="423">
        <v>4989</v>
      </c>
      <c r="M25" s="424">
        <v>5201</v>
      </c>
    </row>
    <row r="26" spans="1:13" ht="15" customHeight="1" x14ac:dyDescent="0.2">
      <c r="A26" s="422" t="s">
        <v>393</v>
      </c>
      <c r="B26" s="115">
        <v>83296</v>
      </c>
      <c r="C26" s="114">
        <v>39420</v>
      </c>
      <c r="D26" s="114">
        <v>43876</v>
      </c>
      <c r="E26" s="114">
        <v>54968</v>
      </c>
      <c r="F26" s="114">
        <v>26922</v>
      </c>
      <c r="G26" s="114">
        <v>10692</v>
      </c>
      <c r="H26" s="114">
        <v>24743</v>
      </c>
      <c r="I26" s="115">
        <v>22203</v>
      </c>
      <c r="J26" s="114">
        <v>15627</v>
      </c>
      <c r="K26" s="114">
        <v>6576</v>
      </c>
      <c r="L26" s="423">
        <v>5777</v>
      </c>
      <c r="M26" s="424">
        <v>5933</v>
      </c>
    </row>
    <row r="27" spans="1:13" ht="11.1" customHeight="1" x14ac:dyDescent="0.2">
      <c r="A27" s="422" t="s">
        <v>387</v>
      </c>
      <c r="B27" s="115">
        <v>83767</v>
      </c>
      <c r="C27" s="114">
        <v>39641</v>
      </c>
      <c r="D27" s="114">
        <v>44126</v>
      </c>
      <c r="E27" s="114">
        <v>55032</v>
      </c>
      <c r="F27" s="114">
        <v>27346</v>
      </c>
      <c r="G27" s="114">
        <v>10492</v>
      </c>
      <c r="H27" s="114">
        <v>25073</v>
      </c>
      <c r="I27" s="115">
        <v>23174</v>
      </c>
      <c r="J27" s="114">
        <v>16329</v>
      </c>
      <c r="K27" s="114">
        <v>6845</v>
      </c>
      <c r="L27" s="423">
        <v>5170</v>
      </c>
      <c r="M27" s="424">
        <v>4865</v>
      </c>
    </row>
    <row r="28" spans="1:13" ht="11.1" customHeight="1" x14ac:dyDescent="0.2">
      <c r="A28" s="422" t="s">
        <v>388</v>
      </c>
      <c r="B28" s="115">
        <v>84896</v>
      </c>
      <c r="C28" s="114">
        <v>40291</v>
      </c>
      <c r="D28" s="114">
        <v>44605</v>
      </c>
      <c r="E28" s="114">
        <v>57376</v>
      </c>
      <c r="F28" s="114">
        <v>27406</v>
      </c>
      <c r="G28" s="114">
        <v>11268</v>
      </c>
      <c r="H28" s="114">
        <v>25358</v>
      </c>
      <c r="I28" s="115">
        <v>20306</v>
      </c>
      <c r="J28" s="114">
        <v>13692</v>
      </c>
      <c r="K28" s="114">
        <v>6614</v>
      </c>
      <c r="L28" s="423">
        <v>8474</v>
      </c>
      <c r="M28" s="424">
        <v>7418</v>
      </c>
    </row>
    <row r="29" spans="1:13" s="110" customFormat="1" ht="11.1" customHeight="1" x14ac:dyDescent="0.2">
      <c r="A29" s="422" t="s">
        <v>389</v>
      </c>
      <c r="B29" s="115">
        <v>84574</v>
      </c>
      <c r="C29" s="114">
        <v>39992</v>
      </c>
      <c r="D29" s="114">
        <v>44582</v>
      </c>
      <c r="E29" s="114">
        <v>56924</v>
      </c>
      <c r="F29" s="114">
        <v>27612</v>
      </c>
      <c r="G29" s="114">
        <v>11035</v>
      </c>
      <c r="H29" s="114">
        <v>25461</v>
      </c>
      <c r="I29" s="115">
        <v>20653</v>
      </c>
      <c r="J29" s="114">
        <v>14087</v>
      </c>
      <c r="K29" s="114">
        <v>6566</v>
      </c>
      <c r="L29" s="423">
        <v>5335</v>
      </c>
      <c r="M29" s="424">
        <v>5536</v>
      </c>
    </row>
    <row r="30" spans="1:13" ht="15" customHeight="1" x14ac:dyDescent="0.2">
      <c r="A30" s="422" t="s">
        <v>394</v>
      </c>
      <c r="B30" s="115">
        <v>84364</v>
      </c>
      <c r="C30" s="114">
        <v>39921</v>
      </c>
      <c r="D30" s="114">
        <v>44443</v>
      </c>
      <c r="E30" s="114">
        <v>56376</v>
      </c>
      <c r="F30" s="114">
        <v>27963</v>
      </c>
      <c r="G30" s="114">
        <v>10601</v>
      </c>
      <c r="H30" s="114">
        <v>25640</v>
      </c>
      <c r="I30" s="115">
        <v>19841</v>
      </c>
      <c r="J30" s="114">
        <v>13487</v>
      </c>
      <c r="K30" s="114">
        <v>6354</v>
      </c>
      <c r="L30" s="423">
        <v>6134</v>
      </c>
      <c r="M30" s="424">
        <v>6296</v>
      </c>
    </row>
    <row r="31" spans="1:13" ht="11.1" customHeight="1" x14ac:dyDescent="0.2">
      <c r="A31" s="422" t="s">
        <v>387</v>
      </c>
      <c r="B31" s="115">
        <v>85120</v>
      </c>
      <c r="C31" s="114">
        <v>40363</v>
      </c>
      <c r="D31" s="114">
        <v>44757</v>
      </c>
      <c r="E31" s="114">
        <v>56654</v>
      </c>
      <c r="F31" s="114">
        <v>28444</v>
      </c>
      <c r="G31" s="114">
        <v>10405</v>
      </c>
      <c r="H31" s="114">
        <v>26059</v>
      </c>
      <c r="I31" s="115">
        <v>20618</v>
      </c>
      <c r="J31" s="114">
        <v>14092</v>
      </c>
      <c r="K31" s="114">
        <v>6526</v>
      </c>
      <c r="L31" s="423">
        <v>5537</v>
      </c>
      <c r="M31" s="424">
        <v>4876</v>
      </c>
    </row>
    <row r="32" spans="1:13" ht="11.1" customHeight="1" x14ac:dyDescent="0.2">
      <c r="A32" s="422" t="s">
        <v>388</v>
      </c>
      <c r="B32" s="115">
        <v>86533</v>
      </c>
      <c r="C32" s="114">
        <v>41097</v>
      </c>
      <c r="D32" s="114">
        <v>45436</v>
      </c>
      <c r="E32" s="114">
        <v>57784</v>
      </c>
      <c r="F32" s="114">
        <v>28738</v>
      </c>
      <c r="G32" s="114">
        <v>11217</v>
      </c>
      <c r="H32" s="114">
        <v>26339</v>
      </c>
      <c r="I32" s="115">
        <v>19948</v>
      </c>
      <c r="J32" s="114">
        <v>13278</v>
      </c>
      <c r="K32" s="114">
        <v>6670</v>
      </c>
      <c r="L32" s="423">
        <v>10023</v>
      </c>
      <c r="M32" s="424">
        <v>8921</v>
      </c>
    </row>
    <row r="33" spans="1:13" s="110" customFormat="1" ht="11.1" customHeight="1" x14ac:dyDescent="0.2">
      <c r="A33" s="422" t="s">
        <v>389</v>
      </c>
      <c r="B33" s="115">
        <v>86555</v>
      </c>
      <c r="C33" s="114">
        <v>40985</v>
      </c>
      <c r="D33" s="114">
        <v>45570</v>
      </c>
      <c r="E33" s="114">
        <v>57474</v>
      </c>
      <c r="F33" s="114">
        <v>29074</v>
      </c>
      <c r="G33" s="114">
        <v>11123</v>
      </c>
      <c r="H33" s="114">
        <v>26359</v>
      </c>
      <c r="I33" s="115">
        <v>20905</v>
      </c>
      <c r="J33" s="114">
        <v>14102</v>
      </c>
      <c r="K33" s="114">
        <v>6803</v>
      </c>
      <c r="L33" s="423">
        <v>5864</v>
      </c>
      <c r="M33" s="424">
        <v>5813</v>
      </c>
    </row>
    <row r="34" spans="1:13" ht="15" customHeight="1" x14ac:dyDescent="0.2">
      <c r="A34" s="422" t="s">
        <v>395</v>
      </c>
      <c r="B34" s="115">
        <v>86102</v>
      </c>
      <c r="C34" s="114">
        <v>40616</v>
      </c>
      <c r="D34" s="114">
        <v>45486</v>
      </c>
      <c r="E34" s="114">
        <v>56908</v>
      </c>
      <c r="F34" s="114">
        <v>29191</v>
      </c>
      <c r="G34" s="114">
        <v>10555</v>
      </c>
      <c r="H34" s="114">
        <v>26540</v>
      </c>
      <c r="I34" s="115">
        <v>20342</v>
      </c>
      <c r="J34" s="114">
        <v>13600</v>
      </c>
      <c r="K34" s="114">
        <v>6742</v>
      </c>
      <c r="L34" s="423">
        <v>5900</v>
      </c>
      <c r="M34" s="424">
        <v>6535</v>
      </c>
    </row>
    <row r="35" spans="1:13" ht="11.1" customHeight="1" x14ac:dyDescent="0.2">
      <c r="A35" s="422" t="s">
        <v>387</v>
      </c>
      <c r="B35" s="115">
        <v>86575</v>
      </c>
      <c r="C35" s="114">
        <v>40895</v>
      </c>
      <c r="D35" s="114">
        <v>45680</v>
      </c>
      <c r="E35" s="114">
        <v>57038</v>
      </c>
      <c r="F35" s="114">
        <v>29536</v>
      </c>
      <c r="G35" s="114">
        <v>10302</v>
      </c>
      <c r="H35" s="114">
        <v>26946</v>
      </c>
      <c r="I35" s="115">
        <v>21279</v>
      </c>
      <c r="J35" s="114">
        <v>14312</v>
      </c>
      <c r="K35" s="114">
        <v>6967</v>
      </c>
      <c r="L35" s="423">
        <v>5466</v>
      </c>
      <c r="M35" s="424">
        <v>5061</v>
      </c>
    </row>
    <row r="36" spans="1:13" ht="11.1" customHeight="1" x14ac:dyDescent="0.2">
      <c r="A36" s="422" t="s">
        <v>388</v>
      </c>
      <c r="B36" s="115">
        <v>87994</v>
      </c>
      <c r="C36" s="114">
        <v>41566</v>
      </c>
      <c r="D36" s="114">
        <v>46428</v>
      </c>
      <c r="E36" s="114">
        <v>58283</v>
      </c>
      <c r="F36" s="114">
        <v>29711</v>
      </c>
      <c r="G36" s="114">
        <v>11133</v>
      </c>
      <c r="H36" s="114">
        <v>27292</v>
      </c>
      <c r="I36" s="115">
        <v>20449</v>
      </c>
      <c r="J36" s="114">
        <v>13480</v>
      </c>
      <c r="K36" s="114">
        <v>6969</v>
      </c>
      <c r="L36" s="423">
        <v>8737</v>
      </c>
      <c r="M36" s="424">
        <v>7767</v>
      </c>
    </row>
    <row r="37" spans="1:13" s="110" customFormat="1" ht="11.1" customHeight="1" x14ac:dyDescent="0.2">
      <c r="A37" s="422" t="s">
        <v>389</v>
      </c>
      <c r="B37" s="115">
        <v>88162</v>
      </c>
      <c r="C37" s="114">
        <v>41410</v>
      </c>
      <c r="D37" s="114">
        <v>46752</v>
      </c>
      <c r="E37" s="114">
        <v>57969</v>
      </c>
      <c r="F37" s="114">
        <v>30193</v>
      </c>
      <c r="G37" s="114">
        <v>11082</v>
      </c>
      <c r="H37" s="114">
        <v>27477</v>
      </c>
      <c r="I37" s="115">
        <v>21154</v>
      </c>
      <c r="J37" s="114">
        <v>14083</v>
      </c>
      <c r="K37" s="114">
        <v>7071</v>
      </c>
      <c r="L37" s="423">
        <v>5802</v>
      </c>
      <c r="M37" s="424">
        <v>5717</v>
      </c>
    </row>
    <row r="38" spans="1:13" ht="15" customHeight="1" x14ac:dyDescent="0.2">
      <c r="A38" s="425" t="s">
        <v>396</v>
      </c>
      <c r="B38" s="115">
        <v>87727</v>
      </c>
      <c r="C38" s="114">
        <v>41267</v>
      </c>
      <c r="D38" s="114">
        <v>46460</v>
      </c>
      <c r="E38" s="114">
        <v>57532</v>
      </c>
      <c r="F38" s="114">
        <v>30195</v>
      </c>
      <c r="G38" s="114">
        <v>10607</v>
      </c>
      <c r="H38" s="114">
        <v>27558</v>
      </c>
      <c r="I38" s="115">
        <v>20515</v>
      </c>
      <c r="J38" s="114">
        <v>13608</v>
      </c>
      <c r="K38" s="114">
        <v>6907</v>
      </c>
      <c r="L38" s="423">
        <v>7712</v>
      </c>
      <c r="M38" s="424">
        <v>8307</v>
      </c>
    </row>
    <row r="39" spans="1:13" ht="11.1" customHeight="1" x14ac:dyDescent="0.2">
      <c r="A39" s="422" t="s">
        <v>387</v>
      </c>
      <c r="B39" s="115">
        <v>88219</v>
      </c>
      <c r="C39" s="114">
        <v>41515</v>
      </c>
      <c r="D39" s="114">
        <v>46704</v>
      </c>
      <c r="E39" s="114">
        <v>57563</v>
      </c>
      <c r="F39" s="114">
        <v>30656</v>
      </c>
      <c r="G39" s="114">
        <v>10468</v>
      </c>
      <c r="H39" s="114">
        <v>27940</v>
      </c>
      <c r="I39" s="115">
        <v>21697</v>
      </c>
      <c r="J39" s="114">
        <v>14502</v>
      </c>
      <c r="K39" s="114">
        <v>7195</v>
      </c>
      <c r="L39" s="423">
        <v>5727</v>
      </c>
      <c r="M39" s="424">
        <v>5405</v>
      </c>
    </row>
    <row r="40" spans="1:13" ht="11.1" customHeight="1" x14ac:dyDescent="0.2">
      <c r="A40" s="425" t="s">
        <v>388</v>
      </c>
      <c r="B40" s="115">
        <v>90078</v>
      </c>
      <c r="C40" s="114">
        <v>42346</v>
      </c>
      <c r="D40" s="114">
        <v>47732</v>
      </c>
      <c r="E40" s="114">
        <v>58842</v>
      </c>
      <c r="F40" s="114">
        <v>31236</v>
      </c>
      <c r="G40" s="114">
        <v>11343</v>
      </c>
      <c r="H40" s="114">
        <v>28584</v>
      </c>
      <c r="I40" s="115">
        <v>21196</v>
      </c>
      <c r="J40" s="114">
        <v>13768</v>
      </c>
      <c r="K40" s="114">
        <v>7428</v>
      </c>
      <c r="L40" s="423">
        <v>9658</v>
      </c>
      <c r="M40" s="424">
        <v>8621</v>
      </c>
    </row>
    <row r="41" spans="1:13" s="110" customFormat="1" ht="11.1" customHeight="1" x14ac:dyDescent="0.2">
      <c r="A41" s="422" t="s">
        <v>389</v>
      </c>
      <c r="B41" s="115">
        <v>90143</v>
      </c>
      <c r="C41" s="114">
        <v>42267</v>
      </c>
      <c r="D41" s="114">
        <v>47876</v>
      </c>
      <c r="E41" s="114">
        <v>58376</v>
      </c>
      <c r="F41" s="114">
        <v>31767</v>
      </c>
      <c r="G41" s="114">
        <v>11238</v>
      </c>
      <c r="H41" s="114">
        <v>28752</v>
      </c>
      <c r="I41" s="115">
        <v>21922</v>
      </c>
      <c r="J41" s="114">
        <v>14412</v>
      </c>
      <c r="K41" s="114">
        <v>7510</v>
      </c>
      <c r="L41" s="423">
        <v>6208</v>
      </c>
      <c r="M41" s="424">
        <v>6021</v>
      </c>
    </row>
    <row r="42" spans="1:13" ht="15" customHeight="1" x14ac:dyDescent="0.2">
      <c r="A42" s="422" t="s">
        <v>397</v>
      </c>
      <c r="B42" s="115">
        <v>89842</v>
      </c>
      <c r="C42" s="114">
        <v>42058</v>
      </c>
      <c r="D42" s="114">
        <v>47784</v>
      </c>
      <c r="E42" s="114">
        <v>58108</v>
      </c>
      <c r="F42" s="114">
        <v>31734</v>
      </c>
      <c r="G42" s="114">
        <v>10807</v>
      </c>
      <c r="H42" s="114">
        <v>28906</v>
      </c>
      <c r="I42" s="115">
        <v>21160</v>
      </c>
      <c r="J42" s="114">
        <v>13804</v>
      </c>
      <c r="K42" s="114">
        <v>7356</v>
      </c>
      <c r="L42" s="423">
        <v>6838</v>
      </c>
      <c r="M42" s="424">
        <v>7280</v>
      </c>
    </row>
    <row r="43" spans="1:13" ht="11.1" customHeight="1" x14ac:dyDescent="0.2">
      <c r="A43" s="422" t="s">
        <v>387</v>
      </c>
      <c r="B43" s="115">
        <v>90585</v>
      </c>
      <c r="C43" s="114">
        <v>42537</v>
      </c>
      <c r="D43" s="114">
        <v>48048</v>
      </c>
      <c r="E43" s="114">
        <v>58406</v>
      </c>
      <c r="F43" s="114">
        <v>32179</v>
      </c>
      <c r="G43" s="114">
        <v>10641</v>
      </c>
      <c r="H43" s="114">
        <v>29250</v>
      </c>
      <c r="I43" s="115">
        <v>21886</v>
      </c>
      <c r="J43" s="114">
        <v>14360</v>
      </c>
      <c r="K43" s="114">
        <v>7526</v>
      </c>
      <c r="L43" s="423">
        <v>6151</v>
      </c>
      <c r="M43" s="424">
        <v>5710</v>
      </c>
    </row>
    <row r="44" spans="1:13" ht="11.1" customHeight="1" x14ac:dyDescent="0.2">
      <c r="A44" s="422" t="s">
        <v>388</v>
      </c>
      <c r="B44" s="115">
        <v>91769</v>
      </c>
      <c r="C44" s="114">
        <v>43130</v>
      </c>
      <c r="D44" s="114">
        <v>48639</v>
      </c>
      <c r="E44" s="114">
        <v>59590</v>
      </c>
      <c r="F44" s="114">
        <v>32179</v>
      </c>
      <c r="G44" s="114">
        <v>11471</v>
      </c>
      <c r="H44" s="114">
        <v>29448</v>
      </c>
      <c r="I44" s="115">
        <v>20756</v>
      </c>
      <c r="J44" s="114">
        <v>13213</v>
      </c>
      <c r="K44" s="114">
        <v>7543</v>
      </c>
      <c r="L44" s="423">
        <v>9710</v>
      </c>
      <c r="M44" s="424">
        <v>8971</v>
      </c>
    </row>
    <row r="45" spans="1:13" s="110" customFormat="1" ht="11.1" customHeight="1" x14ac:dyDescent="0.2">
      <c r="A45" s="422" t="s">
        <v>389</v>
      </c>
      <c r="B45" s="115">
        <v>91988</v>
      </c>
      <c r="C45" s="114">
        <v>43192</v>
      </c>
      <c r="D45" s="114">
        <v>48796</v>
      </c>
      <c r="E45" s="114">
        <v>59351</v>
      </c>
      <c r="F45" s="114">
        <v>32637</v>
      </c>
      <c r="G45" s="114">
        <v>11355</v>
      </c>
      <c r="H45" s="114">
        <v>29637</v>
      </c>
      <c r="I45" s="115">
        <v>21580</v>
      </c>
      <c r="J45" s="114">
        <v>13941</v>
      </c>
      <c r="K45" s="114">
        <v>7639</v>
      </c>
      <c r="L45" s="423">
        <v>6416</v>
      </c>
      <c r="M45" s="424">
        <v>6433</v>
      </c>
    </row>
    <row r="46" spans="1:13" ht="15" customHeight="1" x14ac:dyDescent="0.2">
      <c r="A46" s="422" t="s">
        <v>398</v>
      </c>
      <c r="B46" s="115">
        <v>91731</v>
      </c>
      <c r="C46" s="114">
        <v>43017</v>
      </c>
      <c r="D46" s="114">
        <v>48714</v>
      </c>
      <c r="E46" s="114">
        <v>59165</v>
      </c>
      <c r="F46" s="114">
        <v>32566</v>
      </c>
      <c r="G46" s="114">
        <v>11069</v>
      </c>
      <c r="H46" s="114">
        <v>29648</v>
      </c>
      <c r="I46" s="115">
        <v>21167</v>
      </c>
      <c r="J46" s="114">
        <v>13616</v>
      </c>
      <c r="K46" s="114">
        <v>7551</v>
      </c>
      <c r="L46" s="423">
        <v>6828</v>
      </c>
      <c r="M46" s="424">
        <v>7256</v>
      </c>
    </row>
    <row r="47" spans="1:13" ht="11.1" customHeight="1" x14ac:dyDescent="0.2">
      <c r="A47" s="422" t="s">
        <v>387</v>
      </c>
      <c r="B47" s="115">
        <v>92172</v>
      </c>
      <c r="C47" s="114">
        <v>43306</v>
      </c>
      <c r="D47" s="114">
        <v>48866</v>
      </c>
      <c r="E47" s="114">
        <v>59316</v>
      </c>
      <c r="F47" s="114">
        <v>32856</v>
      </c>
      <c r="G47" s="114">
        <v>10865</v>
      </c>
      <c r="H47" s="114">
        <v>29855</v>
      </c>
      <c r="I47" s="115">
        <v>21874</v>
      </c>
      <c r="J47" s="114">
        <v>14148</v>
      </c>
      <c r="K47" s="114">
        <v>7726</v>
      </c>
      <c r="L47" s="423">
        <v>6176</v>
      </c>
      <c r="M47" s="424">
        <v>6048</v>
      </c>
    </row>
    <row r="48" spans="1:13" ht="11.1" customHeight="1" x14ac:dyDescent="0.2">
      <c r="A48" s="422" t="s">
        <v>388</v>
      </c>
      <c r="B48" s="115">
        <v>93181</v>
      </c>
      <c r="C48" s="114">
        <v>43962</v>
      </c>
      <c r="D48" s="114">
        <v>49219</v>
      </c>
      <c r="E48" s="114">
        <v>60378</v>
      </c>
      <c r="F48" s="114">
        <v>32803</v>
      </c>
      <c r="G48" s="114">
        <v>11453</v>
      </c>
      <c r="H48" s="114">
        <v>30120</v>
      </c>
      <c r="I48" s="115">
        <v>21108</v>
      </c>
      <c r="J48" s="114">
        <v>13335</v>
      </c>
      <c r="K48" s="114">
        <v>7773</v>
      </c>
      <c r="L48" s="423">
        <v>9315</v>
      </c>
      <c r="M48" s="424">
        <v>8625</v>
      </c>
    </row>
    <row r="49" spans="1:17" s="110" customFormat="1" ht="11.1" customHeight="1" x14ac:dyDescent="0.2">
      <c r="A49" s="422" t="s">
        <v>389</v>
      </c>
      <c r="B49" s="115">
        <v>93145</v>
      </c>
      <c r="C49" s="114">
        <v>43683</v>
      </c>
      <c r="D49" s="114">
        <v>49462</v>
      </c>
      <c r="E49" s="114">
        <v>59950</v>
      </c>
      <c r="F49" s="114">
        <v>33195</v>
      </c>
      <c r="G49" s="114">
        <v>11375</v>
      </c>
      <c r="H49" s="114">
        <v>30131</v>
      </c>
      <c r="I49" s="115">
        <v>21689</v>
      </c>
      <c r="J49" s="114">
        <v>13839</v>
      </c>
      <c r="K49" s="114">
        <v>7850</v>
      </c>
      <c r="L49" s="423">
        <v>6340</v>
      </c>
      <c r="M49" s="424">
        <v>6232</v>
      </c>
    </row>
    <row r="50" spans="1:17" ht="15" customHeight="1" x14ac:dyDescent="0.2">
      <c r="A50" s="422" t="s">
        <v>399</v>
      </c>
      <c r="B50" s="143">
        <v>92520</v>
      </c>
      <c r="C50" s="144">
        <v>43416</v>
      </c>
      <c r="D50" s="144">
        <v>49104</v>
      </c>
      <c r="E50" s="144">
        <v>59427</v>
      </c>
      <c r="F50" s="144">
        <v>33093</v>
      </c>
      <c r="G50" s="144">
        <v>10987</v>
      </c>
      <c r="H50" s="144">
        <v>29991</v>
      </c>
      <c r="I50" s="143">
        <v>20410</v>
      </c>
      <c r="J50" s="144">
        <v>12929</v>
      </c>
      <c r="K50" s="144">
        <v>7481</v>
      </c>
      <c r="L50" s="426">
        <v>6781</v>
      </c>
      <c r="M50" s="427">
        <v>7342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0.86012362233050987</v>
      </c>
      <c r="C6" s="480">
        <f>'Tabelle 3.3'!J11</f>
        <v>-3.5763216327301932</v>
      </c>
      <c r="D6" s="481">
        <f t="shared" ref="D6:E9" si="0">IF(OR(AND(B6&gt;=-50,B6&lt;=50),ISNUMBER(B6)=FALSE),B6,"")</f>
        <v>0.86012362233050987</v>
      </c>
      <c r="E6" s="481">
        <f t="shared" si="0"/>
        <v>-3.5763216327301932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0.86012362233050987</v>
      </c>
      <c r="C14" s="480">
        <f>'Tabelle 3.3'!J11</f>
        <v>-3.5763216327301932</v>
      </c>
      <c r="D14" s="481">
        <f>IF(OR(AND(B14&gt;=-50,B14&lt;=50),ISNUMBER(B14)=FALSE),B14,"")</f>
        <v>0.86012362233050987</v>
      </c>
      <c r="E14" s="481">
        <f>IF(OR(AND(C14&gt;=-50,C14&lt;=50),ISNUMBER(C14)=FALSE),C14,"")</f>
        <v>-3.5763216327301932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4.7945205479452051</v>
      </c>
      <c r="C15" s="480">
        <f>'Tabelle 3.3'!J12</f>
        <v>-8.9743589743589745</v>
      </c>
      <c r="D15" s="481">
        <f t="shared" ref="D15:E45" si="3">IF(OR(AND(B15&gt;=-50,B15&lt;=50),ISNUMBER(B15)=FALSE),B15,"")</f>
        <v>4.7945205479452051</v>
      </c>
      <c r="E15" s="481">
        <f t="shared" si="3"/>
        <v>-8.9743589743589745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3.3440514469453375</v>
      </c>
      <c r="C16" s="480">
        <f>'Tabelle 3.3'!J13</f>
        <v>10.344827586206897</v>
      </c>
      <c r="D16" s="481">
        <f t="shared" si="3"/>
        <v>3.3440514469453375</v>
      </c>
      <c r="E16" s="481">
        <f t="shared" si="3"/>
        <v>10.344827586206897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2.7493527308593269</v>
      </c>
      <c r="C17" s="480">
        <f>'Tabelle 3.3'!J14</f>
        <v>0.50167224080267558</v>
      </c>
      <c r="D17" s="481">
        <f t="shared" si="3"/>
        <v>2.7493527308593269</v>
      </c>
      <c r="E17" s="481">
        <f t="shared" si="3"/>
        <v>0.50167224080267558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2.5668449197860963</v>
      </c>
      <c r="C18" s="480">
        <f>'Tabelle 3.3'!J15</f>
        <v>3.3003300330033003</v>
      </c>
      <c r="D18" s="481">
        <f t="shared" si="3"/>
        <v>2.5668449197860963</v>
      </c>
      <c r="E18" s="481">
        <f t="shared" si="3"/>
        <v>3.3003300330033003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1.5668718522663683</v>
      </c>
      <c r="C19" s="480">
        <f>'Tabelle 3.3'!J16</f>
        <v>-6.8181818181818183</v>
      </c>
      <c r="D19" s="481">
        <f t="shared" si="3"/>
        <v>1.5668718522663683</v>
      </c>
      <c r="E19" s="481">
        <f t="shared" si="3"/>
        <v>-6.8181818181818183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10.340909090909092</v>
      </c>
      <c r="C20" s="480">
        <f>'Tabelle 3.3'!J17</f>
        <v>10.666666666666666</v>
      </c>
      <c r="D20" s="481">
        <f t="shared" si="3"/>
        <v>10.340909090909092</v>
      </c>
      <c r="E20" s="481">
        <f t="shared" si="3"/>
        <v>10.666666666666666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-0.93370681605975725</v>
      </c>
      <c r="C21" s="480">
        <f>'Tabelle 3.3'!J18</f>
        <v>-10.747663551401869</v>
      </c>
      <c r="D21" s="481">
        <f t="shared" si="3"/>
        <v>-0.93370681605975725</v>
      </c>
      <c r="E21" s="481">
        <f t="shared" si="3"/>
        <v>-10.747663551401869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-1.5058604362337964</v>
      </c>
      <c r="C22" s="480">
        <f>'Tabelle 3.3'!J19</f>
        <v>-0.53244592346089847</v>
      </c>
      <c r="D22" s="481">
        <f t="shared" si="3"/>
        <v>-1.5058604362337964</v>
      </c>
      <c r="E22" s="481">
        <f t="shared" si="3"/>
        <v>-0.53244592346089847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-1.5373352855051245</v>
      </c>
      <c r="C23" s="480">
        <f>'Tabelle 3.3'!J20</f>
        <v>-4.6760187040748162</v>
      </c>
      <c r="D23" s="481">
        <f t="shared" si="3"/>
        <v>-1.5373352855051245</v>
      </c>
      <c r="E23" s="481">
        <f t="shared" si="3"/>
        <v>-4.6760187040748162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0.7189934092270821</v>
      </c>
      <c r="C24" s="480">
        <f>'Tabelle 3.3'!J21</f>
        <v>-12.670186162823006</v>
      </c>
      <c r="D24" s="481">
        <f t="shared" si="3"/>
        <v>0.7189934092270821</v>
      </c>
      <c r="E24" s="481">
        <f t="shared" si="3"/>
        <v>-12.670186162823006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5.1701740711873212</v>
      </c>
      <c r="C25" s="480">
        <f>'Tabelle 3.3'!J22</f>
        <v>-0.81967213114754101</v>
      </c>
      <c r="D25" s="481">
        <f t="shared" si="3"/>
        <v>5.1701740711873212</v>
      </c>
      <c r="E25" s="481">
        <f t="shared" si="3"/>
        <v>-0.81967213114754101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-0.10799136069114471</v>
      </c>
      <c r="C26" s="480">
        <f>'Tabelle 3.3'!J23</f>
        <v>-15.196078431372548</v>
      </c>
      <c r="D26" s="481">
        <f t="shared" si="3"/>
        <v>-0.10799136069114471</v>
      </c>
      <c r="E26" s="481">
        <f t="shared" si="3"/>
        <v>-15.196078431372548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1.7877476656797995</v>
      </c>
      <c r="C27" s="480">
        <f>'Tabelle 3.3'!J24</f>
        <v>-2.886686772942697</v>
      </c>
      <c r="D27" s="481">
        <f t="shared" si="3"/>
        <v>1.7877476656797995</v>
      </c>
      <c r="E27" s="481">
        <f t="shared" si="3"/>
        <v>-2.886686772942697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1.4052120592743995</v>
      </c>
      <c r="C28" s="480">
        <f>'Tabelle 3.3'!J25</f>
        <v>0.22634676324128564</v>
      </c>
      <c r="D28" s="481">
        <f t="shared" si="3"/>
        <v>1.4052120592743995</v>
      </c>
      <c r="E28" s="481">
        <f t="shared" si="3"/>
        <v>0.22634676324128564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-22.886133032694477</v>
      </c>
      <c r="C29" s="480">
        <f>'Tabelle 3.3'!J26</f>
        <v>-18.222222222222221</v>
      </c>
      <c r="D29" s="481">
        <f t="shared" si="3"/>
        <v>-22.886133032694477</v>
      </c>
      <c r="E29" s="481">
        <f t="shared" si="3"/>
        <v>-18.222222222222221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3.3178500331785004</v>
      </c>
      <c r="C30" s="480">
        <f>'Tabelle 3.3'!J27</f>
        <v>-9.5238095238095237</v>
      </c>
      <c r="D30" s="481">
        <f t="shared" si="3"/>
        <v>3.3178500331785004</v>
      </c>
      <c r="E30" s="481">
        <f t="shared" si="3"/>
        <v>-9.5238095238095237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-1.8088634308109737</v>
      </c>
      <c r="C31" s="480">
        <f>'Tabelle 3.3'!J28</f>
        <v>1.4637002341920375</v>
      </c>
      <c r="D31" s="481">
        <f t="shared" si="3"/>
        <v>-1.8088634308109737</v>
      </c>
      <c r="E31" s="481">
        <f t="shared" si="3"/>
        <v>1.4637002341920375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2.531355154481493</v>
      </c>
      <c r="C32" s="480">
        <f>'Tabelle 3.3'!J29</f>
        <v>0.2308136180034622</v>
      </c>
      <c r="D32" s="481">
        <f t="shared" si="3"/>
        <v>2.531355154481493</v>
      </c>
      <c r="E32" s="481">
        <f t="shared" si="3"/>
        <v>0.2308136180034622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2.9263831732967533</v>
      </c>
      <c r="C33" s="480">
        <f>'Tabelle 3.3'!J30</f>
        <v>3.1284916201117317</v>
      </c>
      <c r="D33" s="481">
        <f t="shared" si="3"/>
        <v>2.9263831732967533</v>
      </c>
      <c r="E33" s="481">
        <f t="shared" si="3"/>
        <v>3.1284916201117317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2.3483870967741933</v>
      </c>
      <c r="C34" s="480">
        <f>'Tabelle 3.3'!J31</f>
        <v>-4.232578024796922</v>
      </c>
      <c r="D34" s="481">
        <f t="shared" si="3"/>
        <v>2.3483870967741933</v>
      </c>
      <c r="E34" s="481">
        <f t="shared" si="3"/>
        <v>-4.232578024796922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4.7945205479452051</v>
      </c>
      <c r="C37" s="480">
        <f>'Tabelle 3.3'!J34</f>
        <v>-8.9743589743589745</v>
      </c>
      <c r="D37" s="481">
        <f t="shared" si="3"/>
        <v>4.7945205479452051</v>
      </c>
      <c r="E37" s="481">
        <f t="shared" si="3"/>
        <v>-8.9743589743589745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2.1595528455284554</v>
      </c>
      <c r="C38" s="480">
        <f>'Tabelle 3.3'!J35</f>
        <v>-2.0214030915576693</v>
      </c>
      <c r="D38" s="481">
        <f t="shared" si="3"/>
        <v>2.1595528455284554</v>
      </c>
      <c r="E38" s="481">
        <f t="shared" si="3"/>
        <v>-2.0214030915576693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0.66059139852338389</v>
      </c>
      <c r="C39" s="480">
        <f>'Tabelle 3.3'!J36</f>
        <v>-3.6299881469774791</v>
      </c>
      <c r="D39" s="481">
        <f t="shared" si="3"/>
        <v>0.66059139852338389</v>
      </c>
      <c r="E39" s="481">
        <f t="shared" si="3"/>
        <v>-3.6299881469774791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0.66059139852338389</v>
      </c>
      <c r="C45" s="480">
        <f>'Tabelle 3.3'!J36</f>
        <v>-3.6299881469774791</v>
      </c>
      <c r="D45" s="481">
        <f t="shared" si="3"/>
        <v>0.66059139852338389</v>
      </c>
      <c r="E45" s="481">
        <f t="shared" si="3"/>
        <v>-3.6299881469774791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83296</v>
      </c>
      <c r="C51" s="487">
        <v>15627</v>
      </c>
      <c r="D51" s="487">
        <v>6576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83767</v>
      </c>
      <c r="C52" s="487">
        <v>16329</v>
      </c>
      <c r="D52" s="487">
        <v>6845</v>
      </c>
      <c r="E52" s="488">
        <f t="shared" ref="E52:G70" si="11">IF($A$51=37802,IF(COUNTBLANK(B$51:B$70)&gt;0,#N/A,B52/B$51*100),IF(COUNTBLANK(B$51:B$75)&gt;0,#N/A,B52/B$51*100))</f>
        <v>100.56545332308875</v>
      </c>
      <c r="F52" s="488">
        <f t="shared" si="11"/>
        <v>104.49222499520062</v>
      </c>
      <c r="G52" s="488">
        <f t="shared" si="11"/>
        <v>104.09063260340632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84896</v>
      </c>
      <c r="C53" s="487">
        <v>13692</v>
      </c>
      <c r="D53" s="487">
        <v>6614</v>
      </c>
      <c r="E53" s="488">
        <f t="shared" si="11"/>
        <v>101.92086054552441</v>
      </c>
      <c r="F53" s="488">
        <f t="shared" si="11"/>
        <v>87.61758494912651</v>
      </c>
      <c r="G53" s="488">
        <f t="shared" si="11"/>
        <v>100.57785888077859</v>
      </c>
      <c r="H53" s="489">
        <f>IF(ISERROR(L53)=TRUE,IF(MONTH(A53)=MONTH(MAX(A$51:A$75)),A53,""),"")</f>
        <v>41883</v>
      </c>
      <c r="I53" s="488">
        <f t="shared" si="12"/>
        <v>101.92086054552441</v>
      </c>
      <c r="J53" s="488">
        <f t="shared" si="10"/>
        <v>87.61758494912651</v>
      </c>
      <c r="K53" s="488">
        <f t="shared" si="10"/>
        <v>100.57785888077859</v>
      </c>
      <c r="L53" s="488" t="e">
        <f t="shared" si="13"/>
        <v>#N/A</v>
      </c>
    </row>
    <row r="54" spans="1:14" ht="15" customHeight="1" x14ac:dyDescent="0.2">
      <c r="A54" s="490" t="s">
        <v>462</v>
      </c>
      <c r="B54" s="487">
        <v>84574</v>
      </c>
      <c r="C54" s="487">
        <v>14087</v>
      </c>
      <c r="D54" s="487">
        <v>6566</v>
      </c>
      <c r="E54" s="488">
        <f t="shared" si="11"/>
        <v>101.53428736073762</v>
      </c>
      <c r="F54" s="488">
        <f t="shared" si="11"/>
        <v>90.145261406539973</v>
      </c>
      <c r="G54" s="488">
        <f t="shared" si="11"/>
        <v>99.847931873479325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84364</v>
      </c>
      <c r="C55" s="487">
        <v>13487</v>
      </c>
      <c r="D55" s="487">
        <v>6354</v>
      </c>
      <c r="E55" s="488">
        <f t="shared" si="11"/>
        <v>101.28217441413754</v>
      </c>
      <c r="F55" s="488">
        <f t="shared" si="11"/>
        <v>86.305752863633458</v>
      </c>
      <c r="G55" s="488">
        <f t="shared" si="11"/>
        <v>96.62408759124088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85120</v>
      </c>
      <c r="C56" s="487">
        <v>14092</v>
      </c>
      <c r="D56" s="487">
        <v>6526</v>
      </c>
      <c r="E56" s="488">
        <f t="shared" si="11"/>
        <v>102.18978102189782</v>
      </c>
      <c r="F56" s="488">
        <f t="shared" si="11"/>
        <v>90.177257311064182</v>
      </c>
      <c r="G56" s="488">
        <f t="shared" si="11"/>
        <v>99.239659367396598</v>
      </c>
      <c r="H56" s="489" t="str">
        <f t="shared" si="14"/>
        <v/>
      </c>
      <c r="I56" s="488" t="str">
        <f t="shared" si="12"/>
        <v/>
      </c>
      <c r="J56" s="488" t="str">
        <f t="shared" si="10"/>
        <v/>
      </c>
      <c r="K56" s="488" t="str">
        <f t="shared" si="10"/>
        <v/>
      </c>
      <c r="L56" s="488" t="e">
        <f t="shared" si="13"/>
        <v>#N/A</v>
      </c>
    </row>
    <row r="57" spans="1:14" ht="15" customHeight="1" x14ac:dyDescent="0.2">
      <c r="A57" s="490">
        <v>42248</v>
      </c>
      <c r="B57" s="487">
        <v>86533</v>
      </c>
      <c r="C57" s="487">
        <v>13278</v>
      </c>
      <c r="D57" s="487">
        <v>6670</v>
      </c>
      <c r="E57" s="488">
        <f t="shared" si="11"/>
        <v>103.88614099116404</v>
      </c>
      <c r="F57" s="488">
        <f t="shared" si="11"/>
        <v>84.96832405452102</v>
      </c>
      <c r="G57" s="488">
        <f t="shared" si="11"/>
        <v>101.4294403892944</v>
      </c>
      <c r="H57" s="489">
        <f t="shared" si="14"/>
        <v>42248</v>
      </c>
      <c r="I57" s="488">
        <f t="shared" si="12"/>
        <v>103.88614099116404</v>
      </c>
      <c r="J57" s="488">
        <f t="shared" si="10"/>
        <v>84.96832405452102</v>
      </c>
      <c r="K57" s="488">
        <f t="shared" si="10"/>
        <v>101.4294403892944</v>
      </c>
      <c r="L57" s="488" t="e">
        <f t="shared" si="13"/>
        <v>#N/A</v>
      </c>
    </row>
    <row r="58" spans="1:14" ht="15" customHeight="1" x14ac:dyDescent="0.2">
      <c r="A58" s="490" t="s">
        <v>465</v>
      </c>
      <c r="B58" s="487">
        <v>86555</v>
      </c>
      <c r="C58" s="487">
        <v>14102</v>
      </c>
      <c r="D58" s="487">
        <v>6803</v>
      </c>
      <c r="E58" s="488">
        <f t="shared" si="11"/>
        <v>103.91255282366501</v>
      </c>
      <c r="F58" s="488">
        <f t="shared" si="11"/>
        <v>90.241249120112627</v>
      </c>
      <c r="G58" s="488">
        <f t="shared" si="11"/>
        <v>103.45194647201947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86102</v>
      </c>
      <c r="C59" s="487">
        <v>13600</v>
      </c>
      <c r="D59" s="487">
        <v>6742</v>
      </c>
      <c r="E59" s="488">
        <f t="shared" si="11"/>
        <v>103.36870918171341</v>
      </c>
      <c r="F59" s="488">
        <f t="shared" si="11"/>
        <v>87.028860305880855</v>
      </c>
      <c r="G59" s="488">
        <f t="shared" si="11"/>
        <v>102.52433090024331</v>
      </c>
      <c r="H59" s="489" t="str">
        <f t="shared" si="14"/>
        <v/>
      </c>
      <c r="I59" s="488" t="str">
        <f t="shared" si="12"/>
        <v/>
      </c>
      <c r="J59" s="488" t="str">
        <f t="shared" si="10"/>
        <v/>
      </c>
      <c r="K59" s="488" t="str">
        <f t="shared" si="10"/>
        <v/>
      </c>
      <c r="L59" s="488" t="e">
        <f t="shared" si="13"/>
        <v>#N/A</v>
      </c>
    </row>
    <row r="60" spans="1:14" ht="15" customHeight="1" x14ac:dyDescent="0.2">
      <c r="A60" s="490" t="s">
        <v>467</v>
      </c>
      <c r="B60" s="487">
        <v>86575</v>
      </c>
      <c r="C60" s="487">
        <v>14312</v>
      </c>
      <c r="D60" s="487">
        <v>6967</v>
      </c>
      <c r="E60" s="488">
        <f t="shared" si="11"/>
        <v>103.93656358048406</v>
      </c>
      <c r="F60" s="488">
        <f t="shared" si="11"/>
        <v>91.585077110129902</v>
      </c>
      <c r="G60" s="488">
        <f t="shared" si="11"/>
        <v>105.94586374695865</v>
      </c>
      <c r="H60" s="489" t="str">
        <f t="shared" si="14"/>
        <v/>
      </c>
      <c r="I60" s="488" t="str">
        <f t="shared" si="12"/>
        <v/>
      </c>
      <c r="J60" s="488" t="str">
        <f t="shared" si="10"/>
        <v/>
      </c>
      <c r="K60" s="488" t="str">
        <f t="shared" si="10"/>
        <v/>
      </c>
      <c r="L60" s="488" t="e">
        <f t="shared" si="13"/>
        <v>#N/A</v>
      </c>
    </row>
    <row r="61" spans="1:14" ht="15" customHeight="1" x14ac:dyDescent="0.2">
      <c r="A61" s="490">
        <v>42614</v>
      </c>
      <c r="B61" s="487">
        <v>87994</v>
      </c>
      <c r="C61" s="487">
        <v>13480</v>
      </c>
      <c r="D61" s="487">
        <v>6969</v>
      </c>
      <c r="E61" s="488">
        <f t="shared" si="11"/>
        <v>105.640126776796</v>
      </c>
      <c r="F61" s="488">
        <f t="shared" si="11"/>
        <v>86.260958597299549</v>
      </c>
      <c r="G61" s="488">
        <f t="shared" si="11"/>
        <v>105.97627737226279</v>
      </c>
      <c r="H61" s="489">
        <f t="shared" si="14"/>
        <v>42614</v>
      </c>
      <c r="I61" s="488">
        <f t="shared" si="12"/>
        <v>105.640126776796</v>
      </c>
      <c r="J61" s="488">
        <f t="shared" si="10"/>
        <v>86.260958597299549</v>
      </c>
      <c r="K61" s="488">
        <f t="shared" si="10"/>
        <v>105.97627737226279</v>
      </c>
      <c r="L61" s="488" t="e">
        <f t="shared" si="13"/>
        <v>#N/A</v>
      </c>
    </row>
    <row r="62" spans="1:14" ht="15" customHeight="1" x14ac:dyDescent="0.2">
      <c r="A62" s="490" t="s">
        <v>468</v>
      </c>
      <c r="B62" s="487">
        <v>88162</v>
      </c>
      <c r="C62" s="487">
        <v>14083</v>
      </c>
      <c r="D62" s="487">
        <v>7071</v>
      </c>
      <c r="E62" s="488">
        <f t="shared" si="11"/>
        <v>105.84181713407608</v>
      </c>
      <c r="F62" s="488">
        <f t="shared" si="11"/>
        <v>90.119664682920586</v>
      </c>
      <c r="G62" s="488">
        <f t="shared" si="11"/>
        <v>107.52737226277371</v>
      </c>
      <c r="H62" s="489" t="str">
        <f t="shared" si="14"/>
        <v/>
      </c>
      <c r="I62" s="488" t="str">
        <f t="shared" si="12"/>
        <v/>
      </c>
      <c r="J62" s="488" t="str">
        <f t="shared" si="10"/>
        <v/>
      </c>
      <c r="K62" s="488" t="str">
        <f t="shared" si="10"/>
        <v/>
      </c>
      <c r="L62" s="488" t="e">
        <f t="shared" si="13"/>
        <v>#N/A</v>
      </c>
    </row>
    <row r="63" spans="1:14" ht="15" customHeight="1" x14ac:dyDescent="0.2">
      <c r="A63" s="490" t="s">
        <v>469</v>
      </c>
      <c r="B63" s="487">
        <v>87727</v>
      </c>
      <c r="C63" s="487">
        <v>13608</v>
      </c>
      <c r="D63" s="487">
        <v>6907</v>
      </c>
      <c r="E63" s="488">
        <f t="shared" si="11"/>
        <v>105.31958317326162</v>
      </c>
      <c r="F63" s="488">
        <f t="shared" si="11"/>
        <v>87.0800537531196</v>
      </c>
      <c r="G63" s="488">
        <f t="shared" si="11"/>
        <v>105.03345498783455</v>
      </c>
      <c r="H63" s="489" t="str">
        <f t="shared" si="14"/>
        <v/>
      </c>
      <c r="I63" s="488" t="str">
        <f t="shared" si="12"/>
        <v/>
      </c>
      <c r="J63" s="488" t="str">
        <f t="shared" si="10"/>
        <v/>
      </c>
      <c r="K63" s="488" t="str">
        <f t="shared" si="10"/>
        <v/>
      </c>
      <c r="L63" s="488" t="e">
        <f t="shared" si="13"/>
        <v>#N/A</v>
      </c>
    </row>
    <row r="64" spans="1:14" ht="15" customHeight="1" x14ac:dyDescent="0.2">
      <c r="A64" s="490" t="s">
        <v>470</v>
      </c>
      <c r="B64" s="487">
        <v>88219</v>
      </c>
      <c r="C64" s="487">
        <v>14502</v>
      </c>
      <c r="D64" s="487">
        <v>7195</v>
      </c>
      <c r="E64" s="488">
        <f t="shared" si="11"/>
        <v>105.91024779101036</v>
      </c>
      <c r="F64" s="488">
        <f t="shared" si="11"/>
        <v>92.800921482050299</v>
      </c>
      <c r="G64" s="488">
        <f t="shared" si="11"/>
        <v>109.41301703163018</v>
      </c>
      <c r="H64" s="489" t="str">
        <f t="shared" si="14"/>
        <v/>
      </c>
      <c r="I64" s="488" t="str">
        <f t="shared" si="12"/>
        <v/>
      </c>
      <c r="J64" s="488" t="str">
        <f t="shared" si="10"/>
        <v/>
      </c>
      <c r="K64" s="488" t="str">
        <f t="shared" si="10"/>
        <v/>
      </c>
      <c r="L64" s="488" t="e">
        <f t="shared" si="13"/>
        <v>#N/A</v>
      </c>
    </row>
    <row r="65" spans="1:12" ht="15" customHeight="1" x14ac:dyDescent="0.2">
      <c r="A65" s="490">
        <v>42979</v>
      </c>
      <c r="B65" s="487">
        <v>90078</v>
      </c>
      <c r="C65" s="487">
        <v>13768</v>
      </c>
      <c r="D65" s="487">
        <v>7428</v>
      </c>
      <c r="E65" s="488">
        <f t="shared" si="11"/>
        <v>108.14204763734152</v>
      </c>
      <c r="F65" s="488">
        <f t="shared" si="11"/>
        <v>88.10392269789466</v>
      </c>
      <c r="G65" s="488">
        <f t="shared" si="11"/>
        <v>112.95620437956204</v>
      </c>
      <c r="H65" s="489">
        <f t="shared" si="14"/>
        <v>42979</v>
      </c>
      <c r="I65" s="488">
        <f t="shared" si="12"/>
        <v>108.14204763734152</v>
      </c>
      <c r="J65" s="488">
        <f t="shared" si="10"/>
        <v>88.10392269789466</v>
      </c>
      <c r="K65" s="488">
        <f t="shared" si="10"/>
        <v>112.95620437956204</v>
      </c>
      <c r="L65" s="488" t="e">
        <f t="shared" si="13"/>
        <v>#N/A</v>
      </c>
    </row>
    <row r="66" spans="1:12" ht="15" customHeight="1" x14ac:dyDescent="0.2">
      <c r="A66" s="490" t="s">
        <v>471</v>
      </c>
      <c r="B66" s="487">
        <v>90143</v>
      </c>
      <c r="C66" s="487">
        <v>14412</v>
      </c>
      <c r="D66" s="487">
        <v>7510</v>
      </c>
      <c r="E66" s="488">
        <f t="shared" si="11"/>
        <v>108.22008259700347</v>
      </c>
      <c r="F66" s="488">
        <f t="shared" si="11"/>
        <v>92.22499520061433</v>
      </c>
      <c r="G66" s="488">
        <f t="shared" si="11"/>
        <v>114.20316301703164</v>
      </c>
      <c r="H66" s="489" t="str">
        <f t="shared" si="14"/>
        <v/>
      </c>
      <c r="I66" s="488" t="str">
        <f t="shared" si="12"/>
        <v/>
      </c>
      <c r="J66" s="488" t="str">
        <f t="shared" si="10"/>
        <v/>
      </c>
      <c r="K66" s="488" t="str">
        <f t="shared" si="10"/>
        <v/>
      </c>
      <c r="L66" s="488" t="e">
        <f t="shared" si="13"/>
        <v>#N/A</v>
      </c>
    </row>
    <row r="67" spans="1:12" ht="15" customHeight="1" x14ac:dyDescent="0.2">
      <c r="A67" s="490" t="s">
        <v>472</v>
      </c>
      <c r="B67" s="487">
        <v>89842</v>
      </c>
      <c r="C67" s="487">
        <v>13804</v>
      </c>
      <c r="D67" s="487">
        <v>7356</v>
      </c>
      <c r="E67" s="488">
        <f t="shared" si="11"/>
        <v>107.85872070687668</v>
      </c>
      <c r="F67" s="488">
        <f t="shared" si="11"/>
        <v>88.334293210469056</v>
      </c>
      <c r="G67" s="488">
        <f t="shared" si="11"/>
        <v>111.86131386861314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90585</v>
      </c>
      <c r="C68" s="487">
        <v>14360</v>
      </c>
      <c r="D68" s="487">
        <v>7526</v>
      </c>
      <c r="E68" s="488">
        <f t="shared" si="11"/>
        <v>108.75072032270457</v>
      </c>
      <c r="F68" s="488">
        <f t="shared" si="11"/>
        <v>91.89223779356243</v>
      </c>
      <c r="G68" s="488">
        <f t="shared" si="11"/>
        <v>114.44647201946472</v>
      </c>
      <c r="H68" s="489" t="str">
        <f t="shared" si="14"/>
        <v/>
      </c>
      <c r="I68" s="488" t="str">
        <f t="shared" si="12"/>
        <v/>
      </c>
      <c r="J68" s="488" t="str">
        <f t="shared" si="12"/>
        <v/>
      </c>
      <c r="K68" s="488" t="str">
        <f t="shared" si="12"/>
        <v/>
      </c>
      <c r="L68" s="488" t="e">
        <f t="shared" si="13"/>
        <v>#N/A</v>
      </c>
    </row>
    <row r="69" spans="1:12" ht="15" customHeight="1" x14ac:dyDescent="0.2">
      <c r="A69" s="490">
        <v>43344</v>
      </c>
      <c r="B69" s="487">
        <v>91769</v>
      </c>
      <c r="C69" s="487">
        <v>13213</v>
      </c>
      <c r="D69" s="487">
        <v>7543</v>
      </c>
      <c r="E69" s="488">
        <f t="shared" si="11"/>
        <v>110.17215712639263</v>
      </c>
      <c r="F69" s="488">
        <f t="shared" si="11"/>
        <v>84.552377295706151</v>
      </c>
      <c r="G69" s="488">
        <f t="shared" si="11"/>
        <v>114.70498783454988</v>
      </c>
      <c r="H69" s="489">
        <f t="shared" si="14"/>
        <v>43344</v>
      </c>
      <c r="I69" s="488">
        <f t="shared" si="12"/>
        <v>110.17215712639263</v>
      </c>
      <c r="J69" s="488">
        <f t="shared" si="12"/>
        <v>84.552377295706151</v>
      </c>
      <c r="K69" s="488">
        <f t="shared" si="12"/>
        <v>114.70498783454988</v>
      </c>
      <c r="L69" s="488" t="e">
        <f t="shared" si="13"/>
        <v>#N/A</v>
      </c>
    </row>
    <row r="70" spans="1:12" ht="15" customHeight="1" x14ac:dyDescent="0.2">
      <c r="A70" s="490" t="s">
        <v>474</v>
      </c>
      <c r="B70" s="487">
        <v>91988</v>
      </c>
      <c r="C70" s="487">
        <v>13941</v>
      </c>
      <c r="D70" s="487">
        <v>7639</v>
      </c>
      <c r="E70" s="488">
        <f t="shared" si="11"/>
        <v>110.43507491356128</v>
      </c>
      <c r="F70" s="488">
        <f t="shared" si="11"/>
        <v>89.210980994432703</v>
      </c>
      <c r="G70" s="488">
        <f t="shared" si="11"/>
        <v>116.16484184914842</v>
      </c>
      <c r="H70" s="489" t="str">
        <f t="shared" si="14"/>
        <v/>
      </c>
      <c r="I70" s="488" t="str">
        <f t="shared" si="12"/>
        <v/>
      </c>
      <c r="J70" s="488" t="str">
        <f t="shared" si="12"/>
        <v/>
      </c>
      <c r="K70" s="488" t="str">
        <f t="shared" si="12"/>
        <v/>
      </c>
      <c r="L70" s="488" t="e">
        <f t="shared" si="13"/>
        <v>#N/A</v>
      </c>
    </row>
    <row r="71" spans="1:12" ht="15" customHeight="1" x14ac:dyDescent="0.2">
      <c r="A71" s="490" t="s">
        <v>475</v>
      </c>
      <c r="B71" s="487">
        <v>91731</v>
      </c>
      <c r="C71" s="487">
        <v>13616</v>
      </c>
      <c r="D71" s="487">
        <v>7551</v>
      </c>
      <c r="E71" s="491">
        <f t="shared" ref="E71:G75" si="15">IF($A$51=37802,IF(COUNTBLANK(B$51:B$70)&gt;0,#N/A,IF(ISBLANK(B71)=FALSE,B71/B$51*100,#N/A)),IF(COUNTBLANK(B$51:B$75)&gt;0,#N/A,B71/B$51*100))</f>
        <v>110.12653668843642</v>
      </c>
      <c r="F71" s="491">
        <f t="shared" si="15"/>
        <v>87.131247200358359</v>
      </c>
      <c r="G71" s="491">
        <f t="shared" si="15"/>
        <v>114.82664233576642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92172</v>
      </c>
      <c r="C72" s="487">
        <v>14148</v>
      </c>
      <c r="D72" s="487">
        <v>7726</v>
      </c>
      <c r="E72" s="491">
        <f t="shared" si="15"/>
        <v>110.65597387629657</v>
      </c>
      <c r="F72" s="491">
        <f t="shared" si="15"/>
        <v>90.535611441735455</v>
      </c>
      <c r="G72" s="491">
        <f t="shared" si="15"/>
        <v>117.48783454987834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93181</v>
      </c>
      <c r="C73" s="487">
        <v>13335</v>
      </c>
      <c r="D73" s="487">
        <v>7773</v>
      </c>
      <c r="E73" s="491">
        <f t="shared" si="15"/>
        <v>111.8673165578179</v>
      </c>
      <c r="F73" s="491">
        <f t="shared" si="15"/>
        <v>85.333077366097143</v>
      </c>
      <c r="G73" s="491">
        <f t="shared" si="15"/>
        <v>118.20255474452554</v>
      </c>
      <c r="H73" s="492">
        <f>IF(A$51=37802,IF(ISERROR(L73)=TRUE,IF(ISBLANK(A73)=FALSE,IF(MONTH(A73)=MONTH(MAX(A$51:A$75)),A73,""),""),""),IF(ISERROR(L73)=TRUE,IF(MONTH(A73)=MONTH(MAX(A$51:A$75)),A73,""),""))</f>
        <v>43709</v>
      </c>
      <c r="I73" s="488">
        <f t="shared" si="12"/>
        <v>111.8673165578179</v>
      </c>
      <c r="J73" s="488">
        <f t="shared" si="12"/>
        <v>85.333077366097143</v>
      </c>
      <c r="K73" s="488">
        <f t="shared" si="12"/>
        <v>118.20255474452554</v>
      </c>
      <c r="L73" s="488" t="e">
        <f t="shared" si="13"/>
        <v>#N/A</v>
      </c>
    </row>
    <row r="74" spans="1:12" ht="15" customHeight="1" x14ac:dyDescent="0.2">
      <c r="A74" s="490" t="s">
        <v>477</v>
      </c>
      <c r="B74" s="487">
        <v>93145</v>
      </c>
      <c r="C74" s="487">
        <v>13839</v>
      </c>
      <c r="D74" s="487">
        <v>7850</v>
      </c>
      <c r="E74" s="491">
        <f t="shared" si="15"/>
        <v>111.8240971955436</v>
      </c>
      <c r="F74" s="491">
        <f t="shared" si="15"/>
        <v>88.558264542138616</v>
      </c>
      <c r="G74" s="491">
        <f t="shared" si="15"/>
        <v>119.37347931873478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92520</v>
      </c>
      <c r="C75" s="493">
        <v>12929</v>
      </c>
      <c r="D75" s="493">
        <v>7481</v>
      </c>
      <c r="E75" s="491">
        <f t="shared" si="15"/>
        <v>111.07376104494813</v>
      </c>
      <c r="F75" s="491">
        <f t="shared" si="15"/>
        <v>82.735009918730412</v>
      </c>
      <c r="G75" s="491">
        <f t="shared" si="15"/>
        <v>113.76216545012166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111.8673165578179</v>
      </c>
      <c r="J77" s="488">
        <f>IF(J75&lt;&gt;"",J75,IF(J74&lt;&gt;"",J74,IF(J73&lt;&gt;"",J73,IF(J72&lt;&gt;"",J72,IF(J71&lt;&gt;"",J71,IF(J70&lt;&gt;"",J70,""))))))</f>
        <v>85.333077366097143</v>
      </c>
      <c r="K77" s="488">
        <f>IF(K75&lt;&gt;"",K75,IF(K74&lt;&gt;"",K74,IF(K73&lt;&gt;"",K73,IF(K72&lt;&gt;"",K72,IF(K71&lt;&gt;"",K71,IF(K70&lt;&gt;"",K70,""))))))</f>
        <v>118.20255474452554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+11,9%</v>
      </c>
      <c r="J79" s="488" t="str">
        <f>"GeB - ausschließlich: "&amp;IF(J77&gt;100,"+","")&amp;TEXT(J77-100,"0,0")&amp;"%"</f>
        <v>GeB - ausschließlich: -14,7%</v>
      </c>
      <c r="K79" s="488" t="str">
        <f>"GeB - im Nebenjob: "&amp;IF(K77&gt;100,"+","")&amp;TEXT(K77-100,"0,0")&amp;"%"</f>
        <v>GeB - im Nebenjob: +18,2%</v>
      </c>
    </row>
    <row r="81" spans="9:9" ht="15" customHeight="1" x14ac:dyDescent="0.2">
      <c r="I81" s="488" t="str">
        <f>IF(ISERROR(HLOOKUP(1,I$78:K$79,2,FALSE)),"",HLOOKUP(1,I$78:K$79,2,FALSE))</f>
        <v>GeB - im Nebenjob: +18,2%</v>
      </c>
    </row>
    <row r="82" spans="9:9" ht="15" customHeight="1" x14ac:dyDescent="0.2">
      <c r="I82" s="488" t="str">
        <f>IF(ISERROR(HLOOKUP(2,I$78:K$79,2,FALSE)),"",HLOOKUP(2,I$78:K$79,2,FALSE))</f>
        <v>SvB: +11,9%</v>
      </c>
    </row>
    <row r="83" spans="9:9" ht="15" customHeight="1" x14ac:dyDescent="0.2">
      <c r="I83" s="488" t="str">
        <f>IF(ISERROR(HLOOKUP(3,I$78:K$79,2,FALSE)),"",HLOOKUP(3,I$78:K$79,2,FALSE))</f>
        <v>GeB - ausschließlich: -14,7%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92520</v>
      </c>
      <c r="E12" s="114">
        <v>93145</v>
      </c>
      <c r="F12" s="114">
        <v>93181</v>
      </c>
      <c r="G12" s="114">
        <v>92172</v>
      </c>
      <c r="H12" s="114">
        <v>91731</v>
      </c>
      <c r="I12" s="115">
        <v>789</v>
      </c>
      <c r="J12" s="116">
        <v>0.86012362233050987</v>
      </c>
      <c r="N12" s="117"/>
    </row>
    <row r="13" spans="1:15" s="110" customFormat="1" ht="13.5" customHeight="1" x14ac:dyDescent="0.2">
      <c r="A13" s="118" t="s">
        <v>105</v>
      </c>
      <c r="B13" s="119" t="s">
        <v>106</v>
      </c>
      <c r="C13" s="113">
        <v>46.926070038910503</v>
      </c>
      <c r="D13" s="114">
        <v>43416</v>
      </c>
      <c r="E13" s="114">
        <v>43683</v>
      </c>
      <c r="F13" s="114">
        <v>43962</v>
      </c>
      <c r="G13" s="114">
        <v>43306</v>
      </c>
      <c r="H13" s="114">
        <v>43017</v>
      </c>
      <c r="I13" s="115">
        <v>399</v>
      </c>
      <c r="J13" s="116">
        <v>0.92754027477508894</v>
      </c>
    </row>
    <row r="14" spans="1:15" s="110" customFormat="1" ht="13.5" customHeight="1" x14ac:dyDescent="0.2">
      <c r="A14" s="120"/>
      <c r="B14" s="119" t="s">
        <v>107</v>
      </c>
      <c r="C14" s="113">
        <v>53.073929961089497</v>
      </c>
      <c r="D14" s="114">
        <v>49104</v>
      </c>
      <c r="E14" s="114">
        <v>49462</v>
      </c>
      <c r="F14" s="114">
        <v>49219</v>
      </c>
      <c r="G14" s="114">
        <v>48866</v>
      </c>
      <c r="H14" s="114">
        <v>48714</v>
      </c>
      <c r="I14" s="115">
        <v>390</v>
      </c>
      <c r="J14" s="116">
        <v>0.80059120581352383</v>
      </c>
    </row>
    <row r="15" spans="1:15" s="110" customFormat="1" ht="13.5" customHeight="1" x14ac:dyDescent="0.2">
      <c r="A15" s="118" t="s">
        <v>105</v>
      </c>
      <c r="B15" s="121" t="s">
        <v>108</v>
      </c>
      <c r="C15" s="113">
        <v>11.875270211846088</v>
      </c>
      <c r="D15" s="114">
        <v>10987</v>
      </c>
      <c r="E15" s="114">
        <v>11375</v>
      </c>
      <c r="F15" s="114">
        <v>11453</v>
      </c>
      <c r="G15" s="114">
        <v>10865</v>
      </c>
      <c r="H15" s="114">
        <v>11069</v>
      </c>
      <c r="I15" s="115">
        <v>-82</v>
      </c>
      <c r="J15" s="116">
        <v>-0.74080766103532392</v>
      </c>
    </row>
    <row r="16" spans="1:15" s="110" customFormat="1" ht="13.5" customHeight="1" x14ac:dyDescent="0.2">
      <c r="A16" s="118"/>
      <c r="B16" s="121" t="s">
        <v>109</v>
      </c>
      <c r="C16" s="113">
        <v>66.775832252485955</v>
      </c>
      <c r="D16" s="114">
        <v>61781</v>
      </c>
      <c r="E16" s="114">
        <v>62026</v>
      </c>
      <c r="F16" s="114">
        <v>62156</v>
      </c>
      <c r="G16" s="114">
        <v>62024</v>
      </c>
      <c r="H16" s="114">
        <v>61624</v>
      </c>
      <c r="I16" s="115">
        <v>157</v>
      </c>
      <c r="J16" s="116">
        <v>0.25477086849279501</v>
      </c>
    </row>
    <row r="17" spans="1:10" s="110" customFormat="1" ht="13.5" customHeight="1" x14ac:dyDescent="0.2">
      <c r="A17" s="118"/>
      <c r="B17" s="121" t="s">
        <v>110</v>
      </c>
      <c r="C17" s="113">
        <v>20.118893212278426</v>
      </c>
      <c r="D17" s="114">
        <v>18614</v>
      </c>
      <c r="E17" s="114">
        <v>18626</v>
      </c>
      <c r="F17" s="114">
        <v>18482</v>
      </c>
      <c r="G17" s="114">
        <v>18212</v>
      </c>
      <c r="H17" s="114">
        <v>18019</v>
      </c>
      <c r="I17" s="115">
        <v>595</v>
      </c>
      <c r="J17" s="116">
        <v>3.3020700371829736</v>
      </c>
    </row>
    <row r="18" spans="1:10" s="110" customFormat="1" ht="13.5" customHeight="1" x14ac:dyDescent="0.2">
      <c r="A18" s="120"/>
      <c r="B18" s="121" t="s">
        <v>111</v>
      </c>
      <c r="C18" s="113">
        <v>1.2300043233895375</v>
      </c>
      <c r="D18" s="114">
        <v>1138</v>
      </c>
      <c r="E18" s="114">
        <v>1118</v>
      </c>
      <c r="F18" s="114">
        <v>1090</v>
      </c>
      <c r="G18" s="114">
        <v>1071</v>
      </c>
      <c r="H18" s="114">
        <v>1019</v>
      </c>
      <c r="I18" s="115">
        <v>119</v>
      </c>
      <c r="J18" s="116">
        <v>11.678115799803729</v>
      </c>
    </row>
    <row r="19" spans="1:10" s="110" customFormat="1" ht="13.5" customHeight="1" x14ac:dyDescent="0.2">
      <c r="A19" s="120"/>
      <c r="B19" s="121" t="s">
        <v>112</v>
      </c>
      <c r="C19" s="113">
        <v>0.3620838737570255</v>
      </c>
      <c r="D19" s="114">
        <v>335</v>
      </c>
      <c r="E19" s="114">
        <v>319</v>
      </c>
      <c r="F19" s="114">
        <v>316</v>
      </c>
      <c r="G19" s="114">
        <v>291</v>
      </c>
      <c r="H19" s="114">
        <v>273</v>
      </c>
      <c r="I19" s="115">
        <v>62</v>
      </c>
      <c r="J19" s="116">
        <v>22.710622710622712</v>
      </c>
    </row>
    <row r="20" spans="1:10" s="110" customFormat="1" ht="13.5" customHeight="1" x14ac:dyDescent="0.2">
      <c r="A20" s="118" t="s">
        <v>113</v>
      </c>
      <c r="B20" s="122" t="s">
        <v>114</v>
      </c>
      <c r="C20" s="113">
        <v>64.231517509727624</v>
      </c>
      <c r="D20" s="114">
        <v>59427</v>
      </c>
      <c r="E20" s="114">
        <v>59950</v>
      </c>
      <c r="F20" s="114">
        <v>60378</v>
      </c>
      <c r="G20" s="114">
        <v>59316</v>
      </c>
      <c r="H20" s="114">
        <v>59165</v>
      </c>
      <c r="I20" s="115">
        <v>262</v>
      </c>
      <c r="J20" s="116">
        <v>0.44282937547536549</v>
      </c>
    </row>
    <row r="21" spans="1:10" s="110" customFormat="1" ht="13.5" customHeight="1" x14ac:dyDescent="0.2">
      <c r="A21" s="120"/>
      <c r="B21" s="122" t="s">
        <v>115</v>
      </c>
      <c r="C21" s="113">
        <v>35.768482490272376</v>
      </c>
      <c r="D21" s="114">
        <v>33093</v>
      </c>
      <c r="E21" s="114">
        <v>33195</v>
      </c>
      <c r="F21" s="114">
        <v>32803</v>
      </c>
      <c r="G21" s="114">
        <v>32856</v>
      </c>
      <c r="H21" s="114">
        <v>32566</v>
      </c>
      <c r="I21" s="115">
        <v>527</v>
      </c>
      <c r="J21" s="116">
        <v>1.6182521648344899</v>
      </c>
    </row>
    <row r="22" spans="1:10" s="110" customFormat="1" ht="13.5" customHeight="1" x14ac:dyDescent="0.2">
      <c r="A22" s="118" t="s">
        <v>113</v>
      </c>
      <c r="B22" s="122" t="s">
        <v>116</v>
      </c>
      <c r="C22" s="113">
        <v>90.609597924773027</v>
      </c>
      <c r="D22" s="114">
        <v>83832</v>
      </c>
      <c r="E22" s="114">
        <v>84488</v>
      </c>
      <c r="F22" s="114">
        <v>84361</v>
      </c>
      <c r="G22" s="114">
        <v>83704</v>
      </c>
      <c r="H22" s="114">
        <v>83561</v>
      </c>
      <c r="I22" s="115">
        <v>271</v>
      </c>
      <c r="J22" s="116">
        <v>0.32431397422242436</v>
      </c>
    </row>
    <row r="23" spans="1:10" s="110" customFormat="1" ht="13.5" customHeight="1" x14ac:dyDescent="0.2">
      <c r="A23" s="123"/>
      <c r="B23" s="124" t="s">
        <v>117</v>
      </c>
      <c r="C23" s="125">
        <v>9.3720276696930398</v>
      </c>
      <c r="D23" s="114">
        <v>8671</v>
      </c>
      <c r="E23" s="114">
        <v>8639</v>
      </c>
      <c r="F23" s="114">
        <v>8799</v>
      </c>
      <c r="G23" s="114">
        <v>8447</v>
      </c>
      <c r="H23" s="114">
        <v>8148</v>
      </c>
      <c r="I23" s="115">
        <v>523</v>
      </c>
      <c r="J23" s="116">
        <v>6.4187530682376046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20410</v>
      </c>
      <c r="E26" s="114">
        <v>21689</v>
      </c>
      <c r="F26" s="114">
        <v>21108</v>
      </c>
      <c r="G26" s="114">
        <v>21874</v>
      </c>
      <c r="H26" s="140">
        <v>21167</v>
      </c>
      <c r="I26" s="115">
        <v>-757</v>
      </c>
      <c r="J26" s="116">
        <v>-3.5763216327301932</v>
      </c>
    </row>
    <row r="27" spans="1:10" s="110" customFormat="1" ht="13.5" customHeight="1" x14ac:dyDescent="0.2">
      <c r="A27" s="118" t="s">
        <v>105</v>
      </c>
      <c r="B27" s="119" t="s">
        <v>106</v>
      </c>
      <c r="C27" s="113">
        <v>40.989710926016656</v>
      </c>
      <c r="D27" s="115">
        <v>8366</v>
      </c>
      <c r="E27" s="114">
        <v>8886</v>
      </c>
      <c r="F27" s="114">
        <v>8698</v>
      </c>
      <c r="G27" s="114">
        <v>8988</v>
      </c>
      <c r="H27" s="140">
        <v>8709</v>
      </c>
      <c r="I27" s="115">
        <v>-343</v>
      </c>
      <c r="J27" s="116">
        <v>-3.9384544723848891</v>
      </c>
    </row>
    <row r="28" spans="1:10" s="110" customFormat="1" ht="13.5" customHeight="1" x14ac:dyDescent="0.2">
      <c r="A28" s="120"/>
      <c r="B28" s="119" t="s">
        <v>107</v>
      </c>
      <c r="C28" s="113">
        <v>59.010289073983344</v>
      </c>
      <c r="D28" s="115">
        <v>12044</v>
      </c>
      <c r="E28" s="114">
        <v>12803</v>
      </c>
      <c r="F28" s="114">
        <v>12410</v>
      </c>
      <c r="G28" s="114">
        <v>12886</v>
      </c>
      <c r="H28" s="140">
        <v>12458</v>
      </c>
      <c r="I28" s="115">
        <v>-414</v>
      </c>
      <c r="J28" s="116">
        <v>-3.3231658372130357</v>
      </c>
    </row>
    <row r="29" spans="1:10" s="110" customFormat="1" ht="13.5" customHeight="1" x14ac:dyDescent="0.2">
      <c r="A29" s="118" t="s">
        <v>105</v>
      </c>
      <c r="B29" s="121" t="s">
        <v>108</v>
      </c>
      <c r="C29" s="113">
        <v>24.458598726114651</v>
      </c>
      <c r="D29" s="115">
        <v>4992</v>
      </c>
      <c r="E29" s="114">
        <v>5664</v>
      </c>
      <c r="F29" s="114">
        <v>5250</v>
      </c>
      <c r="G29" s="114">
        <v>5773</v>
      </c>
      <c r="H29" s="140">
        <v>5343</v>
      </c>
      <c r="I29" s="115">
        <v>-351</v>
      </c>
      <c r="J29" s="116">
        <v>-6.5693430656934311</v>
      </c>
    </row>
    <row r="30" spans="1:10" s="110" customFormat="1" ht="13.5" customHeight="1" x14ac:dyDescent="0.2">
      <c r="A30" s="118"/>
      <c r="B30" s="121" t="s">
        <v>109</v>
      </c>
      <c r="C30" s="113">
        <v>45.957863792258699</v>
      </c>
      <c r="D30" s="115">
        <v>9380</v>
      </c>
      <c r="E30" s="114">
        <v>9839</v>
      </c>
      <c r="F30" s="114">
        <v>9718</v>
      </c>
      <c r="G30" s="114">
        <v>9977</v>
      </c>
      <c r="H30" s="140">
        <v>9731</v>
      </c>
      <c r="I30" s="115">
        <v>-351</v>
      </c>
      <c r="J30" s="116">
        <v>-3.6070290823142535</v>
      </c>
    </row>
    <row r="31" spans="1:10" s="110" customFormat="1" ht="13.5" customHeight="1" x14ac:dyDescent="0.2">
      <c r="A31" s="118"/>
      <c r="B31" s="121" t="s">
        <v>110</v>
      </c>
      <c r="C31" s="113">
        <v>15.54140127388535</v>
      </c>
      <c r="D31" s="115">
        <v>3172</v>
      </c>
      <c r="E31" s="114">
        <v>3229</v>
      </c>
      <c r="F31" s="114">
        <v>3234</v>
      </c>
      <c r="G31" s="114">
        <v>3207</v>
      </c>
      <c r="H31" s="140">
        <v>3230</v>
      </c>
      <c r="I31" s="115">
        <v>-58</v>
      </c>
      <c r="J31" s="116">
        <v>-1.7956656346749227</v>
      </c>
    </row>
    <row r="32" spans="1:10" s="110" customFormat="1" ht="13.5" customHeight="1" x14ac:dyDescent="0.2">
      <c r="A32" s="120"/>
      <c r="B32" s="121" t="s">
        <v>111</v>
      </c>
      <c r="C32" s="113">
        <v>14.042136207741303</v>
      </c>
      <c r="D32" s="115">
        <v>2866</v>
      </c>
      <c r="E32" s="114">
        <v>2957</v>
      </c>
      <c r="F32" s="114">
        <v>2906</v>
      </c>
      <c r="G32" s="114">
        <v>2917</v>
      </c>
      <c r="H32" s="140">
        <v>2863</v>
      </c>
      <c r="I32" s="115">
        <v>3</v>
      </c>
      <c r="J32" s="116">
        <v>0.10478519035976248</v>
      </c>
    </row>
    <row r="33" spans="1:10" s="110" customFormat="1" ht="13.5" customHeight="1" x14ac:dyDescent="0.2">
      <c r="A33" s="120"/>
      <c r="B33" s="121" t="s">
        <v>112</v>
      </c>
      <c r="C33" s="113">
        <v>1.30328270455659</v>
      </c>
      <c r="D33" s="115">
        <v>266</v>
      </c>
      <c r="E33" s="114">
        <v>278</v>
      </c>
      <c r="F33" s="114">
        <v>283</v>
      </c>
      <c r="G33" s="114">
        <v>257</v>
      </c>
      <c r="H33" s="140">
        <v>241</v>
      </c>
      <c r="I33" s="115">
        <v>25</v>
      </c>
      <c r="J33" s="116">
        <v>10.37344398340249</v>
      </c>
    </row>
    <row r="34" spans="1:10" s="110" customFormat="1" ht="13.5" customHeight="1" x14ac:dyDescent="0.2">
      <c r="A34" s="118" t="s">
        <v>113</v>
      </c>
      <c r="B34" s="122" t="s">
        <v>116</v>
      </c>
      <c r="C34" s="113">
        <v>89.46594806467418</v>
      </c>
      <c r="D34" s="115">
        <v>18260</v>
      </c>
      <c r="E34" s="114">
        <v>19408</v>
      </c>
      <c r="F34" s="114">
        <v>18848</v>
      </c>
      <c r="G34" s="114">
        <v>19577</v>
      </c>
      <c r="H34" s="140">
        <v>18979</v>
      </c>
      <c r="I34" s="115">
        <v>-719</v>
      </c>
      <c r="J34" s="116">
        <v>-3.7883977027240636</v>
      </c>
    </row>
    <row r="35" spans="1:10" s="110" customFormat="1" ht="13.5" customHeight="1" x14ac:dyDescent="0.2">
      <c r="A35" s="118"/>
      <c r="B35" s="119" t="s">
        <v>117</v>
      </c>
      <c r="C35" s="113">
        <v>10.421362077413033</v>
      </c>
      <c r="D35" s="115">
        <v>2127</v>
      </c>
      <c r="E35" s="114">
        <v>2256</v>
      </c>
      <c r="F35" s="114">
        <v>2235</v>
      </c>
      <c r="G35" s="114">
        <v>2267</v>
      </c>
      <c r="H35" s="140">
        <v>2160</v>
      </c>
      <c r="I35" s="115">
        <v>-33</v>
      </c>
      <c r="J35" s="116">
        <v>-1.5277777777777777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12929</v>
      </c>
      <c r="E37" s="114">
        <v>13839</v>
      </c>
      <c r="F37" s="114">
        <v>13335</v>
      </c>
      <c r="G37" s="114">
        <v>14148</v>
      </c>
      <c r="H37" s="140">
        <v>13616</v>
      </c>
      <c r="I37" s="115">
        <v>-687</v>
      </c>
      <c r="J37" s="116">
        <v>-5.0455346650998827</v>
      </c>
    </row>
    <row r="38" spans="1:10" s="110" customFormat="1" ht="13.5" customHeight="1" x14ac:dyDescent="0.2">
      <c r="A38" s="118" t="s">
        <v>105</v>
      </c>
      <c r="B38" s="119" t="s">
        <v>106</v>
      </c>
      <c r="C38" s="113">
        <v>39.554489906411945</v>
      </c>
      <c r="D38" s="115">
        <v>5114</v>
      </c>
      <c r="E38" s="114">
        <v>5466</v>
      </c>
      <c r="F38" s="114">
        <v>5270</v>
      </c>
      <c r="G38" s="114">
        <v>5615</v>
      </c>
      <c r="H38" s="140">
        <v>5395</v>
      </c>
      <c r="I38" s="115">
        <v>-281</v>
      </c>
      <c r="J38" s="116">
        <v>-5.2085264133456901</v>
      </c>
    </row>
    <row r="39" spans="1:10" s="110" customFormat="1" ht="13.5" customHeight="1" x14ac:dyDescent="0.2">
      <c r="A39" s="120"/>
      <c r="B39" s="119" t="s">
        <v>107</v>
      </c>
      <c r="C39" s="113">
        <v>60.445510093588055</v>
      </c>
      <c r="D39" s="115">
        <v>7815</v>
      </c>
      <c r="E39" s="114">
        <v>8373</v>
      </c>
      <c r="F39" s="114">
        <v>8065</v>
      </c>
      <c r="G39" s="114">
        <v>8533</v>
      </c>
      <c r="H39" s="140">
        <v>8221</v>
      </c>
      <c r="I39" s="115">
        <v>-406</v>
      </c>
      <c r="J39" s="116">
        <v>-4.9385719498844427</v>
      </c>
    </row>
    <row r="40" spans="1:10" s="110" customFormat="1" ht="13.5" customHeight="1" x14ac:dyDescent="0.2">
      <c r="A40" s="118" t="s">
        <v>105</v>
      </c>
      <c r="B40" s="121" t="s">
        <v>108</v>
      </c>
      <c r="C40" s="113">
        <v>32.214401732539251</v>
      </c>
      <c r="D40" s="115">
        <v>4165</v>
      </c>
      <c r="E40" s="114">
        <v>4762</v>
      </c>
      <c r="F40" s="114">
        <v>4350</v>
      </c>
      <c r="G40" s="114">
        <v>4920</v>
      </c>
      <c r="H40" s="140">
        <v>4484</v>
      </c>
      <c r="I40" s="115">
        <v>-319</v>
      </c>
      <c r="J40" s="116">
        <v>-7.1141837644959853</v>
      </c>
    </row>
    <row r="41" spans="1:10" s="110" customFormat="1" ht="13.5" customHeight="1" x14ac:dyDescent="0.2">
      <c r="A41" s="118"/>
      <c r="B41" s="121" t="s">
        <v>109</v>
      </c>
      <c r="C41" s="113">
        <v>31.850877871451775</v>
      </c>
      <c r="D41" s="115">
        <v>4118</v>
      </c>
      <c r="E41" s="114">
        <v>4328</v>
      </c>
      <c r="F41" s="114">
        <v>4242</v>
      </c>
      <c r="G41" s="114">
        <v>4476</v>
      </c>
      <c r="H41" s="140">
        <v>4374</v>
      </c>
      <c r="I41" s="115">
        <v>-256</v>
      </c>
      <c r="J41" s="116">
        <v>-5.8527663465935067</v>
      </c>
    </row>
    <row r="42" spans="1:10" s="110" customFormat="1" ht="13.5" customHeight="1" x14ac:dyDescent="0.2">
      <c r="A42" s="118"/>
      <c r="B42" s="121" t="s">
        <v>110</v>
      </c>
      <c r="C42" s="113">
        <v>14.409467089488746</v>
      </c>
      <c r="D42" s="115">
        <v>1863</v>
      </c>
      <c r="E42" s="114">
        <v>1878</v>
      </c>
      <c r="F42" s="114">
        <v>1925</v>
      </c>
      <c r="G42" s="114">
        <v>1927</v>
      </c>
      <c r="H42" s="140">
        <v>1987</v>
      </c>
      <c r="I42" s="115">
        <v>-124</v>
      </c>
      <c r="J42" s="116">
        <v>-6.2405636638147959</v>
      </c>
    </row>
    <row r="43" spans="1:10" s="110" customFormat="1" ht="13.5" customHeight="1" x14ac:dyDescent="0.2">
      <c r="A43" s="120"/>
      <c r="B43" s="121" t="s">
        <v>111</v>
      </c>
      <c r="C43" s="113">
        <v>21.525253306520227</v>
      </c>
      <c r="D43" s="115">
        <v>2783</v>
      </c>
      <c r="E43" s="114">
        <v>2871</v>
      </c>
      <c r="F43" s="114">
        <v>2818</v>
      </c>
      <c r="G43" s="114">
        <v>2825</v>
      </c>
      <c r="H43" s="140">
        <v>2771</v>
      </c>
      <c r="I43" s="115">
        <v>12</v>
      </c>
      <c r="J43" s="116">
        <v>0.43305665824612055</v>
      </c>
    </row>
    <row r="44" spans="1:10" s="110" customFormat="1" ht="13.5" customHeight="1" x14ac:dyDescent="0.2">
      <c r="A44" s="120"/>
      <c r="B44" s="121" t="s">
        <v>112</v>
      </c>
      <c r="C44" s="113">
        <v>1.9259030087400417</v>
      </c>
      <c r="D44" s="115">
        <v>249</v>
      </c>
      <c r="E44" s="114">
        <v>261</v>
      </c>
      <c r="F44" s="114">
        <v>261</v>
      </c>
      <c r="G44" s="114">
        <v>233</v>
      </c>
      <c r="H44" s="140">
        <v>213</v>
      </c>
      <c r="I44" s="115">
        <v>36</v>
      </c>
      <c r="J44" s="116">
        <v>16.901408450704224</v>
      </c>
    </row>
    <row r="45" spans="1:10" s="110" customFormat="1" ht="13.5" customHeight="1" x14ac:dyDescent="0.2">
      <c r="A45" s="118" t="s">
        <v>113</v>
      </c>
      <c r="B45" s="122" t="s">
        <v>116</v>
      </c>
      <c r="C45" s="113">
        <v>91.113001778946554</v>
      </c>
      <c r="D45" s="115">
        <v>11780</v>
      </c>
      <c r="E45" s="114">
        <v>12625</v>
      </c>
      <c r="F45" s="114">
        <v>12114</v>
      </c>
      <c r="G45" s="114">
        <v>12842</v>
      </c>
      <c r="H45" s="140">
        <v>12369</v>
      </c>
      <c r="I45" s="115">
        <v>-589</v>
      </c>
      <c r="J45" s="116">
        <v>-4.7619047619047619</v>
      </c>
    </row>
    <row r="46" spans="1:10" s="110" customFormat="1" ht="13.5" customHeight="1" x14ac:dyDescent="0.2">
      <c r="A46" s="118"/>
      <c r="B46" s="119" t="s">
        <v>117</v>
      </c>
      <c r="C46" s="113">
        <v>8.7168381158635633</v>
      </c>
      <c r="D46" s="115">
        <v>1127</v>
      </c>
      <c r="E46" s="114">
        <v>1191</v>
      </c>
      <c r="F46" s="114">
        <v>1197</v>
      </c>
      <c r="G46" s="114">
        <v>1276</v>
      </c>
      <c r="H46" s="140">
        <v>1219</v>
      </c>
      <c r="I46" s="115">
        <v>-92</v>
      </c>
      <c r="J46" s="116">
        <v>-7.5471698113207548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7481</v>
      </c>
      <c r="E48" s="114">
        <v>7850</v>
      </c>
      <c r="F48" s="114">
        <v>7773</v>
      </c>
      <c r="G48" s="114">
        <v>7726</v>
      </c>
      <c r="H48" s="140">
        <v>7551</v>
      </c>
      <c r="I48" s="115">
        <v>-70</v>
      </c>
      <c r="J48" s="116">
        <v>-0.92702953251225007</v>
      </c>
    </row>
    <row r="49" spans="1:12" s="110" customFormat="1" ht="13.5" customHeight="1" x14ac:dyDescent="0.2">
      <c r="A49" s="118" t="s">
        <v>105</v>
      </c>
      <c r="B49" s="119" t="s">
        <v>106</v>
      </c>
      <c r="C49" s="113">
        <v>43.470124314931162</v>
      </c>
      <c r="D49" s="115">
        <v>3252</v>
      </c>
      <c r="E49" s="114">
        <v>3420</v>
      </c>
      <c r="F49" s="114">
        <v>3428</v>
      </c>
      <c r="G49" s="114">
        <v>3373</v>
      </c>
      <c r="H49" s="140">
        <v>3314</v>
      </c>
      <c r="I49" s="115">
        <v>-62</v>
      </c>
      <c r="J49" s="116">
        <v>-1.8708509354254677</v>
      </c>
    </row>
    <row r="50" spans="1:12" s="110" customFormat="1" ht="13.5" customHeight="1" x14ac:dyDescent="0.2">
      <c r="A50" s="120"/>
      <c r="B50" s="119" t="s">
        <v>107</v>
      </c>
      <c r="C50" s="113">
        <v>56.529875685068838</v>
      </c>
      <c r="D50" s="115">
        <v>4229</v>
      </c>
      <c r="E50" s="114">
        <v>4430</v>
      </c>
      <c r="F50" s="114">
        <v>4345</v>
      </c>
      <c r="G50" s="114">
        <v>4353</v>
      </c>
      <c r="H50" s="140">
        <v>4237</v>
      </c>
      <c r="I50" s="115">
        <v>-8</v>
      </c>
      <c r="J50" s="116">
        <v>-0.18881283927307058</v>
      </c>
    </row>
    <row r="51" spans="1:12" s="110" customFormat="1" ht="13.5" customHeight="1" x14ac:dyDescent="0.2">
      <c r="A51" s="118" t="s">
        <v>105</v>
      </c>
      <c r="B51" s="121" t="s">
        <v>108</v>
      </c>
      <c r="C51" s="113">
        <v>11.054671835316134</v>
      </c>
      <c r="D51" s="115">
        <v>827</v>
      </c>
      <c r="E51" s="114">
        <v>902</v>
      </c>
      <c r="F51" s="114">
        <v>900</v>
      </c>
      <c r="G51" s="114">
        <v>853</v>
      </c>
      <c r="H51" s="140">
        <v>859</v>
      </c>
      <c r="I51" s="115">
        <v>-32</v>
      </c>
      <c r="J51" s="116">
        <v>-3.7252619324796274</v>
      </c>
    </row>
    <row r="52" spans="1:12" s="110" customFormat="1" ht="13.5" customHeight="1" x14ac:dyDescent="0.2">
      <c r="A52" s="118"/>
      <c r="B52" s="121" t="s">
        <v>109</v>
      </c>
      <c r="C52" s="113">
        <v>70.338190081539906</v>
      </c>
      <c r="D52" s="115">
        <v>5262</v>
      </c>
      <c r="E52" s="114">
        <v>5511</v>
      </c>
      <c r="F52" s="114">
        <v>5476</v>
      </c>
      <c r="G52" s="114">
        <v>5501</v>
      </c>
      <c r="H52" s="140">
        <v>5357</v>
      </c>
      <c r="I52" s="115">
        <v>-95</v>
      </c>
      <c r="J52" s="116">
        <v>-1.773380623483293</v>
      </c>
    </row>
    <row r="53" spans="1:12" s="110" customFormat="1" ht="13.5" customHeight="1" x14ac:dyDescent="0.2">
      <c r="A53" s="118"/>
      <c r="B53" s="121" t="s">
        <v>110</v>
      </c>
      <c r="C53" s="113">
        <v>17.49766074054271</v>
      </c>
      <c r="D53" s="115">
        <v>1309</v>
      </c>
      <c r="E53" s="114">
        <v>1351</v>
      </c>
      <c r="F53" s="114">
        <v>1309</v>
      </c>
      <c r="G53" s="114">
        <v>1280</v>
      </c>
      <c r="H53" s="140">
        <v>1243</v>
      </c>
      <c r="I53" s="115">
        <v>66</v>
      </c>
      <c r="J53" s="116">
        <v>5.3097345132743365</v>
      </c>
    </row>
    <row r="54" spans="1:12" s="110" customFormat="1" ht="13.5" customHeight="1" x14ac:dyDescent="0.2">
      <c r="A54" s="120"/>
      <c r="B54" s="121" t="s">
        <v>111</v>
      </c>
      <c r="C54" s="113">
        <v>1.1094773426012565</v>
      </c>
      <c r="D54" s="115">
        <v>83</v>
      </c>
      <c r="E54" s="114">
        <v>86</v>
      </c>
      <c r="F54" s="114">
        <v>88</v>
      </c>
      <c r="G54" s="114">
        <v>92</v>
      </c>
      <c r="H54" s="140">
        <v>92</v>
      </c>
      <c r="I54" s="115">
        <v>-9</v>
      </c>
      <c r="J54" s="116">
        <v>-9.7826086956521738</v>
      </c>
    </row>
    <row r="55" spans="1:12" s="110" customFormat="1" ht="13.5" customHeight="1" x14ac:dyDescent="0.2">
      <c r="A55" s="120"/>
      <c r="B55" s="121" t="s">
        <v>112</v>
      </c>
      <c r="C55" s="113">
        <v>0.22724234727977544</v>
      </c>
      <c r="D55" s="115">
        <v>17</v>
      </c>
      <c r="E55" s="114">
        <v>17</v>
      </c>
      <c r="F55" s="114">
        <v>22</v>
      </c>
      <c r="G55" s="114">
        <v>24</v>
      </c>
      <c r="H55" s="140">
        <v>28</v>
      </c>
      <c r="I55" s="115">
        <v>-11</v>
      </c>
      <c r="J55" s="116">
        <v>-39.285714285714285</v>
      </c>
    </row>
    <row r="56" spans="1:12" s="110" customFormat="1" ht="13.5" customHeight="1" x14ac:dyDescent="0.2">
      <c r="A56" s="118" t="s">
        <v>113</v>
      </c>
      <c r="B56" s="122" t="s">
        <v>116</v>
      </c>
      <c r="C56" s="113">
        <v>86.619435904290867</v>
      </c>
      <c r="D56" s="115">
        <v>6480</v>
      </c>
      <c r="E56" s="114">
        <v>6783</v>
      </c>
      <c r="F56" s="114">
        <v>6734</v>
      </c>
      <c r="G56" s="114">
        <v>6735</v>
      </c>
      <c r="H56" s="140">
        <v>6610</v>
      </c>
      <c r="I56" s="115">
        <v>-130</v>
      </c>
      <c r="J56" s="116">
        <v>-1.9667170953101361</v>
      </c>
    </row>
    <row r="57" spans="1:12" s="110" customFormat="1" ht="13.5" customHeight="1" x14ac:dyDescent="0.2">
      <c r="A57" s="142"/>
      <c r="B57" s="124" t="s">
        <v>117</v>
      </c>
      <c r="C57" s="125">
        <v>13.36719689881032</v>
      </c>
      <c r="D57" s="143">
        <v>1000</v>
      </c>
      <c r="E57" s="144">
        <v>1065</v>
      </c>
      <c r="F57" s="144">
        <v>1038</v>
      </c>
      <c r="G57" s="144">
        <v>991</v>
      </c>
      <c r="H57" s="145">
        <v>941</v>
      </c>
      <c r="I57" s="143">
        <v>59</v>
      </c>
      <c r="J57" s="146">
        <v>6.2699256110520727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92520</v>
      </c>
      <c r="E12" s="236">
        <v>93145</v>
      </c>
      <c r="F12" s="114">
        <v>93181</v>
      </c>
      <c r="G12" s="114">
        <v>92172</v>
      </c>
      <c r="H12" s="140">
        <v>91731</v>
      </c>
      <c r="I12" s="115">
        <v>789</v>
      </c>
      <c r="J12" s="116">
        <v>0.86012362233050987</v>
      </c>
    </row>
    <row r="13" spans="1:15" s="110" customFormat="1" ht="12" customHeight="1" x14ac:dyDescent="0.2">
      <c r="A13" s="118" t="s">
        <v>105</v>
      </c>
      <c r="B13" s="119" t="s">
        <v>106</v>
      </c>
      <c r="C13" s="113">
        <v>46.926070038910503</v>
      </c>
      <c r="D13" s="115">
        <v>43416</v>
      </c>
      <c r="E13" s="114">
        <v>43683</v>
      </c>
      <c r="F13" s="114">
        <v>43962</v>
      </c>
      <c r="G13" s="114">
        <v>43306</v>
      </c>
      <c r="H13" s="140">
        <v>43017</v>
      </c>
      <c r="I13" s="115">
        <v>399</v>
      </c>
      <c r="J13" s="116">
        <v>0.92754027477508894</v>
      </c>
    </row>
    <row r="14" spans="1:15" s="110" customFormat="1" ht="12" customHeight="1" x14ac:dyDescent="0.2">
      <c r="A14" s="118"/>
      <c r="B14" s="119" t="s">
        <v>107</v>
      </c>
      <c r="C14" s="113">
        <v>53.073929961089497</v>
      </c>
      <c r="D14" s="115">
        <v>49104</v>
      </c>
      <c r="E14" s="114">
        <v>49462</v>
      </c>
      <c r="F14" s="114">
        <v>49219</v>
      </c>
      <c r="G14" s="114">
        <v>48866</v>
      </c>
      <c r="H14" s="140">
        <v>48714</v>
      </c>
      <c r="I14" s="115">
        <v>390</v>
      </c>
      <c r="J14" s="116">
        <v>0.80059120581352383</v>
      </c>
    </row>
    <row r="15" spans="1:15" s="110" customFormat="1" ht="12" customHeight="1" x14ac:dyDescent="0.2">
      <c r="A15" s="118" t="s">
        <v>105</v>
      </c>
      <c r="B15" s="121" t="s">
        <v>108</v>
      </c>
      <c r="C15" s="113">
        <v>11.875270211846088</v>
      </c>
      <c r="D15" s="115">
        <v>10987</v>
      </c>
      <c r="E15" s="114">
        <v>11375</v>
      </c>
      <c r="F15" s="114">
        <v>11453</v>
      </c>
      <c r="G15" s="114">
        <v>10865</v>
      </c>
      <c r="H15" s="140">
        <v>11069</v>
      </c>
      <c r="I15" s="115">
        <v>-82</v>
      </c>
      <c r="J15" s="116">
        <v>-0.74080766103532392</v>
      </c>
    </row>
    <row r="16" spans="1:15" s="110" customFormat="1" ht="12" customHeight="1" x14ac:dyDescent="0.2">
      <c r="A16" s="118"/>
      <c r="B16" s="121" t="s">
        <v>109</v>
      </c>
      <c r="C16" s="113">
        <v>66.775832252485955</v>
      </c>
      <c r="D16" s="115">
        <v>61781</v>
      </c>
      <c r="E16" s="114">
        <v>62026</v>
      </c>
      <c r="F16" s="114">
        <v>62156</v>
      </c>
      <c r="G16" s="114">
        <v>62024</v>
      </c>
      <c r="H16" s="140">
        <v>61624</v>
      </c>
      <c r="I16" s="115">
        <v>157</v>
      </c>
      <c r="J16" s="116">
        <v>0.25477086849279501</v>
      </c>
    </row>
    <row r="17" spans="1:10" s="110" customFormat="1" ht="12" customHeight="1" x14ac:dyDescent="0.2">
      <c r="A17" s="118"/>
      <c r="B17" s="121" t="s">
        <v>110</v>
      </c>
      <c r="C17" s="113">
        <v>20.118893212278426</v>
      </c>
      <c r="D17" s="115">
        <v>18614</v>
      </c>
      <c r="E17" s="114">
        <v>18626</v>
      </c>
      <c r="F17" s="114">
        <v>18482</v>
      </c>
      <c r="G17" s="114">
        <v>18212</v>
      </c>
      <c r="H17" s="140">
        <v>18019</v>
      </c>
      <c r="I17" s="115">
        <v>595</v>
      </c>
      <c r="J17" s="116">
        <v>3.3020700371829736</v>
      </c>
    </row>
    <row r="18" spans="1:10" s="110" customFormat="1" ht="12" customHeight="1" x14ac:dyDescent="0.2">
      <c r="A18" s="120"/>
      <c r="B18" s="121" t="s">
        <v>111</v>
      </c>
      <c r="C18" s="113">
        <v>1.2300043233895375</v>
      </c>
      <c r="D18" s="115">
        <v>1138</v>
      </c>
      <c r="E18" s="114">
        <v>1118</v>
      </c>
      <c r="F18" s="114">
        <v>1090</v>
      </c>
      <c r="G18" s="114">
        <v>1071</v>
      </c>
      <c r="H18" s="140">
        <v>1019</v>
      </c>
      <c r="I18" s="115">
        <v>119</v>
      </c>
      <c r="J18" s="116">
        <v>11.678115799803729</v>
      </c>
    </row>
    <row r="19" spans="1:10" s="110" customFormat="1" ht="12" customHeight="1" x14ac:dyDescent="0.2">
      <c r="A19" s="120"/>
      <c r="B19" s="121" t="s">
        <v>112</v>
      </c>
      <c r="C19" s="113">
        <v>0.3620838737570255</v>
      </c>
      <c r="D19" s="115">
        <v>335</v>
      </c>
      <c r="E19" s="114">
        <v>319</v>
      </c>
      <c r="F19" s="114">
        <v>316</v>
      </c>
      <c r="G19" s="114">
        <v>291</v>
      </c>
      <c r="H19" s="140">
        <v>273</v>
      </c>
      <c r="I19" s="115">
        <v>62</v>
      </c>
      <c r="J19" s="116">
        <v>22.710622710622712</v>
      </c>
    </row>
    <row r="20" spans="1:10" s="110" customFormat="1" ht="12" customHeight="1" x14ac:dyDescent="0.2">
      <c r="A20" s="118" t="s">
        <v>113</v>
      </c>
      <c r="B20" s="119" t="s">
        <v>181</v>
      </c>
      <c r="C20" s="113">
        <v>64.231517509727624</v>
      </c>
      <c r="D20" s="115">
        <v>59427</v>
      </c>
      <c r="E20" s="114">
        <v>59950</v>
      </c>
      <c r="F20" s="114">
        <v>60378</v>
      </c>
      <c r="G20" s="114">
        <v>59316</v>
      </c>
      <c r="H20" s="140">
        <v>59165</v>
      </c>
      <c r="I20" s="115">
        <v>262</v>
      </c>
      <c r="J20" s="116">
        <v>0.44282937547536549</v>
      </c>
    </row>
    <row r="21" spans="1:10" s="110" customFormat="1" ht="12" customHeight="1" x14ac:dyDescent="0.2">
      <c r="A21" s="118"/>
      <c r="B21" s="119" t="s">
        <v>182</v>
      </c>
      <c r="C21" s="113">
        <v>35.768482490272376</v>
      </c>
      <c r="D21" s="115">
        <v>33093</v>
      </c>
      <c r="E21" s="114">
        <v>33195</v>
      </c>
      <c r="F21" s="114">
        <v>32803</v>
      </c>
      <c r="G21" s="114">
        <v>32856</v>
      </c>
      <c r="H21" s="140">
        <v>32566</v>
      </c>
      <c r="I21" s="115">
        <v>527</v>
      </c>
      <c r="J21" s="116">
        <v>1.6182521648344899</v>
      </c>
    </row>
    <row r="22" spans="1:10" s="110" customFormat="1" ht="12" customHeight="1" x14ac:dyDescent="0.2">
      <c r="A22" s="118" t="s">
        <v>113</v>
      </c>
      <c r="B22" s="119" t="s">
        <v>116</v>
      </c>
      <c r="C22" s="113">
        <v>90.609597924773027</v>
      </c>
      <c r="D22" s="115">
        <v>83832</v>
      </c>
      <c r="E22" s="114">
        <v>84488</v>
      </c>
      <c r="F22" s="114">
        <v>84361</v>
      </c>
      <c r="G22" s="114">
        <v>83704</v>
      </c>
      <c r="H22" s="140">
        <v>83561</v>
      </c>
      <c r="I22" s="115">
        <v>271</v>
      </c>
      <c r="J22" s="116">
        <v>0.32431397422242436</v>
      </c>
    </row>
    <row r="23" spans="1:10" s="110" customFormat="1" ht="12" customHeight="1" x14ac:dyDescent="0.2">
      <c r="A23" s="118"/>
      <c r="B23" s="119" t="s">
        <v>117</v>
      </c>
      <c r="C23" s="113">
        <v>9.3720276696930398</v>
      </c>
      <c r="D23" s="115">
        <v>8671</v>
      </c>
      <c r="E23" s="114">
        <v>8639</v>
      </c>
      <c r="F23" s="114">
        <v>8799</v>
      </c>
      <c r="G23" s="114">
        <v>8447</v>
      </c>
      <c r="H23" s="140">
        <v>8148</v>
      </c>
      <c r="I23" s="115">
        <v>523</v>
      </c>
      <c r="J23" s="116">
        <v>6.4187530682376046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53166</v>
      </c>
      <c r="E64" s="236">
        <v>53197</v>
      </c>
      <c r="F64" s="236">
        <v>53193</v>
      </c>
      <c r="G64" s="236">
        <v>52980</v>
      </c>
      <c r="H64" s="140">
        <v>52608</v>
      </c>
      <c r="I64" s="115">
        <v>558</v>
      </c>
      <c r="J64" s="116">
        <v>1.0606751824817517</v>
      </c>
    </row>
    <row r="65" spans="1:12" s="110" customFormat="1" ht="12" customHeight="1" x14ac:dyDescent="0.2">
      <c r="A65" s="118" t="s">
        <v>105</v>
      </c>
      <c r="B65" s="119" t="s">
        <v>106</v>
      </c>
      <c r="C65" s="113">
        <v>51.275251100327274</v>
      </c>
      <c r="D65" s="235">
        <v>27261</v>
      </c>
      <c r="E65" s="236">
        <v>27264</v>
      </c>
      <c r="F65" s="236">
        <v>27390</v>
      </c>
      <c r="G65" s="236">
        <v>27141</v>
      </c>
      <c r="H65" s="140">
        <v>26915</v>
      </c>
      <c r="I65" s="115">
        <v>346</v>
      </c>
      <c r="J65" s="116">
        <v>1.2855285156975664</v>
      </c>
    </row>
    <row r="66" spans="1:12" s="110" customFormat="1" ht="12" customHeight="1" x14ac:dyDescent="0.2">
      <c r="A66" s="118"/>
      <c r="B66" s="119" t="s">
        <v>107</v>
      </c>
      <c r="C66" s="113">
        <v>48.724748899672726</v>
      </c>
      <c r="D66" s="235">
        <v>25905</v>
      </c>
      <c r="E66" s="236">
        <v>25933</v>
      </c>
      <c r="F66" s="236">
        <v>25803</v>
      </c>
      <c r="G66" s="236">
        <v>25839</v>
      </c>
      <c r="H66" s="140">
        <v>25693</v>
      </c>
      <c r="I66" s="115">
        <v>212</v>
      </c>
      <c r="J66" s="116">
        <v>0.8251274666251508</v>
      </c>
    </row>
    <row r="67" spans="1:12" s="110" customFormat="1" ht="12" customHeight="1" x14ac:dyDescent="0.2">
      <c r="A67" s="118" t="s">
        <v>105</v>
      </c>
      <c r="B67" s="121" t="s">
        <v>108</v>
      </c>
      <c r="C67" s="113">
        <v>10.956250235112666</v>
      </c>
      <c r="D67" s="235">
        <v>5825</v>
      </c>
      <c r="E67" s="236">
        <v>5936</v>
      </c>
      <c r="F67" s="236">
        <v>5966</v>
      </c>
      <c r="G67" s="236">
        <v>5726</v>
      </c>
      <c r="H67" s="140">
        <v>5807</v>
      </c>
      <c r="I67" s="115">
        <v>18</v>
      </c>
      <c r="J67" s="116">
        <v>0.30997072498708456</v>
      </c>
    </row>
    <row r="68" spans="1:12" s="110" customFormat="1" ht="12" customHeight="1" x14ac:dyDescent="0.2">
      <c r="A68" s="118"/>
      <c r="B68" s="121" t="s">
        <v>109</v>
      </c>
      <c r="C68" s="113">
        <v>71.489297671444163</v>
      </c>
      <c r="D68" s="235">
        <v>38008</v>
      </c>
      <c r="E68" s="236">
        <v>37961</v>
      </c>
      <c r="F68" s="236">
        <v>38013</v>
      </c>
      <c r="G68" s="236">
        <v>38154</v>
      </c>
      <c r="H68" s="140">
        <v>37816</v>
      </c>
      <c r="I68" s="115">
        <v>192</v>
      </c>
      <c r="J68" s="116">
        <v>0.50772159932303784</v>
      </c>
    </row>
    <row r="69" spans="1:12" s="110" customFormat="1" ht="12" customHeight="1" x14ac:dyDescent="0.2">
      <c r="A69" s="118"/>
      <c r="B69" s="121" t="s">
        <v>110</v>
      </c>
      <c r="C69" s="113">
        <v>16.239702065229658</v>
      </c>
      <c r="D69" s="235">
        <v>8634</v>
      </c>
      <c r="E69" s="236">
        <v>8619</v>
      </c>
      <c r="F69" s="236">
        <v>8557</v>
      </c>
      <c r="G69" s="236">
        <v>8463</v>
      </c>
      <c r="H69" s="140">
        <v>8371</v>
      </c>
      <c r="I69" s="115">
        <v>263</v>
      </c>
      <c r="J69" s="116">
        <v>3.1417990682116832</v>
      </c>
    </row>
    <row r="70" spans="1:12" s="110" customFormat="1" ht="12" customHeight="1" x14ac:dyDescent="0.2">
      <c r="A70" s="120"/>
      <c r="B70" s="121" t="s">
        <v>111</v>
      </c>
      <c r="C70" s="113">
        <v>1.3147500282135198</v>
      </c>
      <c r="D70" s="235">
        <v>699</v>
      </c>
      <c r="E70" s="236">
        <v>681</v>
      </c>
      <c r="F70" s="236">
        <v>657</v>
      </c>
      <c r="G70" s="236">
        <v>637</v>
      </c>
      <c r="H70" s="140">
        <v>614</v>
      </c>
      <c r="I70" s="115">
        <v>85</v>
      </c>
      <c r="J70" s="116">
        <v>13.843648208469055</v>
      </c>
    </row>
    <row r="71" spans="1:12" s="110" customFormat="1" ht="12" customHeight="1" x14ac:dyDescent="0.2">
      <c r="A71" s="120"/>
      <c r="B71" s="121" t="s">
        <v>112</v>
      </c>
      <c r="C71" s="113">
        <v>0.3761802655832675</v>
      </c>
      <c r="D71" s="235">
        <v>200</v>
      </c>
      <c r="E71" s="236">
        <v>188</v>
      </c>
      <c r="F71" s="236">
        <v>184</v>
      </c>
      <c r="G71" s="236">
        <v>166</v>
      </c>
      <c r="H71" s="140">
        <v>156</v>
      </c>
      <c r="I71" s="115">
        <v>44</v>
      </c>
      <c r="J71" s="116">
        <v>28.205128205128204</v>
      </c>
    </row>
    <row r="72" spans="1:12" s="110" customFormat="1" ht="12" customHeight="1" x14ac:dyDescent="0.2">
      <c r="A72" s="118" t="s">
        <v>113</v>
      </c>
      <c r="B72" s="119" t="s">
        <v>181</v>
      </c>
      <c r="C72" s="113">
        <v>66.474814731219197</v>
      </c>
      <c r="D72" s="235">
        <v>35342</v>
      </c>
      <c r="E72" s="236">
        <v>35458</v>
      </c>
      <c r="F72" s="236">
        <v>35685</v>
      </c>
      <c r="G72" s="236">
        <v>35345</v>
      </c>
      <c r="H72" s="140">
        <v>35165</v>
      </c>
      <c r="I72" s="115">
        <v>177</v>
      </c>
      <c r="J72" s="116">
        <v>0.5033413905872316</v>
      </c>
    </row>
    <row r="73" spans="1:12" s="110" customFormat="1" ht="12" customHeight="1" x14ac:dyDescent="0.2">
      <c r="A73" s="118"/>
      <c r="B73" s="119" t="s">
        <v>182</v>
      </c>
      <c r="C73" s="113">
        <v>33.525185268780803</v>
      </c>
      <c r="D73" s="115">
        <v>17824</v>
      </c>
      <c r="E73" s="114">
        <v>17739</v>
      </c>
      <c r="F73" s="114">
        <v>17508</v>
      </c>
      <c r="G73" s="114">
        <v>17635</v>
      </c>
      <c r="H73" s="140">
        <v>17443</v>
      </c>
      <c r="I73" s="115">
        <v>381</v>
      </c>
      <c r="J73" s="116">
        <v>2.1842572951900476</v>
      </c>
    </row>
    <row r="74" spans="1:12" s="110" customFormat="1" ht="12" customHeight="1" x14ac:dyDescent="0.2">
      <c r="A74" s="118" t="s">
        <v>113</v>
      </c>
      <c r="B74" s="119" t="s">
        <v>116</v>
      </c>
      <c r="C74" s="113">
        <v>86.72083662491066</v>
      </c>
      <c r="D74" s="115">
        <v>46106</v>
      </c>
      <c r="E74" s="114">
        <v>46173</v>
      </c>
      <c r="F74" s="114">
        <v>46199</v>
      </c>
      <c r="G74" s="114">
        <v>46158</v>
      </c>
      <c r="H74" s="140">
        <v>45965</v>
      </c>
      <c r="I74" s="115">
        <v>141</v>
      </c>
      <c r="J74" s="116">
        <v>0.30675513978026758</v>
      </c>
    </row>
    <row r="75" spans="1:12" s="110" customFormat="1" ht="12" customHeight="1" x14ac:dyDescent="0.2">
      <c r="A75" s="142"/>
      <c r="B75" s="124" t="s">
        <v>117</v>
      </c>
      <c r="C75" s="125">
        <v>13.245307151186848</v>
      </c>
      <c r="D75" s="143">
        <v>7042</v>
      </c>
      <c r="E75" s="144">
        <v>7005</v>
      </c>
      <c r="F75" s="144">
        <v>6973</v>
      </c>
      <c r="G75" s="144">
        <v>6804</v>
      </c>
      <c r="H75" s="145">
        <v>6626</v>
      </c>
      <c r="I75" s="143">
        <v>416</v>
      </c>
      <c r="J75" s="146">
        <v>6.2782976154542709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92520</v>
      </c>
      <c r="G11" s="114">
        <v>93145</v>
      </c>
      <c r="H11" s="114">
        <v>93181</v>
      </c>
      <c r="I11" s="114">
        <v>92172</v>
      </c>
      <c r="J11" s="140">
        <v>91731</v>
      </c>
      <c r="K11" s="114">
        <v>789</v>
      </c>
      <c r="L11" s="116">
        <v>0.86012362233050987</v>
      </c>
    </row>
    <row r="12" spans="1:17" s="110" customFormat="1" ht="24.95" customHeight="1" x14ac:dyDescent="0.2">
      <c r="A12" s="604" t="s">
        <v>185</v>
      </c>
      <c r="B12" s="605"/>
      <c r="C12" s="605"/>
      <c r="D12" s="606"/>
      <c r="E12" s="113">
        <v>46.926070038910503</v>
      </c>
      <c r="F12" s="115">
        <v>43416</v>
      </c>
      <c r="G12" s="114">
        <v>43683</v>
      </c>
      <c r="H12" s="114">
        <v>43962</v>
      </c>
      <c r="I12" s="114">
        <v>43306</v>
      </c>
      <c r="J12" s="140">
        <v>43017</v>
      </c>
      <c r="K12" s="114">
        <v>399</v>
      </c>
      <c r="L12" s="116">
        <v>0.92754027477508894</v>
      </c>
    </row>
    <row r="13" spans="1:17" s="110" customFormat="1" ht="15" customHeight="1" x14ac:dyDescent="0.2">
      <c r="A13" s="120"/>
      <c r="B13" s="612" t="s">
        <v>107</v>
      </c>
      <c r="C13" s="612"/>
      <c r="E13" s="113">
        <v>53.073929961089497</v>
      </c>
      <c r="F13" s="115">
        <v>49104</v>
      </c>
      <c r="G13" s="114">
        <v>49462</v>
      </c>
      <c r="H13" s="114">
        <v>49219</v>
      </c>
      <c r="I13" s="114">
        <v>48866</v>
      </c>
      <c r="J13" s="140">
        <v>48714</v>
      </c>
      <c r="K13" s="114">
        <v>390</v>
      </c>
      <c r="L13" s="116">
        <v>0.80059120581352383</v>
      </c>
    </row>
    <row r="14" spans="1:17" s="110" customFormat="1" ht="24.95" customHeight="1" x14ac:dyDescent="0.2">
      <c r="A14" s="604" t="s">
        <v>186</v>
      </c>
      <c r="B14" s="605"/>
      <c r="C14" s="605"/>
      <c r="D14" s="606"/>
      <c r="E14" s="113">
        <v>11.875270211846088</v>
      </c>
      <c r="F14" s="115">
        <v>10987</v>
      </c>
      <c r="G14" s="114">
        <v>11375</v>
      </c>
      <c r="H14" s="114">
        <v>11453</v>
      </c>
      <c r="I14" s="114">
        <v>10865</v>
      </c>
      <c r="J14" s="140">
        <v>11069</v>
      </c>
      <c r="K14" s="114">
        <v>-82</v>
      </c>
      <c r="L14" s="116">
        <v>-0.74080766103532392</v>
      </c>
    </row>
    <row r="15" spans="1:17" s="110" customFormat="1" ht="15" customHeight="1" x14ac:dyDescent="0.2">
      <c r="A15" s="120"/>
      <c r="B15" s="119"/>
      <c r="C15" s="258" t="s">
        <v>106</v>
      </c>
      <c r="E15" s="113">
        <v>47.90206607809229</v>
      </c>
      <c r="F15" s="115">
        <v>5263</v>
      </c>
      <c r="G15" s="114">
        <v>5470</v>
      </c>
      <c r="H15" s="114">
        <v>5569</v>
      </c>
      <c r="I15" s="114">
        <v>5192</v>
      </c>
      <c r="J15" s="140">
        <v>5254</v>
      </c>
      <c r="K15" s="114">
        <v>9</v>
      </c>
      <c r="L15" s="116">
        <v>0.17129805862200229</v>
      </c>
    </row>
    <row r="16" spans="1:17" s="110" customFormat="1" ht="15" customHeight="1" x14ac:dyDescent="0.2">
      <c r="A16" s="120"/>
      <c r="B16" s="119"/>
      <c r="C16" s="258" t="s">
        <v>107</v>
      </c>
      <c r="E16" s="113">
        <v>52.09793392190771</v>
      </c>
      <c r="F16" s="115">
        <v>5724</v>
      </c>
      <c r="G16" s="114">
        <v>5905</v>
      </c>
      <c r="H16" s="114">
        <v>5884</v>
      </c>
      <c r="I16" s="114">
        <v>5673</v>
      </c>
      <c r="J16" s="140">
        <v>5815</v>
      </c>
      <c r="K16" s="114">
        <v>-91</v>
      </c>
      <c r="L16" s="116">
        <v>-1.5649183147033534</v>
      </c>
    </row>
    <row r="17" spans="1:12" s="110" customFormat="1" ht="15" customHeight="1" x14ac:dyDescent="0.2">
      <c r="A17" s="120"/>
      <c r="B17" s="121" t="s">
        <v>109</v>
      </c>
      <c r="C17" s="258"/>
      <c r="E17" s="113">
        <v>66.775832252485955</v>
      </c>
      <c r="F17" s="115">
        <v>61781</v>
      </c>
      <c r="G17" s="114">
        <v>62026</v>
      </c>
      <c r="H17" s="114">
        <v>62156</v>
      </c>
      <c r="I17" s="114">
        <v>62024</v>
      </c>
      <c r="J17" s="140">
        <v>61624</v>
      </c>
      <c r="K17" s="114">
        <v>157</v>
      </c>
      <c r="L17" s="116">
        <v>0.25477086849279501</v>
      </c>
    </row>
    <row r="18" spans="1:12" s="110" customFormat="1" ht="15" customHeight="1" x14ac:dyDescent="0.2">
      <c r="A18" s="120"/>
      <c r="B18" s="119"/>
      <c r="C18" s="258" t="s">
        <v>106</v>
      </c>
      <c r="E18" s="113">
        <v>47.118046001197776</v>
      </c>
      <c r="F18" s="115">
        <v>29110</v>
      </c>
      <c r="G18" s="114">
        <v>29155</v>
      </c>
      <c r="H18" s="114">
        <v>29358</v>
      </c>
      <c r="I18" s="114">
        <v>29215</v>
      </c>
      <c r="J18" s="140">
        <v>28977</v>
      </c>
      <c r="K18" s="114">
        <v>133</v>
      </c>
      <c r="L18" s="116">
        <v>0.4589847120129758</v>
      </c>
    </row>
    <row r="19" spans="1:12" s="110" customFormat="1" ht="15" customHeight="1" x14ac:dyDescent="0.2">
      <c r="A19" s="120"/>
      <c r="B19" s="119"/>
      <c r="C19" s="258" t="s">
        <v>107</v>
      </c>
      <c r="E19" s="113">
        <v>52.881953998802224</v>
      </c>
      <c r="F19" s="115">
        <v>32671</v>
      </c>
      <c r="G19" s="114">
        <v>32871</v>
      </c>
      <c r="H19" s="114">
        <v>32798</v>
      </c>
      <c r="I19" s="114">
        <v>32809</v>
      </c>
      <c r="J19" s="140">
        <v>32647</v>
      </c>
      <c r="K19" s="114">
        <v>24</v>
      </c>
      <c r="L19" s="116">
        <v>7.3513645970533281E-2</v>
      </c>
    </row>
    <row r="20" spans="1:12" s="110" customFormat="1" ht="15" customHeight="1" x14ac:dyDescent="0.2">
      <c r="A20" s="120"/>
      <c r="B20" s="121" t="s">
        <v>110</v>
      </c>
      <c r="C20" s="258"/>
      <c r="E20" s="113">
        <v>20.118893212278426</v>
      </c>
      <c r="F20" s="115">
        <v>18614</v>
      </c>
      <c r="G20" s="114">
        <v>18626</v>
      </c>
      <c r="H20" s="114">
        <v>18482</v>
      </c>
      <c r="I20" s="114">
        <v>18212</v>
      </c>
      <c r="J20" s="140">
        <v>18019</v>
      </c>
      <c r="K20" s="114">
        <v>595</v>
      </c>
      <c r="L20" s="116">
        <v>3.3020700371829736</v>
      </c>
    </row>
    <row r="21" spans="1:12" s="110" customFormat="1" ht="15" customHeight="1" x14ac:dyDescent="0.2">
      <c r="A21" s="120"/>
      <c r="B21" s="119"/>
      <c r="C21" s="258" t="s">
        <v>106</v>
      </c>
      <c r="E21" s="113">
        <v>45.186418824540667</v>
      </c>
      <c r="F21" s="115">
        <v>8411</v>
      </c>
      <c r="G21" s="114">
        <v>8434</v>
      </c>
      <c r="H21" s="114">
        <v>8395</v>
      </c>
      <c r="I21" s="114">
        <v>8276</v>
      </c>
      <c r="J21" s="140">
        <v>8199</v>
      </c>
      <c r="K21" s="114">
        <v>212</v>
      </c>
      <c r="L21" s="116">
        <v>2.5856811806317843</v>
      </c>
    </row>
    <row r="22" spans="1:12" s="110" customFormat="1" ht="15" customHeight="1" x14ac:dyDescent="0.2">
      <c r="A22" s="120"/>
      <c r="B22" s="119"/>
      <c r="C22" s="258" t="s">
        <v>107</v>
      </c>
      <c r="E22" s="113">
        <v>54.813581175459333</v>
      </c>
      <c r="F22" s="115">
        <v>10203</v>
      </c>
      <c r="G22" s="114">
        <v>10192</v>
      </c>
      <c r="H22" s="114">
        <v>10087</v>
      </c>
      <c r="I22" s="114">
        <v>9936</v>
      </c>
      <c r="J22" s="140">
        <v>9820</v>
      </c>
      <c r="K22" s="114">
        <v>383</v>
      </c>
      <c r="L22" s="116">
        <v>3.9002036659877799</v>
      </c>
    </row>
    <row r="23" spans="1:12" s="110" customFormat="1" ht="15" customHeight="1" x14ac:dyDescent="0.2">
      <c r="A23" s="120"/>
      <c r="B23" s="121" t="s">
        <v>111</v>
      </c>
      <c r="C23" s="258"/>
      <c r="E23" s="113">
        <v>1.2300043233895375</v>
      </c>
      <c r="F23" s="115">
        <v>1138</v>
      </c>
      <c r="G23" s="114">
        <v>1118</v>
      </c>
      <c r="H23" s="114">
        <v>1090</v>
      </c>
      <c r="I23" s="114">
        <v>1071</v>
      </c>
      <c r="J23" s="140">
        <v>1019</v>
      </c>
      <c r="K23" s="114">
        <v>119</v>
      </c>
      <c r="L23" s="116">
        <v>11.678115799803729</v>
      </c>
    </row>
    <row r="24" spans="1:12" s="110" customFormat="1" ht="15" customHeight="1" x14ac:dyDescent="0.2">
      <c r="A24" s="120"/>
      <c r="B24" s="119"/>
      <c r="C24" s="258" t="s">
        <v>106</v>
      </c>
      <c r="E24" s="113">
        <v>55.536028119507911</v>
      </c>
      <c r="F24" s="115">
        <v>632</v>
      </c>
      <c r="G24" s="114">
        <v>624</v>
      </c>
      <c r="H24" s="114">
        <v>640</v>
      </c>
      <c r="I24" s="114">
        <v>623</v>
      </c>
      <c r="J24" s="140">
        <v>587</v>
      </c>
      <c r="K24" s="114">
        <v>45</v>
      </c>
      <c r="L24" s="116">
        <v>7.6660988074957412</v>
      </c>
    </row>
    <row r="25" spans="1:12" s="110" customFormat="1" ht="15" customHeight="1" x14ac:dyDescent="0.2">
      <c r="A25" s="120"/>
      <c r="B25" s="119"/>
      <c r="C25" s="258" t="s">
        <v>107</v>
      </c>
      <c r="E25" s="113">
        <v>44.463971880492089</v>
      </c>
      <c r="F25" s="115">
        <v>506</v>
      </c>
      <c r="G25" s="114">
        <v>494</v>
      </c>
      <c r="H25" s="114">
        <v>450</v>
      </c>
      <c r="I25" s="114">
        <v>448</v>
      </c>
      <c r="J25" s="140">
        <v>432</v>
      </c>
      <c r="K25" s="114">
        <v>74</v>
      </c>
      <c r="L25" s="116">
        <v>17.12962962962963</v>
      </c>
    </row>
    <row r="26" spans="1:12" s="110" customFormat="1" ht="15" customHeight="1" x14ac:dyDescent="0.2">
      <c r="A26" s="120"/>
      <c r="C26" s="121" t="s">
        <v>187</v>
      </c>
      <c r="D26" s="110" t="s">
        <v>188</v>
      </c>
      <c r="E26" s="113">
        <v>0.3620838737570255</v>
      </c>
      <c r="F26" s="115">
        <v>335</v>
      </c>
      <c r="G26" s="114">
        <v>319</v>
      </c>
      <c r="H26" s="114">
        <v>316</v>
      </c>
      <c r="I26" s="114">
        <v>291</v>
      </c>
      <c r="J26" s="140">
        <v>273</v>
      </c>
      <c r="K26" s="114">
        <v>62</v>
      </c>
      <c r="L26" s="116">
        <v>22.710622710622712</v>
      </c>
    </row>
    <row r="27" spans="1:12" s="110" customFormat="1" ht="15" customHeight="1" x14ac:dyDescent="0.2">
      <c r="A27" s="120"/>
      <c r="B27" s="119"/>
      <c r="D27" s="259" t="s">
        <v>106</v>
      </c>
      <c r="E27" s="113">
        <v>44.776119402985074</v>
      </c>
      <c r="F27" s="115">
        <v>150</v>
      </c>
      <c r="G27" s="114">
        <v>153</v>
      </c>
      <c r="H27" s="114">
        <v>168</v>
      </c>
      <c r="I27" s="114">
        <v>149</v>
      </c>
      <c r="J27" s="140">
        <v>146</v>
      </c>
      <c r="K27" s="114">
        <v>4</v>
      </c>
      <c r="L27" s="116">
        <v>2.7397260273972601</v>
      </c>
    </row>
    <row r="28" spans="1:12" s="110" customFormat="1" ht="15" customHeight="1" x14ac:dyDescent="0.2">
      <c r="A28" s="120"/>
      <c r="B28" s="119"/>
      <c r="D28" s="259" t="s">
        <v>107</v>
      </c>
      <c r="E28" s="113">
        <v>55.223880597014926</v>
      </c>
      <c r="F28" s="115">
        <v>185</v>
      </c>
      <c r="G28" s="114">
        <v>166</v>
      </c>
      <c r="H28" s="114">
        <v>148</v>
      </c>
      <c r="I28" s="114">
        <v>142</v>
      </c>
      <c r="J28" s="140">
        <v>127</v>
      </c>
      <c r="K28" s="114">
        <v>58</v>
      </c>
      <c r="L28" s="116">
        <v>45.669291338582674</v>
      </c>
    </row>
    <row r="29" spans="1:12" s="110" customFormat="1" ht="24.95" customHeight="1" x14ac:dyDescent="0.2">
      <c r="A29" s="604" t="s">
        <v>189</v>
      </c>
      <c r="B29" s="605"/>
      <c r="C29" s="605"/>
      <c r="D29" s="606"/>
      <c r="E29" s="113">
        <v>90.609597924773027</v>
      </c>
      <c r="F29" s="115">
        <v>83832</v>
      </c>
      <c r="G29" s="114">
        <v>84488</v>
      </c>
      <c r="H29" s="114">
        <v>84361</v>
      </c>
      <c r="I29" s="114">
        <v>83704</v>
      </c>
      <c r="J29" s="140">
        <v>83561</v>
      </c>
      <c r="K29" s="114">
        <v>271</v>
      </c>
      <c r="L29" s="116">
        <v>0.32431397422242436</v>
      </c>
    </row>
    <row r="30" spans="1:12" s="110" customFormat="1" ht="15" customHeight="1" x14ac:dyDescent="0.2">
      <c r="A30" s="120"/>
      <c r="B30" s="119"/>
      <c r="C30" s="258" t="s">
        <v>106</v>
      </c>
      <c r="E30" s="113">
        <v>46.095762954480392</v>
      </c>
      <c r="F30" s="115">
        <v>38643</v>
      </c>
      <c r="G30" s="114">
        <v>38958</v>
      </c>
      <c r="H30" s="114">
        <v>39051</v>
      </c>
      <c r="I30" s="114">
        <v>38593</v>
      </c>
      <c r="J30" s="140">
        <v>38495</v>
      </c>
      <c r="K30" s="114">
        <v>148</v>
      </c>
      <c r="L30" s="116">
        <v>0.38446551500194831</v>
      </c>
    </row>
    <row r="31" spans="1:12" s="110" customFormat="1" ht="15" customHeight="1" x14ac:dyDescent="0.2">
      <c r="A31" s="120"/>
      <c r="B31" s="119"/>
      <c r="C31" s="258" t="s">
        <v>107</v>
      </c>
      <c r="E31" s="113">
        <v>53.904237045519608</v>
      </c>
      <c r="F31" s="115">
        <v>45189</v>
      </c>
      <c r="G31" s="114">
        <v>45530</v>
      </c>
      <c r="H31" s="114">
        <v>45310</v>
      </c>
      <c r="I31" s="114">
        <v>45111</v>
      </c>
      <c r="J31" s="140">
        <v>45066</v>
      </c>
      <c r="K31" s="114">
        <v>123</v>
      </c>
      <c r="L31" s="116">
        <v>0.27293303155372123</v>
      </c>
    </row>
    <row r="32" spans="1:12" s="110" customFormat="1" ht="15" customHeight="1" x14ac:dyDescent="0.2">
      <c r="A32" s="120"/>
      <c r="B32" s="119" t="s">
        <v>117</v>
      </c>
      <c r="C32" s="258"/>
      <c r="E32" s="113">
        <v>9.3720276696930398</v>
      </c>
      <c r="F32" s="115">
        <v>8671</v>
      </c>
      <c r="G32" s="114">
        <v>8639</v>
      </c>
      <c r="H32" s="114">
        <v>8799</v>
      </c>
      <c r="I32" s="114">
        <v>8447</v>
      </c>
      <c r="J32" s="140">
        <v>8148</v>
      </c>
      <c r="K32" s="114">
        <v>523</v>
      </c>
      <c r="L32" s="116">
        <v>6.4187530682376046</v>
      </c>
    </row>
    <row r="33" spans="1:12" s="110" customFormat="1" ht="15" customHeight="1" x14ac:dyDescent="0.2">
      <c r="A33" s="120"/>
      <c r="B33" s="119"/>
      <c r="C33" s="258" t="s">
        <v>106</v>
      </c>
      <c r="E33" s="113">
        <v>54.884096413331797</v>
      </c>
      <c r="F33" s="115">
        <v>4759</v>
      </c>
      <c r="G33" s="114">
        <v>4710</v>
      </c>
      <c r="H33" s="114">
        <v>4894</v>
      </c>
      <c r="I33" s="114">
        <v>4695</v>
      </c>
      <c r="J33" s="140">
        <v>4504</v>
      </c>
      <c r="K33" s="114">
        <v>255</v>
      </c>
      <c r="L33" s="116">
        <v>5.6616341030195381</v>
      </c>
    </row>
    <row r="34" spans="1:12" s="110" customFormat="1" ht="15" customHeight="1" x14ac:dyDescent="0.2">
      <c r="A34" s="120"/>
      <c r="B34" s="119"/>
      <c r="C34" s="258" t="s">
        <v>107</v>
      </c>
      <c r="E34" s="113">
        <v>45.115903586668203</v>
      </c>
      <c r="F34" s="115">
        <v>3912</v>
      </c>
      <c r="G34" s="114">
        <v>3929</v>
      </c>
      <c r="H34" s="114">
        <v>3905</v>
      </c>
      <c r="I34" s="114">
        <v>3752</v>
      </c>
      <c r="J34" s="140">
        <v>3644</v>
      </c>
      <c r="K34" s="114">
        <v>268</v>
      </c>
      <c r="L34" s="116">
        <v>7.3545554335894625</v>
      </c>
    </row>
    <row r="35" spans="1:12" s="110" customFormat="1" ht="24.95" customHeight="1" x14ac:dyDescent="0.2">
      <c r="A35" s="604" t="s">
        <v>190</v>
      </c>
      <c r="B35" s="605"/>
      <c r="C35" s="605"/>
      <c r="D35" s="606"/>
      <c r="E35" s="113">
        <v>64.231517509727624</v>
      </c>
      <c r="F35" s="115">
        <v>59427</v>
      </c>
      <c r="G35" s="114">
        <v>59950</v>
      </c>
      <c r="H35" s="114">
        <v>60378</v>
      </c>
      <c r="I35" s="114">
        <v>59316</v>
      </c>
      <c r="J35" s="140">
        <v>59165</v>
      </c>
      <c r="K35" s="114">
        <v>262</v>
      </c>
      <c r="L35" s="116">
        <v>0.44282937547536549</v>
      </c>
    </row>
    <row r="36" spans="1:12" s="110" customFormat="1" ht="15" customHeight="1" x14ac:dyDescent="0.2">
      <c r="A36" s="120"/>
      <c r="B36" s="119"/>
      <c r="C36" s="258" t="s">
        <v>106</v>
      </c>
      <c r="E36" s="113">
        <v>60.53477375603682</v>
      </c>
      <c r="F36" s="115">
        <v>35974</v>
      </c>
      <c r="G36" s="114">
        <v>36318</v>
      </c>
      <c r="H36" s="114">
        <v>36654</v>
      </c>
      <c r="I36" s="114">
        <v>35974</v>
      </c>
      <c r="J36" s="140">
        <v>35842</v>
      </c>
      <c r="K36" s="114">
        <v>132</v>
      </c>
      <c r="L36" s="116">
        <v>0.36828301992076334</v>
      </c>
    </row>
    <row r="37" spans="1:12" s="110" customFormat="1" ht="15" customHeight="1" x14ac:dyDescent="0.2">
      <c r="A37" s="120"/>
      <c r="B37" s="119"/>
      <c r="C37" s="258" t="s">
        <v>107</v>
      </c>
      <c r="E37" s="113">
        <v>39.46522624396318</v>
      </c>
      <c r="F37" s="115">
        <v>23453</v>
      </c>
      <c r="G37" s="114">
        <v>23632</v>
      </c>
      <c r="H37" s="114">
        <v>23724</v>
      </c>
      <c r="I37" s="114">
        <v>23342</v>
      </c>
      <c r="J37" s="140">
        <v>23323</v>
      </c>
      <c r="K37" s="114">
        <v>130</v>
      </c>
      <c r="L37" s="116">
        <v>0.55738970115336794</v>
      </c>
    </row>
    <row r="38" spans="1:12" s="110" customFormat="1" ht="15" customHeight="1" x14ac:dyDescent="0.2">
      <c r="A38" s="120"/>
      <c r="B38" s="119" t="s">
        <v>182</v>
      </c>
      <c r="C38" s="258"/>
      <c r="E38" s="113">
        <v>35.768482490272376</v>
      </c>
      <c r="F38" s="115">
        <v>33093</v>
      </c>
      <c r="G38" s="114">
        <v>33195</v>
      </c>
      <c r="H38" s="114">
        <v>32803</v>
      </c>
      <c r="I38" s="114">
        <v>32856</v>
      </c>
      <c r="J38" s="140">
        <v>32566</v>
      </c>
      <c r="K38" s="114">
        <v>527</v>
      </c>
      <c r="L38" s="116">
        <v>1.6182521648344899</v>
      </c>
    </row>
    <row r="39" spans="1:12" s="110" customFormat="1" ht="15" customHeight="1" x14ac:dyDescent="0.2">
      <c r="A39" s="120"/>
      <c r="B39" s="119"/>
      <c r="C39" s="258" t="s">
        <v>106</v>
      </c>
      <c r="E39" s="113">
        <v>22.488139485691839</v>
      </c>
      <c r="F39" s="115">
        <v>7442</v>
      </c>
      <c r="G39" s="114">
        <v>7365</v>
      </c>
      <c r="H39" s="114">
        <v>7308</v>
      </c>
      <c r="I39" s="114">
        <v>7332</v>
      </c>
      <c r="J39" s="140">
        <v>7175</v>
      </c>
      <c r="K39" s="114">
        <v>267</v>
      </c>
      <c r="L39" s="116">
        <v>3.7212543554006969</v>
      </c>
    </row>
    <row r="40" spans="1:12" s="110" customFormat="1" ht="15" customHeight="1" x14ac:dyDescent="0.2">
      <c r="A40" s="120"/>
      <c r="B40" s="119"/>
      <c r="C40" s="258" t="s">
        <v>107</v>
      </c>
      <c r="E40" s="113">
        <v>77.511860514308168</v>
      </c>
      <c r="F40" s="115">
        <v>25651</v>
      </c>
      <c r="G40" s="114">
        <v>25830</v>
      </c>
      <c r="H40" s="114">
        <v>25495</v>
      </c>
      <c r="I40" s="114">
        <v>25524</v>
      </c>
      <c r="J40" s="140">
        <v>25391</v>
      </c>
      <c r="K40" s="114">
        <v>260</v>
      </c>
      <c r="L40" s="116">
        <v>1.0239848765310544</v>
      </c>
    </row>
    <row r="41" spans="1:12" s="110" customFormat="1" ht="24.75" customHeight="1" x14ac:dyDescent="0.2">
      <c r="A41" s="604" t="s">
        <v>518</v>
      </c>
      <c r="B41" s="605"/>
      <c r="C41" s="605"/>
      <c r="D41" s="606"/>
      <c r="E41" s="113">
        <v>4.7968006917423258</v>
      </c>
      <c r="F41" s="115">
        <v>4438</v>
      </c>
      <c r="G41" s="114">
        <v>4864</v>
      </c>
      <c r="H41" s="114">
        <v>4919</v>
      </c>
      <c r="I41" s="114">
        <v>4417</v>
      </c>
      <c r="J41" s="140">
        <v>4584</v>
      </c>
      <c r="K41" s="114">
        <v>-146</v>
      </c>
      <c r="L41" s="116">
        <v>-3.1849912739965096</v>
      </c>
    </row>
    <row r="42" spans="1:12" s="110" customFormat="1" ht="15" customHeight="1" x14ac:dyDescent="0.2">
      <c r="A42" s="120"/>
      <c r="B42" s="119"/>
      <c r="C42" s="258" t="s">
        <v>106</v>
      </c>
      <c r="E42" s="113">
        <v>48.918431726002702</v>
      </c>
      <c r="F42" s="115">
        <v>2171</v>
      </c>
      <c r="G42" s="114">
        <v>2438</v>
      </c>
      <c r="H42" s="114">
        <v>2470</v>
      </c>
      <c r="I42" s="114">
        <v>2050</v>
      </c>
      <c r="J42" s="140">
        <v>2146</v>
      </c>
      <c r="K42" s="114">
        <v>25</v>
      </c>
      <c r="L42" s="116">
        <v>1.1649580615097856</v>
      </c>
    </row>
    <row r="43" spans="1:12" s="110" customFormat="1" ht="15" customHeight="1" x14ac:dyDescent="0.2">
      <c r="A43" s="123"/>
      <c r="B43" s="124"/>
      <c r="C43" s="260" t="s">
        <v>107</v>
      </c>
      <c r="D43" s="261"/>
      <c r="E43" s="125">
        <v>51.081568273997298</v>
      </c>
      <c r="F43" s="143">
        <v>2267</v>
      </c>
      <c r="G43" s="144">
        <v>2426</v>
      </c>
      <c r="H43" s="144">
        <v>2449</v>
      </c>
      <c r="I43" s="144">
        <v>2367</v>
      </c>
      <c r="J43" s="145">
        <v>2438</v>
      </c>
      <c r="K43" s="144">
        <v>-171</v>
      </c>
      <c r="L43" s="146">
        <v>-7.0139458572600493</v>
      </c>
    </row>
    <row r="44" spans="1:12" s="110" customFormat="1" ht="45.75" customHeight="1" x14ac:dyDescent="0.2">
      <c r="A44" s="604" t="s">
        <v>191</v>
      </c>
      <c r="B44" s="605"/>
      <c r="C44" s="605"/>
      <c r="D44" s="606"/>
      <c r="E44" s="113">
        <v>1.6850410722006053</v>
      </c>
      <c r="F44" s="115">
        <v>1559</v>
      </c>
      <c r="G44" s="114">
        <v>1564</v>
      </c>
      <c r="H44" s="114">
        <v>1560</v>
      </c>
      <c r="I44" s="114">
        <v>1518</v>
      </c>
      <c r="J44" s="140">
        <v>1537</v>
      </c>
      <c r="K44" s="114">
        <v>22</v>
      </c>
      <c r="L44" s="116">
        <v>1.4313597918022121</v>
      </c>
    </row>
    <row r="45" spans="1:12" s="110" customFormat="1" ht="15" customHeight="1" x14ac:dyDescent="0.2">
      <c r="A45" s="120"/>
      <c r="B45" s="119"/>
      <c r="C45" s="258" t="s">
        <v>106</v>
      </c>
      <c r="E45" s="113">
        <v>61.962796664528547</v>
      </c>
      <c r="F45" s="115">
        <v>966</v>
      </c>
      <c r="G45" s="114">
        <v>982</v>
      </c>
      <c r="H45" s="114">
        <v>979</v>
      </c>
      <c r="I45" s="114">
        <v>952</v>
      </c>
      <c r="J45" s="140">
        <v>964</v>
      </c>
      <c r="K45" s="114">
        <v>2</v>
      </c>
      <c r="L45" s="116">
        <v>0.2074688796680498</v>
      </c>
    </row>
    <row r="46" spans="1:12" s="110" customFormat="1" ht="15" customHeight="1" x14ac:dyDescent="0.2">
      <c r="A46" s="123"/>
      <c r="B46" s="124"/>
      <c r="C46" s="260" t="s">
        <v>107</v>
      </c>
      <c r="D46" s="261"/>
      <c r="E46" s="125">
        <v>38.037203335471453</v>
      </c>
      <c r="F46" s="143">
        <v>593</v>
      </c>
      <c r="G46" s="144">
        <v>582</v>
      </c>
      <c r="H46" s="144">
        <v>581</v>
      </c>
      <c r="I46" s="144">
        <v>566</v>
      </c>
      <c r="J46" s="145">
        <v>573</v>
      </c>
      <c r="K46" s="144">
        <v>20</v>
      </c>
      <c r="L46" s="146">
        <v>3.4904013961605584</v>
      </c>
    </row>
    <row r="47" spans="1:12" s="110" customFormat="1" ht="39" customHeight="1" x14ac:dyDescent="0.2">
      <c r="A47" s="604" t="s">
        <v>519</v>
      </c>
      <c r="B47" s="607"/>
      <c r="C47" s="607"/>
      <c r="D47" s="608"/>
      <c r="E47" s="113">
        <v>0.29074794638996976</v>
      </c>
      <c r="F47" s="115">
        <v>269</v>
      </c>
      <c r="G47" s="114">
        <v>268</v>
      </c>
      <c r="H47" s="114">
        <v>236</v>
      </c>
      <c r="I47" s="114">
        <v>255</v>
      </c>
      <c r="J47" s="140">
        <v>285</v>
      </c>
      <c r="K47" s="114">
        <v>-16</v>
      </c>
      <c r="L47" s="116">
        <v>-5.6140350877192979</v>
      </c>
    </row>
    <row r="48" spans="1:12" s="110" customFormat="1" ht="15" customHeight="1" x14ac:dyDescent="0.2">
      <c r="A48" s="120"/>
      <c r="B48" s="119"/>
      <c r="C48" s="258" t="s">
        <v>106</v>
      </c>
      <c r="E48" s="113">
        <v>37.54646840148699</v>
      </c>
      <c r="F48" s="115">
        <v>101</v>
      </c>
      <c r="G48" s="114">
        <v>102</v>
      </c>
      <c r="H48" s="114">
        <v>90</v>
      </c>
      <c r="I48" s="114">
        <v>108</v>
      </c>
      <c r="J48" s="140">
        <v>122</v>
      </c>
      <c r="K48" s="114">
        <v>-21</v>
      </c>
      <c r="L48" s="116">
        <v>-17.21311475409836</v>
      </c>
    </row>
    <row r="49" spans="1:12" s="110" customFormat="1" ht="15" customHeight="1" x14ac:dyDescent="0.2">
      <c r="A49" s="123"/>
      <c r="B49" s="124"/>
      <c r="C49" s="260" t="s">
        <v>107</v>
      </c>
      <c r="D49" s="261"/>
      <c r="E49" s="125">
        <v>62.45353159851301</v>
      </c>
      <c r="F49" s="143">
        <v>168</v>
      </c>
      <c r="G49" s="144">
        <v>166</v>
      </c>
      <c r="H49" s="144">
        <v>146</v>
      </c>
      <c r="I49" s="144">
        <v>147</v>
      </c>
      <c r="J49" s="145">
        <v>163</v>
      </c>
      <c r="K49" s="144">
        <v>5</v>
      </c>
      <c r="L49" s="146">
        <v>3.0674846625766872</v>
      </c>
    </row>
    <row r="50" spans="1:12" s="110" customFormat="1" ht="24.95" customHeight="1" x14ac:dyDescent="0.2">
      <c r="A50" s="609" t="s">
        <v>192</v>
      </c>
      <c r="B50" s="610"/>
      <c r="C50" s="610"/>
      <c r="D50" s="611"/>
      <c r="E50" s="262">
        <v>11.302421098140943</v>
      </c>
      <c r="F50" s="263">
        <v>10457</v>
      </c>
      <c r="G50" s="264">
        <v>10954</v>
      </c>
      <c r="H50" s="264">
        <v>11064</v>
      </c>
      <c r="I50" s="264">
        <v>10271</v>
      </c>
      <c r="J50" s="265">
        <v>10293</v>
      </c>
      <c r="K50" s="263">
        <v>164</v>
      </c>
      <c r="L50" s="266">
        <v>1.5933158457203924</v>
      </c>
    </row>
    <row r="51" spans="1:12" s="110" customFormat="1" ht="15" customHeight="1" x14ac:dyDescent="0.2">
      <c r="A51" s="120"/>
      <c r="B51" s="119"/>
      <c r="C51" s="258" t="s">
        <v>106</v>
      </c>
      <c r="E51" s="113">
        <v>51.123649230180739</v>
      </c>
      <c r="F51" s="115">
        <v>5346</v>
      </c>
      <c r="G51" s="114">
        <v>5561</v>
      </c>
      <c r="H51" s="114">
        <v>5692</v>
      </c>
      <c r="I51" s="114">
        <v>5194</v>
      </c>
      <c r="J51" s="140">
        <v>5152</v>
      </c>
      <c r="K51" s="114">
        <v>194</v>
      </c>
      <c r="L51" s="116">
        <v>3.7655279503105592</v>
      </c>
    </row>
    <row r="52" spans="1:12" s="110" customFormat="1" ht="15" customHeight="1" x14ac:dyDescent="0.2">
      <c r="A52" s="120"/>
      <c r="B52" s="119"/>
      <c r="C52" s="258" t="s">
        <v>107</v>
      </c>
      <c r="E52" s="113">
        <v>48.876350769819261</v>
      </c>
      <c r="F52" s="115">
        <v>5111</v>
      </c>
      <c r="G52" s="114">
        <v>5393</v>
      </c>
      <c r="H52" s="114">
        <v>5372</v>
      </c>
      <c r="I52" s="114">
        <v>5077</v>
      </c>
      <c r="J52" s="140">
        <v>5141</v>
      </c>
      <c r="K52" s="114">
        <v>-30</v>
      </c>
      <c r="L52" s="116">
        <v>-0.58354405757634698</v>
      </c>
    </row>
    <row r="53" spans="1:12" s="110" customFormat="1" ht="15" customHeight="1" x14ac:dyDescent="0.2">
      <c r="A53" s="120"/>
      <c r="B53" s="119"/>
      <c r="C53" s="258" t="s">
        <v>187</v>
      </c>
      <c r="D53" s="110" t="s">
        <v>193</v>
      </c>
      <c r="E53" s="113">
        <v>30.180740174046093</v>
      </c>
      <c r="F53" s="115">
        <v>3156</v>
      </c>
      <c r="G53" s="114">
        <v>3597</v>
      </c>
      <c r="H53" s="114">
        <v>3679</v>
      </c>
      <c r="I53" s="114">
        <v>2958</v>
      </c>
      <c r="J53" s="140">
        <v>3176</v>
      </c>
      <c r="K53" s="114">
        <v>-20</v>
      </c>
      <c r="L53" s="116">
        <v>-0.62972292191435764</v>
      </c>
    </row>
    <row r="54" spans="1:12" s="110" customFormat="1" ht="15" customHeight="1" x14ac:dyDescent="0.2">
      <c r="A54" s="120"/>
      <c r="B54" s="119"/>
      <c r="D54" s="267" t="s">
        <v>194</v>
      </c>
      <c r="E54" s="113">
        <v>50.760456273764255</v>
      </c>
      <c r="F54" s="115">
        <v>1602</v>
      </c>
      <c r="G54" s="114">
        <v>1817</v>
      </c>
      <c r="H54" s="114">
        <v>1912</v>
      </c>
      <c r="I54" s="114">
        <v>1453</v>
      </c>
      <c r="J54" s="140">
        <v>1525</v>
      </c>
      <c r="K54" s="114">
        <v>77</v>
      </c>
      <c r="L54" s="116">
        <v>5.0491803278688527</v>
      </c>
    </row>
    <row r="55" spans="1:12" s="110" customFormat="1" ht="15" customHeight="1" x14ac:dyDescent="0.2">
      <c r="A55" s="120"/>
      <c r="B55" s="119"/>
      <c r="D55" s="267" t="s">
        <v>195</v>
      </c>
      <c r="E55" s="113">
        <v>49.239543726235745</v>
      </c>
      <c r="F55" s="115">
        <v>1554</v>
      </c>
      <c r="G55" s="114">
        <v>1780</v>
      </c>
      <c r="H55" s="114">
        <v>1767</v>
      </c>
      <c r="I55" s="114">
        <v>1505</v>
      </c>
      <c r="J55" s="140">
        <v>1651</v>
      </c>
      <c r="K55" s="114">
        <v>-97</v>
      </c>
      <c r="L55" s="116">
        <v>-5.8752271350696548</v>
      </c>
    </row>
    <row r="56" spans="1:12" s="110" customFormat="1" ht="15" customHeight="1" x14ac:dyDescent="0.2">
      <c r="A56" s="120"/>
      <c r="B56" s="119" t="s">
        <v>196</v>
      </c>
      <c r="C56" s="258"/>
      <c r="E56" s="113">
        <v>61.859057501080848</v>
      </c>
      <c r="F56" s="115">
        <v>57232</v>
      </c>
      <c r="G56" s="114">
        <v>57354</v>
      </c>
      <c r="H56" s="114">
        <v>57442</v>
      </c>
      <c r="I56" s="114">
        <v>57452</v>
      </c>
      <c r="J56" s="140">
        <v>57300</v>
      </c>
      <c r="K56" s="114">
        <v>-68</v>
      </c>
      <c r="L56" s="116">
        <v>-0.11867364746945899</v>
      </c>
    </row>
    <row r="57" spans="1:12" s="110" customFormat="1" ht="15" customHeight="1" x14ac:dyDescent="0.2">
      <c r="A57" s="120"/>
      <c r="B57" s="119"/>
      <c r="C57" s="258" t="s">
        <v>106</v>
      </c>
      <c r="E57" s="113">
        <v>44.144883980989654</v>
      </c>
      <c r="F57" s="115">
        <v>25265</v>
      </c>
      <c r="G57" s="114">
        <v>25380</v>
      </c>
      <c r="H57" s="114">
        <v>25512</v>
      </c>
      <c r="I57" s="114">
        <v>25446</v>
      </c>
      <c r="J57" s="140">
        <v>25375</v>
      </c>
      <c r="K57" s="114">
        <v>-110</v>
      </c>
      <c r="L57" s="116">
        <v>-0.43349753694581283</v>
      </c>
    </row>
    <row r="58" spans="1:12" s="110" customFormat="1" ht="15" customHeight="1" x14ac:dyDescent="0.2">
      <c r="A58" s="120"/>
      <c r="B58" s="119"/>
      <c r="C58" s="258" t="s">
        <v>107</v>
      </c>
      <c r="E58" s="113">
        <v>55.855116019010346</v>
      </c>
      <c r="F58" s="115">
        <v>31967</v>
      </c>
      <c r="G58" s="114">
        <v>31974</v>
      </c>
      <c r="H58" s="114">
        <v>31930</v>
      </c>
      <c r="I58" s="114">
        <v>32006</v>
      </c>
      <c r="J58" s="140">
        <v>31925</v>
      </c>
      <c r="K58" s="114">
        <v>42</v>
      </c>
      <c r="L58" s="116">
        <v>0.13155833985904464</v>
      </c>
    </row>
    <row r="59" spans="1:12" s="110" customFormat="1" ht="15" customHeight="1" x14ac:dyDescent="0.2">
      <c r="A59" s="120"/>
      <c r="B59" s="119"/>
      <c r="C59" s="258" t="s">
        <v>105</v>
      </c>
      <c r="D59" s="110" t="s">
        <v>197</v>
      </c>
      <c r="E59" s="113">
        <v>90.786622868325409</v>
      </c>
      <c r="F59" s="115">
        <v>51959</v>
      </c>
      <c r="G59" s="114">
        <v>52070</v>
      </c>
      <c r="H59" s="114">
        <v>52180</v>
      </c>
      <c r="I59" s="114">
        <v>52271</v>
      </c>
      <c r="J59" s="140">
        <v>52151</v>
      </c>
      <c r="K59" s="114">
        <v>-192</v>
      </c>
      <c r="L59" s="116">
        <v>-0.36816168433970586</v>
      </c>
    </row>
    <row r="60" spans="1:12" s="110" customFormat="1" ht="15" customHeight="1" x14ac:dyDescent="0.2">
      <c r="A60" s="120"/>
      <c r="B60" s="119"/>
      <c r="C60" s="258"/>
      <c r="D60" s="267" t="s">
        <v>198</v>
      </c>
      <c r="E60" s="113">
        <v>42.148617178929541</v>
      </c>
      <c r="F60" s="115">
        <v>21900</v>
      </c>
      <c r="G60" s="114">
        <v>22005</v>
      </c>
      <c r="H60" s="114">
        <v>22141</v>
      </c>
      <c r="I60" s="114">
        <v>22119</v>
      </c>
      <c r="J60" s="140">
        <v>22059</v>
      </c>
      <c r="K60" s="114">
        <v>-159</v>
      </c>
      <c r="L60" s="116">
        <v>-0.72079423364613082</v>
      </c>
    </row>
    <row r="61" spans="1:12" s="110" customFormat="1" ht="15" customHeight="1" x14ac:dyDescent="0.2">
      <c r="A61" s="120"/>
      <c r="B61" s="119"/>
      <c r="C61" s="258"/>
      <c r="D61" s="267" t="s">
        <v>199</v>
      </c>
      <c r="E61" s="113">
        <v>57.851382821070459</v>
      </c>
      <c r="F61" s="115">
        <v>30059</v>
      </c>
      <c r="G61" s="114">
        <v>30065</v>
      </c>
      <c r="H61" s="114">
        <v>30039</v>
      </c>
      <c r="I61" s="114">
        <v>30152</v>
      </c>
      <c r="J61" s="140">
        <v>30092</v>
      </c>
      <c r="K61" s="114">
        <v>-33</v>
      </c>
      <c r="L61" s="116">
        <v>-0.10966369799282201</v>
      </c>
    </row>
    <row r="62" spans="1:12" s="110" customFormat="1" ht="15" customHeight="1" x14ac:dyDescent="0.2">
      <c r="A62" s="120"/>
      <c r="B62" s="119"/>
      <c r="C62" s="258"/>
      <c r="D62" s="258" t="s">
        <v>200</v>
      </c>
      <c r="E62" s="113">
        <v>9.2133771316745872</v>
      </c>
      <c r="F62" s="115">
        <v>5273</v>
      </c>
      <c r="G62" s="114">
        <v>5284</v>
      </c>
      <c r="H62" s="114">
        <v>5262</v>
      </c>
      <c r="I62" s="114">
        <v>5181</v>
      </c>
      <c r="J62" s="140">
        <v>5149</v>
      </c>
      <c r="K62" s="114">
        <v>124</v>
      </c>
      <c r="L62" s="116">
        <v>2.4082346086618762</v>
      </c>
    </row>
    <row r="63" spans="1:12" s="110" customFormat="1" ht="15" customHeight="1" x14ac:dyDescent="0.2">
      <c r="A63" s="120"/>
      <c r="B63" s="119"/>
      <c r="C63" s="258"/>
      <c r="D63" s="267" t="s">
        <v>198</v>
      </c>
      <c r="E63" s="113">
        <v>63.815664706997914</v>
      </c>
      <c r="F63" s="115">
        <v>3365</v>
      </c>
      <c r="G63" s="114">
        <v>3375</v>
      </c>
      <c r="H63" s="114">
        <v>3371</v>
      </c>
      <c r="I63" s="114">
        <v>3327</v>
      </c>
      <c r="J63" s="140">
        <v>3316</v>
      </c>
      <c r="K63" s="114">
        <v>49</v>
      </c>
      <c r="L63" s="116">
        <v>1.4776839565741857</v>
      </c>
    </row>
    <row r="64" spans="1:12" s="110" customFormat="1" ht="15" customHeight="1" x14ac:dyDescent="0.2">
      <c r="A64" s="120"/>
      <c r="B64" s="119"/>
      <c r="C64" s="258"/>
      <c r="D64" s="267" t="s">
        <v>199</v>
      </c>
      <c r="E64" s="113">
        <v>36.184335293002086</v>
      </c>
      <c r="F64" s="115">
        <v>1908</v>
      </c>
      <c r="G64" s="114">
        <v>1909</v>
      </c>
      <c r="H64" s="114">
        <v>1891</v>
      </c>
      <c r="I64" s="114">
        <v>1854</v>
      </c>
      <c r="J64" s="140">
        <v>1833</v>
      </c>
      <c r="K64" s="114">
        <v>75</v>
      </c>
      <c r="L64" s="116">
        <v>4.0916530278232406</v>
      </c>
    </row>
    <row r="65" spans="1:12" s="110" customFormat="1" ht="15" customHeight="1" x14ac:dyDescent="0.2">
      <c r="A65" s="120"/>
      <c r="B65" s="119" t="s">
        <v>201</v>
      </c>
      <c r="C65" s="258"/>
      <c r="E65" s="113">
        <v>20.567444876783398</v>
      </c>
      <c r="F65" s="115">
        <v>19029</v>
      </c>
      <c r="G65" s="114">
        <v>18922</v>
      </c>
      <c r="H65" s="114">
        <v>18543</v>
      </c>
      <c r="I65" s="114">
        <v>18382</v>
      </c>
      <c r="J65" s="140">
        <v>18024</v>
      </c>
      <c r="K65" s="114">
        <v>1005</v>
      </c>
      <c r="L65" s="116">
        <v>5.5758988015978694</v>
      </c>
    </row>
    <row r="66" spans="1:12" s="110" customFormat="1" ht="15" customHeight="1" x14ac:dyDescent="0.2">
      <c r="A66" s="120"/>
      <c r="B66" s="119"/>
      <c r="C66" s="258" t="s">
        <v>106</v>
      </c>
      <c r="E66" s="113">
        <v>51.269115560460349</v>
      </c>
      <c r="F66" s="115">
        <v>9756</v>
      </c>
      <c r="G66" s="114">
        <v>9650</v>
      </c>
      <c r="H66" s="114">
        <v>9506</v>
      </c>
      <c r="I66" s="114">
        <v>9439</v>
      </c>
      <c r="J66" s="140">
        <v>9252</v>
      </c>
      <c r="K66" s="114">
        <v>504</v>
      </c>
      <c r="L66" s="116">
        <v>5.4474708171206228</v>
      </c>
    </row>
    <row r="67" spans="1:12" s="110" customFormat="1" ht="15" customHeight="1" x14ac:dyDescent="0.2">
      <c r="A67" s="120"/>
      <c r="B67" s="119"/>
      <c r="C67" s="258" t="s">
        <v>107</v>
      </c>
      <c r="E67" s="113">
        <v>48.730884439539651</v>
      </c>
      <c r="F67" s="115">
        <v>9273</v>
      </c>
      <c r="G67" s="114">
        <v>9272</v>
      </c>
      <c r="H67" s="114">
        <v>9037</v>
      </c>
      <c r="I67" s="114">
        <v>8943</v>
      </c>
      <c r="J67" s="140">
        <v>8772</v>
      </c>
      <c r="K67" s="114">
        <v>501</v>
      </c>
      <c r="L67" s="116">
        <v>5.711354309165527</v>
      </c>
    </row>
    <row r="68" spans="1:12" s="110" customFormat="1" ht="15" customHeight="1" x14ac:dyDescent="0.2">
      <c r="A68" s="120"/>
      <c r="B68" s="119"/>
      <c r="C68" s="258" t="s">
        <v>105</v>
      </c>
      <c r="D68" s="110" t="s">
        <v>202</v>
      </c>
      <c r="E68" s="113">
        <v>20.526564717010878</v>
      </c>
      <c r="F68" s="115">
        <v>3906</v>
      </c>
      <c r="G68" s="114">
        <v>3858</v>
      </c>
      <c r="H68" s="114">
        <v>3690</v>
      </c>
      <c r="I68" s="114">
        <v>3589</v>
      </c>
      <c r="J68" s="140">
        <v>3389</v>
      </c>
      <c r="K68" s="114">
        <v>517</v>
      </c>
      <c r="L68" s="116">
        <v>15.255237533195633</v>
      </c>
    </row>
    <row r="69" spans="1:12" s="110" customFormat="1" ht="15" customHeight="1" x14ac:dyDescent="0.2">
      <c r="A69" s="120"/>
      <c r="B69" s="119"/>
      <c r="C69" s="258"/>
      <c r="D69" s="267" t="s">
        <v>198</v>
      </c>
      <c r="E69" s="113">
        <v>48.77112135176651</v>
      </c>
      <c r="F69" s="115">
        <v>1905</v>
      </c>
      <c r="G69" s="114">
        <v>1845</v>
      </c>
      <c r="H69" s="114">
        <v>1764</v>
      </c>
      <c r="I69" s="114">
        <v>1728</v>
      </c>
      <c r="J69" s="140">
        <v>1648</v>
      </c>
      <c r="K69" s="114">
        <v>257</v>
      </c>
      <c r="L69" s="116">
        <v>15.594660194174757</v>
      </c>
    </row>
    <row r="70" spans="1:12" s="110" customFormat="1" ht="15" customHeight="1" x14ac:dyDescent="0.2">
      <c r="A70" s="120"/>
      <c r="B70" s="119"/>
      <c r="C70" s="258"/>
      <c r="D70" s="267" t="s">
        <v>199</v>
      </c>
      <c r="E70" s="113">
        <v>51.22887864823349</v>
      </c>
      <c r="F70" s="115">
        <v>2001</v>
      </c>
      <c r="G70" s="114">
        <v>2013</v>
      </c>
      <c r="H70" s="114">
        <v>1926</v>
      </c>
      <c r="I70" s="114">
        <v>1861</v>
      </c>
      <c r="J70" s="140">
        <v>1741</v>
      </c>
      <c r="K70" s="114">
        <v>260</v>
      </c>
      <c r="L70" s="116">
        <v>14.933946008041355</v>
      </c>
    </row>
    <row r="71" spans="1:12" s="110" customFormat="1" ht="15" customHeight="1" x14ac:dyDescent="0.2">
      <c r="A71" s="120"/>
      <c r="B71" s="119"/>
      <c r="C71" s="258"/>
      <c r="D71" s="110" t="s">
        <v>203</v>
      </c>
      <c r="E71" s="113">
        <v>69.972147774449525</v>
      </c>
      <c r="F71" s="115">
        <v>13315</v>
      </c>
      <c r="G71" s="114">
        <v>13283</v>
      </c>
      <c r="H71" s="114">
        <v>13094</v>
      </c>
      <c r="I71" s="114">
        <v>13062</v>
      </c>
      <c r="J71" s="140">
        <v>12937</v>
      </c>
      <c r="K71" s="114">
        <v>378</v>
      </c>
      <c r="L71" s="116">
        <v>2.921852052253227</v>
      </c>
    </row>
    <row r="72" spans="1:12" s="110" customFormat="1" ht="15" customHeight="1" x14ac:dyDescent="0.2">
      <c r="A72" s="120"/>
      <c r="B72" s="119"/>
      <c r="C72" s="258"/>
      <c r="D72" s="267" t="s">
        <v>198</v>
      </c>
      <c r="E72" s="113">
        <v>51.31055200901239</v>
      </c>
      <c r="F72" s="115">
        <v>6832</v>
      </c>
      <c r="G72" s="114">
        <v>6814</v>
      </c>
      <c r="H72" s="114">
        <v>6759</v>
      </c>
      <c r="I72" s="114">
        <v>6746</v>
      </c>
      <c r="J72" s="140">
        <v>6665</v>
      </c>
      <c r="K72" s="114">
        <v>167</v>
      </c>
      <c r="L72" s="116">
        <v>2.5056264066016505</v>
      </c>
    </row>
    <row r="73" spans="1:12" s="110" customFormat="1" ht="15" customHeight="1" x14ac:dyDescent="0.2">
      <c r="A73" s="120"/>
      <c r="B73" s="119"/>
      <c r="C73" s="258"/>
      <c r="D73" s="267" t="s">
        <v>199</v>
      </c>
      <c r="E73" s="113">
        <v>48.68944799098761</v>
      </c>
      <c r="F73" s="115">
        <v>6483</v>
      </c>
      <c r="G73" s="114">
        <v>6469</v>
      </c>
      <c r="H73" s="114">
        <v>6335</v>
      </c>
      <c r="I73" s="114">
        <v>6316</v>
      </c>
      <c r="J73" s="140">
        <v>6272</v>
      </c>
      <c r="K73" s="114">
        <v>211</v>
      </c>
      <c r="L73" s="116">
        <v>3.3641581632653059</v>
      </c>
    </row>
    <row r="74" spans="1:12" s="110" customFormat="1" ht="15" customHeight="1" x14ac:dyDescent="0.2">
      <c r="A74" s="120"/>
      <c r="B74" s="119"/>
      <c r="C74" s="258"/>
      <c r="D74" s="110" t="s">
        <v>204</v>
      </c>
      <c r="E74" s="113">
        <v>9.5012875085395976</v>
      </c>
      <c r="F74" s="115">
        <v>1808</v>
      </c>
      <c r="G74" s="114">
        <v>1781</v>
      </c>
      <c r="H74" s="114">
        <v>1759</v>
      </c>
      <c r="I74" s="114">
        <v>1731</v>
      </c>
      <c r="J74" s="140">
        <v>1698</v>
      </c>
      <c r="K74" s="114">
        <v>110</v>
      </c>
      <c r="L74" s="116">
        <v>6.4782096584216724</v>
      </c>
    </row>
    <row r="75" spans="1:12" s="110" customFormat="1" ht="15" customHeight="1" x14ac:dyDescent="0.2">
      <c r="A75" s="120"/>
      <c r="B75" s="119"/>
      <c r="C75" s="258"/>
      <c r="D75" s="267" t="s">
        <v>198</v>
      </c>
      <c r="E75" s="113">
        <v>56.360619469026545</v>
      </c>
      <c r="F75" s="115">
        <v>1019</v>
      </c>
      <c r="G75" s="114">
        <v>991</v>
      </c>
      <c r="H75" s="114">
        <v>983</v>
      </c>
      <c r="I75" s="114">
        <v>965</v>
      </c>
      <c r="J75" s="140">
        <v>939</v>
      </c>
      <c r="K75" s="114">
        <v>80</v>
      </c>
      <c r="L75" s="116">
        <v>8.5197018104366347</v>
      </c>
    </row>
    <row r="76" spans="1:12" s="110" customFormat="1" ht="15" customHeight="1" x14ac:dyDescent="0.2">
      <c r="A76" s="120"/>
      <c r="B76" s="119"/>
      <c r="C76" s="258"/>
      <c r="D76" s="267" t="s">
        <v>199</v>
      </c>
      <c r="E76" s="113">
        <v>43.639380530973455</v>
      </c>
      <c r="F76" s="115">
        <v>789</v>
      </c>
      <c r="G76" s="114">
        <v>790</v>
      </c>
      <c r="H76" s="114">
        <v>776</v>
      </c>
      <c r="I76" s="114">
        <v>766</v>
      </c>
      <c r="J76" s="140">
        <v>759</v>
      </c>
      <c r="K76" s="114">
        <v>30</v>
      </c>
      <c r="L76" s="116">
        <v>3.9525691699604741</v>
      </c>
    </row>
    <row r="77" spans="1:12" s="110" customFormat="1" ht="15" customHeight="1" x14ac:dyDescent="0.2">
      <c r="A77" s="534"/>
      <c r="B77" s="119" t="s">
        <v>205</v>
      </c>
      <c r="C77" s="268"/>
      <c r="D77" s="182"/>
      <c r="E77" s="113">
        <v>6.2710765239948119</v>
      </c>
      <c r="F77" s="115">
        <v>5802</v>
      </c>
      <c r="G77" s="114">
        <v>5915</v>
      </c>
      <c r="H77" s="114">
        <v>6132</v>
      </c>
      <c r="I77" s="114">
        <v>6067</v>
      </c>
      <c r="J77" s="140">
        <v>6114</v>
      </c>
      <c r="K77" s="114">
        <v>-312</v>
      </c>
      <c r="L77" s="116">
        <v>-5.1030421982335623</v>
      </c>
    </row>
    <row r="78" spans="1:12" s="110" customFormat="1" ht="15" customHeight="1" x14ac:dyDescent="0.2">
      <c r="A78" s="120"/>
      <c r="B78" s="119"/>
      <c r="C78" s="268" t="s">
        <v>106</v>
      </c>
      <c r="D78" s="182"/>
      <c r="E78" s="113">
        <v>52.550844536366768</v>
      </c>
      <c r="F78" s="115">
        <v>3049</v>
      </c>
      <c r="G78" s="114">
        <v>3092</v>
      </c>
      <c r="H78" s="114">
        <v>3252</v>
      </c>
      <c r="I78" s="114">
        <v>3227</v>
      </c>
      <c r="J78" s="140">
        <v>3238</v>
      </c>
      <c r="K78" s="114">
        <v>-189</v>
      </c>
      <c r="L78" s="116">
        <v>-5.8369363804817791</v>
      </c>
    </row>
    <row r="79" spans="1:12" s="110" customFormat="1" ht="15" customHeight="1" x14ac:dyDescent="0.2">
      <c r="A79" s="123"/>
      <c r="B79" s="124"/>
      <c r="C79" s="260" t="s">
        <v>107</v>
      </c>
      <c r="D79" s="261"/>
      <c r="E79" s="125">
        <v>47.449155463633232</v>
      </c>
      <c r="F79" s="143">
        <v>2753</v>
      </c>
      <c r="G79" s="144">
        <v>2823</v>
      </c>
      <c r="H79" s="144">
        <v>2880</v>
      </c>
      <c r="I79" s="144">
        <v>2840</v>
      </c>
      <c r="J79" s="145">
        <v>2876</v>
      </c>
      <c r="K79" s="144">
        <v>-123</v>
      </c>
      <c r="L79" s="146">
        <v>-4.2767732962447846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92520</v>
      </c>
      <c r="E11" s="114">
        <v>93145</v>
      </c>
      <c r="F11" s="114">
        <v>93181</v>
      </c>
      <c r="G11" s="114">
        <v>92172</v>
      </c>
      <c r="H11" s="140">
        <v>91731</v>
      </c>
      <c r="I11" s="115">
        <v>789</v>
      </c>
      <c r="J11" s="116">
        <v>0.86012362233050987</v>
      </c>
    </row>
    <row r="12" spans="1:15" s="110" customFormat="1" ht="24.95" customHeight="1" x14ac:dyDescent="0.2">
      <c r="A12" s="193" t="s">
        <v>132</v>
      </c>
      <c r="B12" s="194" t="s">
        <v>133</v>
      </c>
      <c r="C12" s="113">
        <v>0.16536964980544747</v>
      </c>
      <c r="D12" s="115">
        <v>153</v>
      </c>
      <c r="E12" s="114">
        <v>141</v>
      </c>
      <c r="F12" s="114">
        <v>176</v>
      </c>
      <c r="G12" s="114">
        <v>171</v>
      </c>
      <c r="H12" s="140">
        <v>146</v>
      </c>
      <c r="I12" s="115">
        <v>7</v>
      </c>
      <c r="J12" s="116">
        <v>4.7945205479452051</v>
      </c>
    </row>
    <row r="13" spans="1:15" s="110" customFormat="1" ht="24.95" customHeight="1" x14ac:dyDescent="0.2">
      <c r="A13" s="193" t="s">
        <v>134</v>
      </c>
      <c r="B13" s="199" t="s">
        <v>214</v>
      </c>
      <c r="C13" s="113">
        <v>1.7369217466493732</v>
      </c>
      <c r="D13" s="115">
        <v>1607</v>
      </c>
      <c r="E13" s="114">
        <v>1578</v>
      </c>
      <c r="F13" s="114">
        <v>1590</v>
      </c>
      <c r="G13" s="114">
        <v>1558</v>
      </c>
      <c r="H13" s="140">
        <v>1555</v>
      </c>
      <c r="I13" s="115">
        <v>52</v>
      </c>
      <c r="J13" s="116">
        <v>3.3440514469453375</v>
      </c>
    </row>
    <row r="14" spans="1:15" s="287" customFormat="1" ht="24" customHeight="1" x14ac:dyDescent="0.2">
      <c r="A14" s="193" t="s">
        <v>215</v>
      </c>
      <c r="B14" s="199" t="s">
        <v>137</v>
      </c>
      <c r="C14" s="113">
        <v>9.0077821011673151</v>
      </c>
      <c r="D14" s="115">
        <v>8334</v>
      </c>
      <c r="E14" s="114">
        <v>8403</v>
      </c>
      <c r="F14" s="114">
        <v>8405</v>
      </c>
      <c r="G14" s="114">
        <v>8144</v>
      </c>
      <c r="H14" s="140">
        <v>8111</v>
      </c>
      <c r="I14" s="115">
        <v>223</v>
      </c>
      <c r="J14" s="116">
        <v>2.7493527308593269</v>
      </c>
      <c r="K14" s="110"/>
      <c r="L14" s="110"/>
      <c r="M14" s="110"/>
      <c r="N14" s="110"/>
      <c r="O14" s="110"/>
    </row>
    <row r="15" spans="1:15" s="110" customFormat="1" ht="24.75" customHeight="1" x14ac:dyDescent="0.2">
      <c r="A15" s="193" t="s">
        <v>216</v>
      </c>
      <c r="B15" s="199" t="s">
        <v>217</v>
      </c>
      <c r="C15" s="113">
        <v>2.0730652831820149</v>
      </c>
      <c r="D15" s="115">
        <v>1918</v>
      </c>
      <c r="E15" s="114">
        <v>1936</v>
      </c>
      <c r="F15" s="114">
        <v>1887</v>
      </c>
      <c r="G15" s="114">
        <v>1896</v>
      </c>
      <c r="H15" s="140">
        <v>1870</v>
      </c>
      <c r="I15" s="115">
        <v>48</v>
      </c>
      <c r="J15" s="116">
        <v>2.5668449197860963</v>
      </c>
    </row>
    <row r="16" spans="1:15" s="287" customFormat="1" ht="24.95" customHeight="1" x14ac:dyDescent="0.2">
      <c r="A16" s="193" t="s">
        <v>218</v>
      </c>
      <c r="B16" s="199" t="s">
        <v>141</v>
      </c>
      <c r="C16" s="113">
        <v>5.8852140077821016</v>
      </c>
      <c r="D16" s="115">
        <v>5445</v>
      </c>
      <c r="E16" s="114">
        <v>5465</v>
      </c>
      <c r="F16" s="114">
        <v>5489</v>
      </c>
      <c r="G16" s="114">
        <v>5345</v>
      </c>
      <c r="H16" s="140">
        <v>5361</v>
      </c>
      <c r="I16" s="115">
        <v>84</v>
      </c>
      <c r="J16" s="116">
        <v>1.5668718522663683</v>
      </c>
      <c r="K16" s="110"/>
      <c r="L16" s="110"/>
      <c r="M16" s="110"/>
      <c r="N16" s="110"/>
      <c r="O16" s="110"/>
    </row>
    <row r="17" spans="1:15" s="110" customFormat="1" ht="24.95" customHeight="1" x14ac:dyDescent="0.2">
      <c r="A17" s="193" t="s">
        <v>219</v>
      </c>
      <c r="B17" s="199" t="s">
        <v>220</v>
      </c>
      <c r="C17" s="113">
        <v>1.0495028102031994</v>
      </c>
      <c r="D17" s="115">
        <v>971</v>
      </c>
      <c r="E17" s="114">
        <v>1002</v>
      </c>
      <c r="F17" s="114">
        <v>1029</v>
      </c>
      <c r="G17" s="114">
        <v>903</v>
      </c>
      <c r="H17" s="140">
        <v>880</v>
      </c>
      <c r="I17" s="115">
        <v>91</v>
      </c>
      <c r="J17" s="116">
        <v>10.340909090909092</v>
      </c>
    </row>
    <row r="18" spans="1:15" s="287" customFormat="1" ht="24.95" customHeight="1" x14ac:dyDescent="0.2">
      <c r="A18" s="201" t="s">
        <v>144</v>
      </c>
      <c r="B18" s="202" t="s">
        <v>145</v>
      </c>
      <c r="C18" s="113">
        <v>2.2935581495892778</v>
      </c>
      <c r="D18" s="115">
        <v>2122</v>
      </c>
      <c r="E18" s="114">
        <v>2092</v>
      </c>
      <c r="F18" s="114">
        <v>2181</v>
      </c>
      <c r="G18" s="114">
        <v>2108</v>
      </c>
      <c r="H18" s="140">
        <v>2142</v>
      </c>
      <c r="I18" s="115">
        <v>-20</v>
      </c>
      <c r="J18" s="116">
        <v>-0.93370681605975725</v>
      </c>
      <c r="K18" s="110"/>
      <c r="L18" s="110"/>
      <c r="M18" s="110"/>
      <c r="N18" s="110"/>
      <c r="O18" s="110"/>
    </row>
    <row r="19" spans="1:15" s="110" customFormat="1" ht="24.95" customHeight="1" x14ac:dyDescent="0.2">
      <c r="A19" s="193" t="s">
        <v>146</v>
      </c>
      <c r="B19" s="199" t="s">
        <v>147</v>
      </c>
      <c r="C19" s="113">
        <v>13.714872460008646</v>
      </c>
      <c r="D19" s="115">
        <v>12689</v>
      </c>
      <c r="E19" s="114">
        <v>12929</v>
      </c>
      <c r="F19" s="114">
        <v>12935</v>
      </c>
      <c r="G19" s="114">
        <v>12756</v>
      </c>
      <c r="H19" s="140">
        <v>12883</v>
      </c>
      <c r="I19" s="115">
        <v>-194</v>
      </c>
      <c r="J19" s="116">
        <v>-1.5058604362337964</v>
      </c>
    </row>
    <row r="20" spans="1:15" s="287" customFormat="1" ht="24.95" customHeight="1" x14ac:dyDescent="0.2">
      <c r="A20" s="193" t="s">
        <v>148</v>
      </c>
      <c r="B20" s="199" t="s">
        <v>149</v>
      </c>
      <c r="C20" s="113">
        <v>4.3612191958495456</v>
      </c>
      <c r="D20" s="115">
        <v>4035</v>
      </c>
      <c r="E20" s="114">
        <v>4203</v>
      </c>
      <c r="F20" s="114">
        <v>4203</v>
      </c>
      <c r="G20" s="114">
        <v>4169</v>
      </c>
      <c r="H20" s="140">
        <v>4098</v>
      </c>
      <c r="I20" s="115">
        <v>-63</v>
      </c>
      <c r="J20" s="116">
        <v>-1.5373352855051245</v>
      </c>
      <c r="K20" s="110"/>
      <c r="L20" s="110"/>
      <c r="M20" s="110"/>
      <c r="N20" s="110"/>
      <c r="O20" s="110"/>
    </row>
    <row r="21" spans="1:15" s="110" customFormat="1" ht="24.95" customHeight="1" x14ac:dyDescent="0.2">
      <c r="A21" s="201" t="s">
        <v>150</v>
      </c>
      <c r="B21" s="202" t="s">
        <v>151</v>
      </c>
      <c r="C21" s="113">
        <v>3.633808906182447</v>
      </c>
      <c r="D21" s="115">
        <v>3362</v>
      </c>
      <c r="E21" s="114">
        <v>3445</v>
      </c>
      <c r="F21" s="114">
        <v>3507</v>
      </c>
      <c r="G21" s="114">
        <v>3459</v>
      </c>
      <c r="H21" s="140">
        <v>3338</v>
      </c>
      <c r="I21" s="115">
        <v>24</v>
      </c>
      <c r="J21" s="116">
        <v>0.7189934092270821</v>
      </c>
    </row>
    <row r="22" spans="1:15" s="110" customFormat="1" ht="24.95" customHeight="1" x14ac:dyDescent="0.2">
      <c r="A22" s="201" t="s">
        <v>152</v>
      </c>
      <c r="B22" s="199" t="s">
        <v>153</v>
      </c>
      <c r="C22" s="113">
        <v>4.3752702118460878</v>
      </c>
      <c r="D22" s="115">
        <v>4048</v>
      </c>
      <c r="E22" s="114">
        <v>3994</v>
      </c>
      <c r="F22" s="114">
        <v>3958</v>
      </c>
      <c r="G22" s="114">
        <v>3858</v>
      </c>
      <c r="H22" s="140">
        <v>3849</v>
      </c>
      <c r="I22" s="115">
        <v>199</v>
      </c>
      <c r="J22" s="116">
        <v>5.1701740711873212</v>
      </c>
    </row>
    <row r="23" spans="1:15" s="110" customFormat="1" ht="24.95" customHeight="1" x14ac:dyDescent="0.2">
      <c r="A23" s="193" t="s">
        <v>154</v>
      </c>
      <c r="B23" s="199" t="s">
        <v>155</v>
      </c>
      <c r="C23" s="113">
        <v>2.9993514915693904</v>
      </c>
      <c r="D23" s="115">
        <v>2775</v>
      </c>
      <c r="E23" s="114">
        <v>2798</v>
      </c>
      <c r="F23" s="114">
        <v>2798</v>
      </c>
      <c r="G23" s="114">
        <v>2754</v>
      </c>
      <c r="H23" s="140">
        <v>2778</v>
      </c>
      <c r="I23" s="115">
        <v>-3</v>
      </c>
      <c r="J23" s="116">
        <v>-0.10799136069114471</v>
      </c>
    </row>
    <row r="24" spans="1:15" s="110" customFormat="1" ht="24.95" customHeight="1" x14ac:dyDescent="0.2">
      <c r="A24" s="193" t="s">
        <v>156</v>
      </c>
      <c r="B24" s="199" t="s">
        <v>221</v>
      </c>
      <c r="C24" s="113">
        <v>9.6616947686986592</v>
      </c>
      <c r="D24" s="115">
        <v>8939</v>
      </c>
      <c r="E24" s="114">
        <v>8907</v>
      </c>
      <c r="F24" s="114">
        <v>8911</v>
      </c>
      <c r="G24" s="114">
        <v>8856</v>
      </c>
      <c r="H24" s="140">
        <v>8782</v>
      </c>
      <c r="I24" s="115">
        <v>157</v>
      </c>
      <c r="J24" s="116">
        <v>1.7877476656797995</v>
      </c>
    </row>
    <row r="25" spans="1:15" s="110" customFormat="1" ht="24.95" customHeight="1" x14ac:dyDescent="0.2">
      <c r="A25" s="193" t="s">
        <v>222</v>
      </c>
      <c r="B25" s="204" t="s">
        <v>159</v>
      </c>
      <c r="C25" s="113">
        <v>4.2898832684824901</v>
      </c>
      <c r="D25" s="115">
        <v>3969</v>
      </c>
      <c r="E25" s="114">
        <v>3950</v>
      </c>
      <c r="F25" s="114">
        <v>4146</v>
      </c>
      <c r="G25" s="114">
        <v>4072</v>
      </c>
      <c r="H25" s="140">
        <v>3914</v>
      </c>
      <c r="I25" s="115">
        <v>55</v>
      </c>
      <c r="J25" s="116">
        <v>1.4052120592743995</v>
      </c>
    </row>
    <row r="26" spans="1:15" s="110" customFormat="1" ht="24.95" customHeight="1" x14ac:dyDescent="0.2">
      <c r="A26" s="201">
        <v>782.78300000000002</v>
      </c>
      <c r="B26" s="203" t="s">
        <v>160</v>
      </c>
      <c r="C26" s="113">
        <v>1.4785992217898833</v>
      </c>
      <c r="D26" s="115">
        <v>1368</v>
      </c>
      <c r="E26" s="114">
        <v>1561</v>
      </c>
      <c r="F26" s="114">
        <v>1740</v>
      </c>
      <c r="G26" s="114">
        <v>1707</v>
      </c>
      <c r="H26" s="140">
        <v>1774</v>
      </c>
      <c r="I26" s="115">
        <v>-406</v>
      </c>
      <c r="J26" s="116">
        <v>-22.886133032694477</v>
      </c>
    </row>
    <row r="27" spans="1:15" s="110" customFormat="1" ht="24.95" customHeight="1" x14ac:dyDescent="0.2">
      <c r="A27" s="193" t="s">
        <v>161</v>
      </c>
      <c r="B27" s="199" t="s">
        <v>223</v>
      </c>
      <c r="C27" s="113">
        <v>6.7315175097276265</v>
      </c>
      <c r="D27" s="115">
        <v>6228</v>
      </c>
      <c r="E27" s="114">
        <v>6185</v>
      </c>
      <c r="F27" s="114">
        <v>6157</v>
      </c>
      <c r="G27" s="114">
        <v>6063</v>
      </c>
      <c r="H27" s="140">
        <v>6028</v>
      </c>
      <c r="I27" s="115">
        <v>200</v>
      </c>
      <c r="J27" s="116">
        <v>3.3178500331785004</v>
      </c>
    </row>
    <row r="28" spans="1:15" s="110" customFormat="1" ht="24.95" customHeight="1" x14ac:dyDescent="0.2">
      <c r="A28" s="193" t="s">
        <v>163</v>
      </c>
      <c r="B28" s="199" t="s">
        <v>164</v>
      </c>
      <c r="C28" s="113">
        <v>7.0406398616515347</v>
      </c>
      <c r="D28" s="115">
        <v>6514</v>
      </c>
      <c r="E28" s="114">
        <v>6613</v>
      </c>
      <c r="F28" s="114">
        <v>6459</v>
      </c>
      <c r="G28" s="114">
        <v>6700</v>
      </c>
      <c r="H28" s="140">
        <v>6634</v>
      </c>
      <c r="I28" s="115">
        <v>-120</v>
      </c>
      <c r="J28" s="116">
        <v>-1.8088634308109737</v>
      </c>
    </row>
    <row r="29" spans="1:15" s="110" customFormat="1" ht="24.95" customHeight="1" x14ac:dyDescent="0.2">
      <c r="A29" s="193">
        <v>86</v>
      </c>
      <c r="B29" s="199" t="s">
        <v>165</v>
      </c>
      <c r="C29" s="113">
        <v>14.490920881971466</v>
      </c>
      <c r="D29" s="115">
        <v>13407</v>
      </c>
      <c r="E29" s="114">
        <v>13401</v>
      </c>
      <c r="F29" s="114">
        <v>13201</v>
      </c>
      <c r="G29" s="114">
        <v>13075</v>
      </c>
      <c r="H29" s="140">
        <v>13076</v>
      </c>
      <c r="I29" s="115">
        <v>331</v>
      </c>
      <c r="J29" s="116">
        <v>2.531355154481493</v>
      </c>
    </row>
    <row r="30" spans="1:15" s="110" customFormat="1" ht="24.95" customHeight="1" x14ac:dyDescent="0.2">
      <c r="A30" s="193">
        <v>87.88</v>
      </c>
      <c r="B30" s="204" t="s">
        <v>166</v>
      </c>
      <c r="C30" s="113">
        <v>9.7319498486813654</v>
      </c>
      <c r="D30" s="115">
        <v>9004</v>
      </c>
      <c r="E30" s="114">
        <v>8960</v>
      </c>
      <c r="F30" s="114">
        <v>8906</v>
      </c>
      <c r="G30" s="114">
        <v>8815</v>
      </c>
      <c r="H30" s="140">
        <v>8748</v>
      </c>
      <c r="I30" s="115">
        <v>256</v>
      </c>
      <c r="J30" s="116">
        <v>2.9263831732967533</v>
      </c>
    </row>
    <row r="31" spans="1:15" s="110" customFormat="1" ht="24.95" customHeight="1" x14ac:dyDescent="0.2">
      <c r="A31" s="193" t="s">
        <v>167</v>
      </c>
      <c r="B31" s="199" t="s">
        <v>168</v>
      </c>
      <c r="C31" s="113">
        <v>4.2866407263294422</v>
      </c>
      <c r="D31" s="115">
        <v>3966</v>
      </c>
      <c r="E31" s="114">
        <v>3985</v>
      </c>
      <c r="F31" s="114">
        <v>3908</v>
      </c>
      <c r="G31" s="114">
        <v>3907</v>
      </c>
      <c r="H31" s="140">
        <v>3875</v>
      </c>
      <c r="I31" s="115">
        <v>91</v>
      </c>
      <c r="J31" s="116">
        <v>2.3483870967741933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0.16536964980544747</v>
      </c>
      <c r="D34" s="115">
        <v>153</v>
      </c>
      <c r="E34" s="114">
        <v>141</v>
      </c>
      <c r="F34" s="114">
        <v>176</v>
      </c>
      <c r="G34" s="114">
        <v>171</v>
      </c>
      <c r="H34" s="140">
        <v>146</v>
      </c>
      <c r="I34" s="115">
        <v>7</v>
      </c>
      <c r="J34" s="116">
        <v>4.7945205479452051</v>
      </c>
    </row>
    <row r="35" spans="1:10" s="110" customFormat="1" ht="24.95" customHeight="1" x14ac:dyDescent="0.2">
      <c r="A35" s="292" t="s">
        <v>171</v>
      </c>
      <c r="B35" s="293" t="s">
        <v>172</v>
      </c>
      <c r="C35" s="113">
        <v>13.038261997405966</v>
      </c>
      <c r="D35" s="115">
        <v>12063</v>
      </c>
      <c r="E35" s="114">
        <v>12073</v>
      </c>
      <c r="F35" s="114">
        <v>12176</v>
      </c>
      <c r="G35" s="114">
        <v>11810</v>
      </c>
      <c r="H35" s="140">
        <v>11808</v>
      </c>
      <c r="I35" s="115">
        <v>255</v>
      </c>
      <c r="J35" s="116">
        <v>2.1595528455284554</v>
      </c>
    </row>
    <row r="36" spans="1:10" s="110" customFormat="1" ht="24.95" customHeight="1" x14ac:dyDescent="0.2">
      <c r="A36" s="294" t="s">
        <v>173</v>
      </c>
      <c r="B36" s="295" t="s">
        <v>174</v>
      </c>
      <c r="C36" s="125">
        <v>86.796368352788591</v>
      </c>
      <c r="D36" s="143">
        <v>80304</v>
      </c>
      <c r="E36" s="144">
        <v>80931</v>
      </c>
      <c r="F36" s="144">
        <v>80829</v>
      </c>
      <c r="G36" s="144">
        <v>80191</v>
      </c>
      <c r="H36" s="145">
        <v>79777</v>
      </c>
      <c r="I36" s="143">
        <v>527</v>
      </c>
      <c r="J36" s="146">
        <v>0.66059139852338389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2020-09-25T11:55:28Z</dcterms:created>
  <dcterms:modified xsi:type="dcterms:W3CDTF">2020-09-28T08:11:59Z</dcterms:modified>
</cp:coreProperties>
</file>