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K42" i="24" s="1"/>
  <c r="M41" i="24"/>
  <c r="G41" i="24"/>
  <c r="E41" i="24"/>
  <c r="C41" i="24"/>
  <c r="I41" i="24" s="1"/>
  <c r="B41" i="24"/>
  <c r="J41" i="24" s="1"/>
  <c r="L40" i="24"/>
  <c r="I40" i="24"/>
  <c r="F40" i="24"/>
  <c r="D40" i="24"/>
  <c r="C40" i="24"/>
  <c r="M40" i="24" s="1"/>
  <c r="B40" i="24"/>
  <c r="K40" i="24" s="1"/>
  <c r="M36" i="24"/>
  <c r="L36" i="24"/>
  <c r="K36" i="24"/>
  <c r="J36" i="24"/>
  <c r="I36" i="24"/>
  <c r="H36" i="24"/>
  <c r="G36" i="24"/>
  <c r="F36" i="24"/>
  <c r="E36" i="24"/>
  <c r="D36" i="24"/>
  <c r="K57" i="15"/>
  <c r="L57" i="15" s="1"/>
  <c r="C38" i="24"/>
  <c r="C37" i="24"/>
  <c r="M37" i="24" s="1"/>
  <c r="C35" i="24"/>
  <c r="C34" i="24"/>
  <c r="L34" i="24" s="1"/>
  <c r="C33" i="24"/>
  <c r="C32" i="24"/>
  <c r="C31" i="24"/>
  <c r="C30" i="24"/>
  <c r="C29" i="24"/>
  <c r="C28" i="24"/>
  <c r="C27" i="24"/>
  <c r="C26" i="24"/>
  <c r="L26" i="24" s="1"/>
  <c r="C25" i="24"/>
  <c r="C24" i="24"/>
  <c r="C23" i="24"/>
  <c r="C22" i="24"/>
  <c r="C21" i="24"/>
  <c r="C20" i="24"/>
  <c r="C19" i="24"/>
  <c r="C18" i="24"/>
  <c r="L18" i="24" s="1"/>
  <c r="C17" i="24"/>
  <c r="C16" i="24"/>
  <c r="G16" i="24" s="1"/>
  <c r="C15" i="24"/>
  <c r="C9" i="24"/>
  <c r="C8" i="24"/>
  <c r="C7" i="24"/>
  <c r="B38" i="24"/>
  <c r="B37" i="24"/>
  <c r="B35" i="24"/>
  <c r="B34" i="24"/>
  <c r="B33" i="24"/>
  <c r="B32" i="24"/>
  <c r="B31" i="24"/>
  <c r="B30" i="24"/>
  <c r="B29" i="24"/>
  <c r="K29" i="24" s="1"/>
  <c r="B28" i="24"/>
  <c r="B27" i="24"/>
  <c r="B26" i="24"/>
  <c r="B25" i="24"/>
  <c r="B24" i="24"/>
  <c r="B23" i="24"/>
  <c r="B22" i="24"/>
  <c r="B21" i="24"/>
  <c r="K21" i="24" s="1"/>
  <c r="B20" i="24"/>
  <c r="B19" i="24"/>
  <c r="B18" i="24"/>
  <c r="B17" i="24"/>
  <c r="B16" i="24"/>
  <c r="B15" i="24"/>
  <c r="B9" i="24"/>
  <c r="K9" i="24" s="1"/>
  <c r="B8" i="24"/>
  <c r="B7" i="24"/>
  <c r="G7" i="24" l="1"/>
  <c r="M7" i="24"/>
  <c r="E7" i="24"/>
  <c r="L7" i="24"/>
  <c r="I7" i="24"/>
  <c r="G19" i="24"/>
  <c r="M19" i="24"/>
  <c r="E19" i="24"/>
  <c r="L19" i="24"/>
  <c r="I19" i="24"/>
  <c r="F25" i="24"/>
  <c r="D25" i="24"/>
  <c r="J25" i="24"/>
  <c r="K25" i="24"/>
  <c r="H25" i="24"/>
  <c r="G27" i="24"/>
  <c r="M27" i="24"/>
  <c r="E27" i="24"/>
  <c r="L27" i="24"/>
  <c r="I27" i="24"/>
  <c r="F33" i="24"/>
  <c r="D33" i="24"/>
  <c r="J33" i="24"/>
  <c r="K33" i="24"/>
  <c r="H33" i="24"/>
  <c r="K20" i="24"/>
  <c r="J20" i="24"/>
  <c r="H20" i="24"/>
  <c r="F20" i="24"/>
  <c r="D20" i="24"/>
  <c r="F23" i="24"/>
  <c r="D23" i="24"/>
  <c r="J23" i="24"/>
  <c r="K23" i="24"/>
  <c r="H23" i="24"/>
  <c r="I20" i="24"/>
  <c r="M20" i="24"/>
  <c r="E20" i="24"/>
  <c r="L20" i="24"/>
  <c r="G20" i="24"/>
  <c r="I30" i="24"/>
  <c r="M30" i="24"/>
  <c r="E30" i="24"/>
  <c r="L30" i="24"/>
  <c r="G30" i="24"/>
  <c r="K16" i="24"/>
  <c r="J16" i="24"/>
  <c r="H16" i="24"/>
  <c r="F16" i="24"/>
  <c r="D16" i="24"/>
  <c r="G23" i="24"/>
  <c r="M23" i="24"/>
  <c r="E23" i="24"/>
  <c r="L23" i="24"/>
  <c r="I23" i="24"/>
  <c r="G33" i="24"/>
  <c r="M33" i="24"/>
  <c r="E33" i="24"/>
  <c r="L33" i="24"/>
  <c r="I33" i="24"/>
  <c r="G35" i="24"/>
  <c r="M35" i="24"/>
  <c r="E35" i="24"/>
  <c r="L35" i="24"/>
  <c r="I35" i="24"/>
  <c r="F27" i="24"/>
  <c r="D27" i="24"/>
  <c r="J27" i="24"/>
  <c r="K27" i="24"/>
  <c r="H27" i="24"/>
  <c r="K30" i="24"/>
  <c r="J30" i="24"/>
  <c r="H30" i="24"/>
  <c r="F30" i="24"/>
  <c r="D30" i="24"/>
  <c r="D38" i="24"/>
  <c r="K38" i="24"/>
  <c r="J38" i="24"/>
  <c r="H38" i="24"/>
  <c r="F38" i="24"/>
  <c r="G17" i="24"/>
  <c r="M17" i="24"/>
  <c r="E17" i="24"/>
  <c r="L17" i="24"/>
  <c r="I17" i="24"/>
  <c r="I24" i="24"/>
  <c r="M24" i="24"/>
  <c r="E24" i="24"/>
  <c r="L24" i="24"/>
  <c r="M38" i="24"/>
  <c r="E38" i="24"/>
  <c r="L38" i="24"/>
  <c r="G38" i="24"/>
  <c r="I38" i="24"/>
  <c r="K26" i="24"/>
  <c r="J26" i="24"/>
  <c r="H26" i="24"/>
  <c r="F26" i="24"/>
  <c r="D26" i="24"/>
  <c r="F9" i="24"/>
  <c r="D9" i="24"/>
  <c r="J9" i="24"/>
  <c r="H9" i="24"/>
  <c r="F17" i="24"/>
  <c r="D17" i="24"/>
  <c r="J17" i="24"/>
  <c r="K17" i="24"/>
  <c r="H17" i="24"/>
  <c r="K24" i="24"/>
  <c r="J24" i="24"/>
  <c r="H24" i="24"/>
  <c r="F24" i="24"/>
  <c r="D24" i="24"/>
  <c r="K34" i="24"/>
  <c r="J34" i="24"/>
  <c r="H34" i="24"/>
  <c r="F34" i="24"/>
  <c r="D34" i="24"/>
  <c r="G9" i="24"/>
  <c r="M9" i="24"/>
  <c r="E9" i="24"/>
  <c r="L9" i="24"/>
  <c r="I9" i="24"/>
  <c r="C14" i="24"/>
  <c r="C6" i="24"/>
  <c r="G31" i="24"/>
  <c r="M31" i="24"/>
  <c r="E31" i="24"/>
  <c r="L31" i="24"/>
  <c r="I31" i="24"/>
  <c r="K74" i="24"/>
  <c r="J74" i="24"/>
  <c r="I74" i="24"/>
  <c r="K8" i="24"/>
  <c r="J8" i="24"/>
  <c r="H8" i="24"/>
  <c r="F8" i="24"/>
  <c r="D8" i="24"/>
  <c r="B14" i="24"/>
  <c r="B6" i="24"/>
  <c r="F21" i="24"/>
  <c r="D21" i="24"/>
  <c r="J21" i="24"/>
  <c r="H21" i="24"/>
  <c r="K28" i="24"/>
  <c r="J28" i="24"/>
  <c r="H28" i="24"/>
  <c r="F28" i="24"/>
  <c r="D28" i="24"/>
  <c r="F31" i="24"/>
  <c r="D31" i="24"/>
  <c r="J31" i="24"/>
  <c r="K31" i="24"/>
  <c r="H31" i="24"/>
  <c r="G21" i="24"/>
  <c r="M21" i="24"/>
  <c r="E21" i="24"/>
  <c r="L21" i="24"/>
  <c r="I21" i="24"/>
  <c r="I28" i="24"/>
  <c r="M28" i="24"/>
  <c r="E28" i="24"/>
  <c r="L28" i="24"/>
  <c r="G28" i="24"/>
  <c r="C45" i="24"/>
  <c r="C39" i="24"/>
  <c r="G24" i="24"/>
  <c r="K58" i="24"/>
  <c r="J58" i="24"/>
  <c r="I58" i="24"/>
  <c r="K18" i="24"/>
  <c r="J18" i="24"/>
  <c r="H18" i="24"/>
  <c r="F18" i="24"/>
  <c r="D18" i="24"/>
  <c r="F35" i="24"/>
  <c r="D35" i="24"/>
  <c r="J35" i="24"/>
  <c r="K35" i="24"/>
  <c r="H35" i="24"/>
  <c r="B45" i="24"/>
  <c r="B39" i="24"/>
  <c r="G15" i="24"/>
  <c r="M15" i="24"/>
  <c r="E15" i="24"/>
  <c r="L15" i="24"/>
  <c r="I15" i="24"/>
  <c r="G25" i="24"/>
  <c r="M25" i="24"/>
  <c r="E25" i="24"/>
  <c r="L25" i="24"/>
  <c r="I25" i="24"/>
  <c r="I32" i="24"/>
  <c r="M32" i="24"/>
  <c r="E32" i="24"/>
  <c r="L32" i="24"/>
  <c r="F15" i="24"/>
  <c r="D15" i="24"/>
  <c r="J15" i="24"/>
  <c r="K15" i="24"/>
  <c r="H15" i="24"/>
  <c r="K32" i="24"/>
  <c r="J32" i="24"/>
  <c r="H32" i="24"/>
  <c r="F32" i="24"/>
  <c r="D32" i="24"/>
  <c r="I22" i="24"/>
  <c r="M22" i="24"/>
  <c r="E22" i="24"/>
  <c r="L22" i="24"/>
  <c r="G22" i="24"/>
  <c r="F7" i="24"/>
  <c r="D7" i="24"/>
  <c r="J7" i="24"/>
  <c r="K7" i="24"/>
  <c r="H7" i="24"/>
  <c r="F19" i="24"/>
  <c r="D19" i="24"/>
  <c r="J19" i="24"/>
  <c r="K19" i="24"/>
  <c r="H19" i="24"/>
  <c r="K22" i="24"/>
  <c r="J22" i="24"/>
  <c r="H22" i="24"/>
  <c r="F22" i="24"/>
  <c r="D22" i="24"/>
  <c r="F29" i="24"/>
  <c r="D29" i="24"/>
  <c r="J29" i="24"/>
  <c r="H29" i="24"/>
  <c r="H37" i="24"/>
  <c r="F37" i="24"/>
  <c r="D37" i="24"/>
  <c r="K37" i="24"/>
  <c r="J37" i="24"/>
  <c r="I16" i="24"/>
  <c r="M16" i="24"/>
  <c r="E16" i="24"/>
  <c r="L16" i="24"/>
  <c r="G29" i="24"/>
  <c r="M29" i="24"/>
  <c r="E29" i="24"/>
  <c r="L29" i="24"/>
  <c r="I29" i="24"/>
  <c r="I37" i="24"/>
  <c r="G37" i="24"/>
  <c r="L37" i="24"/>
  <c r="E37" i="24"/>
  <c r="G32" i="24"/>
  <c r="K66" i="24"/>
  <c r="J66" i="24"/>
  <c r="I66" i="24"/>
  <c r="I77" i="24"/>
  <c r="K53" i="24"/>
  <c r="J53" i="24"/>
  <c r="K61" i="24"/>
  <c r="J61" i="24"/>
  <c r="K69" i="24"/>
  <c r="J69" i="24"/>
  <c r="H43" i="24"/>
  <c r="F43" i="24"/>
  <c r="D43" i="24"/>
  <c r="K43" i="24"/>
  <c r="K55" i="24"/>
  <c r="J55" i="24"/>
  <c r="K63" i="24"/>
  <c r="J63" i="24"/>
  <c r="K71" i="24"/>
  <c r="J71" i="24"/>
  <c r="K52" i="24"/>
  <c r="J52" i="24"/>
  <c r="K60" i="24"/>
  <c r="J60" i="24"/>
  <c r="K68" i="24"/>
  <c r="J68" i="24"/>
  <c r="I8" i="24"/>
  <c r="M8" i="24"/>
  <c r="E8" i="24"/>
  <c r="I18" i="24"/>
  <c r="M18" i="24"/>
  <c r="E18" i="24"/>
  <c r="I26" i="24"/>
  <c r="M26" i="24"/>
  <c r="E26" i="24"/>
  <c r="I34" i="24"/>
  <c r="M34" i="24"/>
  <c r="E34" i="24"/>
  <c r="K57" i="24"/>
  <c r="J57" i="24"/>
  <c r="K65" i="24"/>
  <c r="J65" i="24"/>
  <c r="K73" i="24"/>
  <c r="J73" i="24"/>
  <c r="G8" i="24"/>
  <c r="K54" i="24"/>
  <c r="J54" i="24"/>
  <c r="K62" i="24"/>
  <c r="J62" i="24"/>
  <c r="K70" i="24"/>
  <c r="J70" i="24"/>
  <c r="L8" i="24"/>
  <c r="H41" i="24"/>
  <c r="F41" i="24"/>
  <c r="D41" i="24"/>
  <c r="K41" i="24"/>
  <c r="K51" i="24"/>
  <c r="J51" i="24"/>
  <c r="K59" i="24"/>
  <c r="J59" i="24"/>
  <c r="K67" i="24"/>
  <c r="J67" i="24"/>
  <c r="K75" i="24"/>
  <c r="K77" i="24" s="1"/>
  <c r="J75" i="24"/>
  <c r="J77" i="24" s="1"/>
  <c r="G18" i="24"/>
  <c r="G26" i="24"/>
  <c r="G34" i="24"/>
  <c r="K56" i="24"/>
  <c r="J56" i="24"/>
  <c r="K64" i="24"/>
  <c r="J64" i="24"/>
  <c r="K72" i="24"/>
  <c r="J72" i="24"/>
  <c r="G40" i="24"/>
  <c r="G42" i="24"/>
  <c r="G44" i="24"/>
  <c r="H40" i="24"/>
  <c r="L41" i="24"/>
  <c r="H42" i="24"/>
  <c r="L43" i="24"/>
  <c r="H44" i="24"/>
  <c r="J40" i="24"/>
  <c r="J42" i="24"/>
  <c r="J44" i="24"/>
  <c r="E40" i="24"/>
  <c r="E42" i="24"/>
  <c r="E44" i="24"/>
  <c r="J79" i="24" l="1"/>
  <c r="J78" i="24"/>
  <c r="K79" i="24"/>
  <c r="K78" i="24"/>
  <c r="H39" i="24"/>
  <c r="F39" i="24"/>
  <c r="D39" i="24"/>
  <c r="K39" i="24"/>
  <c r="J39" i="24"/>
  <c r="I39" i="24"/>
  <c r="G39" i="24"/>
  <c r="L39" i="24"/>
  <c r="M39" i="24"/>
  <c r="E39" i="24"/>
  <c r="I78" i="24"/>
  <c r="I79" i="24"/>
  <c r="H45" i="24"/>
  <c r="F45" i="24"/>
  <c r="D45" i="24"/>
  <c r="K45" i="24"/>
  <c r="J45" i="24"/>
  <c r="I45" i="24"/>
  <c r="G45" i="24"/>
  <c r="L45" i="24"/>
  <c r="E45" i="24"/>
  <c r="M45" i="24"/>
  <c r="I6" i="24"/>
  <c r="M6" i="24"/>
  <c r="E6" i="24"/>
  <c r="G6" i="24"/>
  <c r="L6" i="24"/>
  <c r="K6" i="24"/>
  <c r="J6" i="24"/>
  <c r="H6" i="24"/>
  <c r="F6" i="24"/>
  <c r="D6" i="24"/>
  <c r="I14" i="24"/>
  <c r="M14" i="24"/>
  <c r="E14" i="24"/>
  <c r="L14" i="24"/>
  <c r="G14" i="24"/>
  <c r="K14" i="24"/>
  <c r="J14" i="24"/>
  <c r="H14" i="24"/>
  <c r="F14" i="24"/>
  <c r="D14" i="24"/>
  <c r="I83" i="24" l="1"/>
  <c r="I82" i="24"/>
  <c r="I81" i="24"/>
</calcChain>
</file>

<file path=xl/sharedStrings.xml><?xml version="1.0" encoding="utf-8"?>
<sst xmlns="http://schemas.openxmlformats.org/spreadsheetml/2006/main" count="1713" uniqueCount="520">
  <si>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</si>
  <si>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</si>
  <si>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</si>
  <si>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</si>
  <si>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</si>
  <si>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</si>
  <si>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</si>
  <si>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</si>
  <si>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</si>
  <si>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</si>
  <si>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</si>
  <si>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</si>
  <si>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</si>
  <si>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Aschaffenburg (09671)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</si>
  <si>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</si>
  <si>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</si>
  <si>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</si>
  <si>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</si>
  <si>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</si>
  <si>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</si>
  <si>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</si>
  <si>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</si>
  <si>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</si>
  <si>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</si>
  <si>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</si>
  <si>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</si>
  <si>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</si>
  <si>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</si>
  <si>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</si>
  <si>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</si>
  <si>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</si>
  <si>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</si>
  <si>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</si>
  <si>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</si>
  <si>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</si>
  <si>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</si>
  <si>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</si>
  <si>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</si>
  <si>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</si>
  <si>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</si>
  <si>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</si>
  <si>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</si>
  <si>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</si>
  <si>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</si>
  <si>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</si>
  <si>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</si>
  <si>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</si>
  <si>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</si>
  <si>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</si>
  <si>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</si>
  <si>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</si>
  <si>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</si>
  <si>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</si>
  <si>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</si>
  <si>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</si>
  <si>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</si>
  <si>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</si>
  <si>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</si>
  <si>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</si>
  <si>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</si>
  <si>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</si>
  <si>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</si>
  <si>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</si>
  <si>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</si>
  <si>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</si>
  <si>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</si>
  <si>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</si>
  <si>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</si>
  <si>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</si>
  <si>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</si>
  <si>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</si>
  <si>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</si>
  <si>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</si>
  <si>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</si>
  <si>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</si>
  <si>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</si>
  <si>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</si>
  <si>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</si>
  <si>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</si>
  <si>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</si>
  <si>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</si>
  <si>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</si>
  <si>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</si>
  <si>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</si>
  <si>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</si>
  <si>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</si>
  <si>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</si>
  <si>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</si>
  <si>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</si>
  <si>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</si>
  <si>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</si>
  <si>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</si>
  <si>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Aschaffenburg (09671);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</si>
  <si>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</si>
  <si>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</si>
  <si>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</si>
  <si>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</si>
  <si>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</si>
  <si>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</si>
  <si>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</si>
  <si>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</si>
  <si>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</si>
  <si>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</si>
  <si>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</si>
  <si>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</si>
  <si>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</si>
  <si>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</si>
  <si>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</si>
  <si>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</si>
  <si>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</si>
  <si>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</si>
  <si>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</si>
  <si>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</si>
  <si>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</si>
  <si>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</si>
  <si>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</si>
  <si>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</si>
  <si>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</si>
  <si>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</si>
  <si>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</si>
  <si>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</si>
  <si>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</si>
  <si>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</si>
  <si>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</si>
  <si>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</si>
  <si>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</si>
  <si>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</si>
  <si>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</si>
  <si>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</si>
  <si>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</si>
  <si>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</si>
  <si>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</si>
  <si>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</si>
  <si>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</si>
  <si>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</si>
  <si>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</si>
  <si>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</si>
  <si>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</si>
  <si>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</si>
  <si>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</si>
  <si>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</si>
  <si>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</si>
  <si>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</si>
  <si>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</si>
  <si>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</si>
  <si>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</si>
  <si>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</si>
  <si>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</si>
  <si>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</si>
  <si>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</si>
  <si>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</si>
  <si>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</si>
  <si>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</si>
  <si>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</si>
  <si>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</si>
  <si>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</si>
  <si>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</si>
  <si>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</si>
  <si>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</si>
  <si>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</si>
  <si>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</si>
  <si>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</si>
  <si>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</si>
  <si>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</si>
  <si>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</si>
  <si>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</si>
  <si>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</si>
  <si>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</si>
  <si>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</si>
  <si>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</si>
  <si>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</si>
  <si>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</si>
  <si>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</si>
  <si>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</si>
  <si>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</si>
  <si>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</si>
  <si>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</si>
  <si>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</si>
  <si>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</si>
  <si>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</si>
  <si>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</si>
  <si>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</si>
  <si>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</si>
  <si>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Aschaffenburg (09671)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</si>
  <si>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</si>
  <si>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</si>
  <si>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</si>
  <si>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</si>
  <si>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</si>
  <si>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</si>
  <si>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</si>
  <si>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</si>
  <si>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</si>
  <si>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</si>
  <si>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</si>
  <si>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</si>
  <si>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</si>
  <si>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</si>
  <si>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</si>
  <si>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</si>
  <si>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</si>
  <si>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</si>
  <si>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</si>
  <si>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</si>
  <si>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</si>
  <si>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</si>
  <si>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</si>
  <si>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</si>
  <si>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</si>
  <si>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</si>
  <si>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</si>
  <si>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</si>
  <si>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</si>
  <si>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</si>
  <si>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</si>
  <si>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</si>
  <si>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</si>
  <si>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</si>
  <si>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</si>
  <si>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</si>
  <si>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</si>
  <si>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</si>
  <si>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</si>
  <si>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</si>
  <si>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</si>
  <si>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</si>
  <si>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</si>
  <si>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</si>
  <si>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</si>
  <si>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</si>
  <si>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</si>
  <si>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</si>
  <si>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</si>
  <si>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</si>
  <si>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</si>
  <si>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</si>
  <si>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</si>
  <si>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</si>
  <si>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</si>
  <si>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</si>
  <si>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</si>
  <si>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</si>
  <si>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</si>
  <si>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</si>
  <si>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</si>
  <si>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</si>
  <si>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</si>
  <si>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</si>
  <si>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</si>
  <si>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</si>
  <si>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</si>
  <si>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</si>
  <si>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</si>
  <si>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</si>
  <si>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</si>
  <si>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</si>
  <si>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</si>
  <si>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</si>
  <si>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</si>
  <si>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</si>
  <si>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</si>
  <si>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</si>
  <si>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</si>
  <si>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</si>
  <si>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</si>
  <si>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</si>
  <si>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</si>
  <si>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</si>
  <si>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</si>
  <si>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</si>
  <si>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</si>
  <si>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</si>
  <si>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</si>
  <si>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</si>
  <si>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</si>
  <si>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</si>
  <si>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</si>
  <si>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</si>
  <si>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</si>
  <si>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</si>
  <si>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</si>
  <si>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</si>
  <si>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</si>
  <si>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</si>
  <si>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</si>
  <si>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</si>
  <si>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</si>
  <si>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</si>
  <si>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</si>
  <si>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</si>
  <si>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</si>
  <si>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</si>
  <si>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</si>
  <si>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</si>
  <si>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</si>
  <si>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</si>
  <si>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</si>
  <si>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</si>
  <si>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</si>
  <si>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</si>
  <si>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</si>
  <si>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</si>
  <si>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</si>
  <si>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</si>
  <si>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</si>
  <si>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</si>
  <si>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</si>
  <si>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</si>
  <si>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</si>
  <si>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</si>
  <si>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</si>
  <si>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</si>
  <si>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</si>
  <si>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</si>
  <si>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</si>
  <si>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</si>
  <si>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</si>
  <si>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</si>
  <si>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</si>
  <si>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</si>
  <si>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</si>
  <si>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</si>
  <si>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</si>
  <si>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</si>
  <si>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</si>
  <si>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</si>
  <si>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</si>
  <si>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</si>
  <si>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</si>
  <si>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</si>
  <si>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</si>
  <si>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</si>
  <si>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</si>
  <si>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</si>
  <si>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</si>
  <si>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</si>
  <si>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</si>
  <si>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</si>
  <si>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</si>
  <si>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</si>
  <si>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</si>
  <si>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</si>
  <si>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</si>
  <si>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</si>
  <si>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</si>
  <si>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</si>
  <si>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</si>
  <si>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</si>
  <si>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</si>
  <si>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</si>
  <si>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</si>
  <si>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</si>
  <si>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</si>
  <si>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</si>
  <si>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</si>
  <si>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</si>
  <si>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</si>
  <si>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</si>
  <si>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</si>
  <si>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</si>
  <si>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</si>
  <si>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</si>
  <si>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</si>
  <si>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</si>
  <si>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</si>
  <si>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</si>
  <si>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</si>
  <si>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</si>
  <si>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</si>
  <si>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</si>
  <si>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</si>
  <si>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</si>
  <si>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</si>
  <si>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Aschaffenburg (09671);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</si>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</sst>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{DC926ECD-2537-4C8D-9369-F81D2BEBD5A0}</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BBA0-4633-86C7-A0CF2A9337B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{78EE7249-3801-44EF-B2DA-8C5B528C36D1}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BBA0-4633-86C7-A0CF2A9337B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{79478FF4-0E7D-43AF-A677-890DBCA2C97F}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BA0-4633-86C7-A0CF2A9337B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{8F76F974-9C76-4E32-9D2C-DD815B9A5049}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BA0-4633-86C7-A0CF2A9337B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1.5801269374917604</c:v>
                </c:pt>
                <c:pt idx="1">
                  <c:v>1.0013227114154917</c:v>
                </c:pt>
                <c:pt idx="2">
                  <c:v>1.1186464311118853</c:v>
                </c:pt>
                <c:pt idx="3">
                  <c:v>1.0875687030768</c:v>
                </c:pt>
              </c:numCache>
            </c:numRef>
          </c:val>
          <c:extLst>
            <c:ext xmlns:c16="http://schemas.microsoft.com/office/drawing/2014/chart" uri="{C3380CC4-5D6E-409C-BE32-E72D297353CC}">
              <c16:uniqueId val="{00000004-BBA0-4633-86C7-A0CF2A9337B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{F9F4AA18-9226-49CD-BA4B-8E68008E3530}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BA0-4633-86C7-A0CF2A9337B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{FEE698D0-5964-4E19-B134-7E52D8AAFD30}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BA0-4633-86C7-A0CF2A9337B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{9A345A9F-E089-4D16-8E8A-77654F9CC594}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BA0-4633-86C7-A0CF2A9337B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{A8D105B2-6A0D-4A0C-982B-E18F44FED37A}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BA0-4633-86C7-A0CF2A9337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BA0-4633-86C7-A0CF2A9337B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BA0-4633-86C7-A0CF2A9337B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{193858DB-27C4-4D09-AA72-C56C2ECC287C}</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E093-49C3-A706-4EAFA8D0387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{3A99689E-BC50-4F57-92A2-129180CEB541}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E093-49C3-A706-4EAFA8D0387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{53A37DBE-D9A6-45AC-AFA4-139A1B3263AE}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093-49C3-A706-4EAFA8D0387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{F1A3B3D4-3265-4FA3-8CD6-B1F247F38CAC}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093-49C3-A706-4EAFA8D038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-1.4062778140390435</c:v>
                </c:pt>
                <c:pt idx="1">
                  <c:v>-1.8915068707011207</c:v>
                </c:pt>
                <c:pt idx="2">
                  <c:v>-2.7637010795899166</c:v>
                </c:pt>
                <c:pt idx="3">
                  <c:v>-2.8655893304673015</c:v>
                </c:pt>
              </c:numCache>
            </c:numRef>
          </c:val>
          <c:extLst>
            <c:ext xmlns:c16="http://schemas.microsoft.com/office/drawing/2014/chart" uri="{C3380CC4-5D6E-409C-BE32-E72D297353CC}">
              <c16:uniqueId val="{00000004-E093-49C3-A706-4EAFA8D0387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{EB92C5F9-4EFC-4631-9197-AD98E4353B60}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093-49C3-A706-4EAFA8D0387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{414EF33A-4A67-4324-BD47-BC1132FAE8B6}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093-49C3-A706-4EAFA8D0387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{36AA35A5-33F4-4D71-A676-9A0773CCC992}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093-49C3-A706-4EAFA8D0387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{2CFEF37E-0BD0-42CD-BD22-73530868F209}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093-49C3-A706-4EAFA8D038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093-49C3-A706-4EAFA8D0387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093-49C3-A706-4EAFA8D0387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{6FA0C649-9875-4E1F-850F-ECF5CC798F1A}</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6672-49BD-AEDE-08A56166DFEE}"/>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{0A81A6E5-1C63-4AA0-8A40-9F0FEDBC987F}</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6672-49BD-AEDE-08A56166DFEE}"/>
                </c:ext>
              </c:extLst>
            </c:dLbl>
            <c:dLbl>
              <c:idx val="2"/>
              <c:tx>
                <c:strRef>
                  <c:f>Daten_Diagramme!$D$16</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{A25E976C-F408-497C-9A67-9BC8534946B9}</c15:txfldGUID>
                      <c15:f>Daten_Diagramme!$D$16</c15:f>
                      <c15:dlblFieldTableCache>
                        <c:ptCount val="1"/>
                        <c:pt idx="0">
                          <c:v>7.9</c:v>
                        </c:pt>
                      </c15:dlblFieldTableCache>
                    </c15:dlblFTEntry>
                  </c15:dlblFieldTable>
                  <c15:showDataLabelsRange val="0"/>
                </c:ext>
                <c:ext xmlns:c16="http://schemas.microsoft.com/office/drawing/2014/chart" uri="{C3380CC4-5D6E-409C-BE32-E72D297353CC}">
                  <c16:uniqueId val="{00000002-6672-49BD-AEDE-08A56166DFEE}"/>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{CBEEA5A3-22D8-4003-A2BC-799374240300}</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6672-49BD-AEDE-08A56166DFEE}"/>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{E4237465-541C-4D77-9E98-13A279E77ABC}</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6672-49BD-AEDE-08A56166DFEE}"/>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{84452904-C84C-4AAE-8E90-CE957EFEECB5}</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6672-49BD-AEDE-08A56166DFEE}"/>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{EEEE8335-767E-449F-8E39-0F1DBC38824E}</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6672-49BD-AEDE-08A56166DFEE}"/>
                </c:ext>
              </c:extLst>
            </c:dLbl>
            <c:dLbl>
              <c:idx val="7"/>
              <c:tx>
                <c:strRef>
                  <c:f>Daten_Diagramme!$D$21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{4D2E74B6-ECF1-41C1-9A79-BC95AA44BAEA}</c15:txfldGUID>
                      <c15:f>Daten_Diagramme!$D$21</c15:f>
                      <c15:dlblFieldTableCache>
                        <c:ptCount val="1"/>
                        <c:pt idx="0">
                          <c:v>2.7</c:v>
                        </c:pt>
                      </c15:dlblFieldTableCache>
                    </c15:dlblFTEntry>
                  </c15:dlblFieldTable>
                  <c15:showDataLabelsRange val="0"/>
                </c:ext>
                <c:ext xmlns:c16="http://schemas.microsoft.com/office/drawing/2014/chart" uri="{C3380CC4-5D6E-409C-BE32-E72D297353CC}">
                  <c16:uniqueId val="{00000007-6672-49BD-AEDE-08A56166DFEE}"/>
                </c:ext>
              </c:extLst>
            </c:dLbl>
            <c:dLbl>
              <c:idx val="8"/>
              <c:tx>
                <c:strRef>
                  <c:f>Daten_Diagramme!$D$22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{6E79D9A1-A284-4578-B073-B1D7C159B8C8}</c15:txfldGUID>
                      <c15:f>Daten_Diagramme!$D$22</c15:f>
                      <c15:dlblFieldTableCache>
                        <c:ptCount val="1"/>
                        <c:pt idx="0">
                          <c:v>2.9</c:v>
                        </c:pt>
                      </c15:dlblFieldTableCache>
                    </c15:dlblFTEntry>
                  </c15:dlblFieldTable>
                  <c15:showDataLabelsRange val="0"/>
                </c:ext>
                <c:ext xmlns:c16="http://schemas.microsoft.com/office/drawing/2014/chart" uri="{C3380CC4-5D6E-409C-BE32-E72D297353CC}">
                  <c16:uniqueId val="{00000008-6672-49BD-AEDE-08A56166DFEE}"/>
                </c:ext>
              </c:extLst>
            </c:dLbl>
            <c:dLbl>
              <c:idx val="9"/>
              <c:tx>
                <c:strRef>
                  <c:f>Daten_Diagramme!$D$23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{B1BC5712-A50C-45EE-8615-2796943E7851}</c15:txfldGUID>
                      <c15:f>Daten_Diagramme!$D$23</c15:f>
                      <c15:dlblFieldTableCache>
                        <c:ptCount val="1"/>
                        <c:pt idx="0">
                          <c:v>-0.5</c:v>
                        </c:pt>
                      </c15:dlblFieldTableCache>
                    </c15:dlblFTEntry>
                  </c15:dlblFieldTable>
                  <c15:showDataLabelsRange val="0"/>
                </c:ext>
                <c:ext xmlns:c16="http://schemas.microsoft.com/office/drawing/2014/chart" uri="{C3380CC4-5D6E-409C-BE32-E72D297353CC}">
                  <c16:uniqueId val="{00000009-6672-49BD-AEDE-08A56166DFEE}"/>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{ACDE4474-48FE-4595-8AD2-9CA03C1E037C}</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6672-49BD-AEDE-08A56166DFEE}"/>
                </c:ext>
              </c:extLst>
            </c:dLbl>
            <c:dLbl>
              <c:idx val="11"/>
              <c:tx>
                <c:strRef>
                  <c:f>Daten_Diagramme!$D$25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{0FF53C5E-1614-432E-857D-915B48C8BA23}</c15:txfldGUID>
                      <c15:f>Daten_Diagramme!$D$25</c15:f>
                      <c15:dlblFieldTableCache>
                        <c:ptCount val="1"/>
                        <c:pt idx="0">
                          <c:v>4.7</c:v>
                        </c:pt>
                      </c15:dlblFieldTableCache>
                    </c15:dlblFTEntry>
                  </c15:dlblFieldTable>
                  <c15:showDataLabelsRange val="0"/>
                </c:ext>
                <c:ext xmlns:c16="http://schemas.microsoft.com/office/drawing/2014/chart" uri="{C3380CC4-5D6E-409C-BE32-E72D297353CC}">
                  <c16:uniqueId val="{0000000B-6672-49BD-AEDE-08A56166DFEE}"/>
                </c:ext>
              </c:extLst>
            </c:dLbl>
            <c:dLbl>
              <c:idx val="12"/>
              <c:tx>
                <c:strRef>
                  <c:f>Daten_Diagramme!$D$26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{DD281F70-B6CB-440A-BEAD-B82ABFDDF1D4}</c15:txfldGUID>
                      <c15:f>Daten_Diagramme!$D$26</c15:f>
                      <c15:dlblFieldTableCache>
                        <c:ptCount val="1"/>
                        <c:pt idx="0">
                          <c:v>7.7</c:v>
                        </c:pt>
                      </c15:dlblFieldTableCache>
                    </c15:dlblFTEntry>
                  </c15:dlblFieldTable>
                  <c15:showDataLabelsRange val="0"/>
                </c:ext>
                <c:ext xmlns:c16="http://schemas.microsoft.com/office/drawing/2014/chart" uri="{C3380CC4-5D6E-409C-BE32-E72D297353CC}">
                  <c16:uniqueId val="{0000000C-6672-49BD-AEDE-08A56166DFEE}"/>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{6D20B1A4-3D54-4AA7-8789-9210BB7A84A6}</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6672-49BD-AEDE-08A56166DFEE}"/>
                </c:ext>
              </c:extLst>
            </c:dLbl>
            <c:dLbl>
              <c:idx val="14"/>
              <c:tx>
                <c:strRef>
                  <c:f>Daten_Diagramme!$D$28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{998129F9-DF8C-4C7F-BDDC-7FBC57D4B885}</c15:txfldGUID>
                      <c15:f>Daten_Diagramme!$D$28</c15:f>
                      <c15:dlblFieldTableCache>
                        <c:ptCount val="1"/>
                        <c:pt idx="0">
                          <c:v>3.4</c:v>
                        </c:pt>
                      </c15:dlblFieldTableCache>
                    </c15:dlblFTEntry>
                  </c15:dlblFieldTable>
                  <c15:showDataLabelsRange val="0"/>
                </c:ext>
                <c:ext xmlns:c16="http://schemas.microsoft.com/office/drawing/2014/chart" uri="{C3380CC4-5D6E-409C-BE32-E72D297353CC}">
                  <c16:uniqueId val="{0000000E-6672-49BD-AEDE-08A56166DFEE}"/>
                </c:ext>
              </c:extLst>
            </c:dLbl>
            <c:dLbl>
              <c:idx val="15"/>
              <c:tx>
                <c:strRef>
                  <c:f>Daten_Diagramme!$D$29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{889A857E-84E6-442B-B0F3-D8A430E3F45A}</c15:txfldGUID>
                      <c15:f>Daten_Diagramme!$D$29</c15:f>
                      <c15:dlblFieldTableCache>
                        <c:ptCount val="1"/>
                        <c:pt idx="0">
                          <c:v>3.5</c:v>
                        </c:pt>
                      </c15:dlblFieldTableCache>
                    </c15:dlblFTEntry>
                  </c15:dlblFieldTable>
                  <c15:showDataLabelsRange val="0"/>
                </c:ext>
                <c:ext xmlns:c16="http://schemas.microsoft.com/office/drawing/2014/chart" uri="{C3380CC4-5D6E-409C-BE32-E72D297353CC}">
                  <c16:uniqueId val="{0000000F-6672-49BD-AEDE-08A56166DFEE}"/>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{D4D0A335-A654-4837-BF69-AF65F9C82236}</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6672-49BD-AEDE-08A56166DFEE}"/>
                </c:ext>
              </c:extLst>
            </c:dLbl>
            <c:dLbl>
              <c:idx val="17"/>
              <c:tx>
                <c:strRef>
                  <c:f>Daten_Diagramme!$D$31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{787B76F8-8879-43A1-8161-F30064CDFE03}</c15:txfldGUID>
                      <c15:f>Daten_Diagramme!$D$31</c15:f>
                      <c15:dlblFieldTableCache>
                        <c:ptCount val="1"/>
                        <c:pt idx="0">
                          <c:v>4.7</c:v>
                        </c:pt>
                      </c15:dlblFieldTableCache>
                    </c15:dlblFTEntry>
                  </c15:dlblFieldTable>
                  <c15:showDataLabelsRange val="0"/>
                </c:ext>
                <c:ext xmlns:c16="http://schemas.microsoft.com/office/drawing/2014/chart" uri="{C3380CC4-5D6E-409C-BE32-E72D297353CC}">
                  <c16:uniqueId val="{00000011-6672-49BD-AEDE-08A56166DFEE}"/>
                </c:ext>
              </c:extLst>
            </c:dLbl>
            <c:dLbl>
              <c:idx val="18"/>
              <c:tx>
                <c:strRef>
                  <c:f>Daten_Diagramme!$D$32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{28D9EA59-CA76-4314-9C12-DA124E4ACCC5}</c15:txfldGUID>
                      <c15:f>Daten_Diagramme!$D$32</c15:f>
                      <c15:dlblFieldTableCache>
                        <c:ptCount val="1"/>
                        <c:pt idx="0">
                          <c:v>1.6</c:v>
                        </c:pt>
                      </c15:dlblFieldTableCache>
                    </c15:dlblFTEntry>
                  </c15:dlblFieldTable>
                  <c15:showDataLabelsRange val="0"/>
                </c:ext>
                <c:ext xmlns:c16="http://schemas.microsoft.com/office/drawing/2014/chart" uri="{C3380CC4-5D6E-409C-BE32-E72D297353CC}">
                  <c16:uniqueId val="{00000012-6672-49BD-AEDE-08A56166DFEE}"/>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{C80EE8BD-B674-4EB0-85DA-C8E44537600E}</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6672-49BD-AEDE-08A56166DFEE}"/>
                </c:ext>
              </c:extLst>
            </c:dLbl>
            <c:dLbl>
              <c:idx val="20"/>
              <c:tx>
                <c:strRef>
                  <c:f>Daten_Diagramme!$D$34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{2F261841-0E94-48B9-976B-A983778BF3E1}</c15:txfldGUID>
                      <c15:f>Daten_Diagramme!$D$34</c15:f>
                      <c15:dlblFieldTableCache>
                        <c:ptCount val="1"/>
                        <c:pt idx="0">
                          <c:v>2.4</c:v>
                        </c:pt>
                      </c15:dlblFieldTableCache>
                    </c15:dlblFTEntry>
                  </c15:dlblFieldTable>
                  <c15:showDataLabelsRange val="0"/>
                </c:ext>
                <c:ext xmlns:c16="http://schemas.microsoft.com/office/drawing/2014/chart" uri="{C3380CC4-5D6E-409C-BE32-E72D297353CC}">
                  <c16:uniqueId val="{00000014-6672-49BD-AEDE-08A56166DFE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{ACFC0889-BBF0-48E8-BDA7-A30EDEB60076}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672-49BD-AEDE-08A56166DFE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{46A280D0-4799-4BD9-8C73-DB5C7689FD90}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672-49BD-AEDE-08A56166DFEE}"/>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{54E05FE2-437B-433A-97D3-731D2B6DC133}</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6672-49BD-AEDE-08A56166DFEE}"/>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{FB4D8D3D-0DAA-41ED-B6BF-EDB4BC86395D}</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6672-49BD-AEDE-08A56166DFEE}"/>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{A0E53782-FADA-4556-9BF6-FD5F0ADEB702}</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6672-49BD-AEDE-08A56166DFE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{72C0351D-C4D6-4264-BD52-1F54733A1304}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672-49BD-AEDE-08A56166DFE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{97834627-0135-4426-9EB4-E1D55F8CAAE3}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672-49BD-AEDE-08A56166DFE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{40EC72FE-50D8-4C11-B29B-B3BEC052F16D}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672-49BD-AEDE-08A56166DFE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{72A68C97-C803-403A-B15D-007787AD2293}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672-49BD-AEDE-08A56166DFE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{E8444E15-5B1A-4A03-8283-7FEE272BAA55}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672-49BD-AEDE-08A56166DFEE}"/>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{FFD5EAD0-BD6D-4572-AE13-102D0C108F2A}</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6672-49BD-AEDE-08A56166DF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1.5801269374917604</c:v>
                </c:pt>
                <c:pt idx="1">
                  <c:v>-0.54054054054054057</c:v>
                </c:pt>
                <c:pt idx="2">
                  <c:v>7.8590785907859075</c:v>
                </c:pt>
                <c:pt idx="3">
                  <c:v>-0.38470372071658243</c:v>
                </c:pt>
                <c:pt idx="4">
                  <c:v>-1.8791946308724832</c:v>
                </c:pt>
                <c:pt idx="5">
                  <c:v>0.48462419596440215</c:v>
                </c:pt>
                <c:pt idx="6">
                  <c:v>-2.1379980563654035</c:v>
                </c:pt>
                <c:pt idx="7">
                  <c:v>2.6648721399730819</c:v>
                </c:pt>
                <c:pt idx="8">
                  <c:v>2.9147064839435468</c:v>
                </c:pt>
                <c:pt idx="9">
                  <c:v>-0.5447941888619855</c:v>
                </c:pt>
                <c:pt idx="10">
                  <c:v>-1.7543859649122806</c:v>
                </c:pt>
                <c:pt idx="11">
                  <c:v>4.6822742474916392</c:v>
                </c:pt>
                <c:pt idx="12">
                  <c:v>7.747489239598278</c:v>
                </c:pt>
                <c:pt idx="13">
                  <c:v>3.7056928034371643</c:v>
                </c:pt>
                <c:pt idx="14">
                  <c:v>3.3779848573092601</c:v>
                </c:pt>
                <c:pt idx="15">
                  <c:v>3.5110533159947983</c:v>
                </c:pt>
                <c:pt idx="16">
                  <c:v>3.3776867963152508</c:v>
                </c:pt>
                <c:pt idx="17">
                  <c:v>4.7138047138047137</c:v>
                </c:pt>
                <c:pt idx="18">
                  <c:v>1.564185544768069</c:v>
                </c:pt>
                <c:pt idx="19">
                  <c:v>0.24703557312252963</c:v>
                </c:pt>
                <c:pt idx="20">
                  <c:v>2.3952095808383231</c:v>
                </c:pt>
                <c:pt idx="21">
                  <c:v>0</c:v>
                </c:pt>
                <c:pt idx="23">
                  <c:v>-0.54054054054054057</c:v>
                </c:pt>
                <c:pt idx="24">
                  <c:v>0.41154145136951847</c:v>
                </c:pt>
                <c:pt idx="25">
                  <c:v>2.4337286927214983</c:v>
                </c:pt>
              </c:numCache>
            </c:numRef>
          </c:val>
          <c:extLst>
            <c:ext xmlns:c16="http://schemas.microsoft.com/office/drawing/2014/chart" uri="{C3380CC4-5D6E-409C-BE32-E72D297353CC}">
              <c16:uniqueId val="{00000020-6672-49BD-AEDE-08A56166DFE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{A1CAFCCB-9646-42BB-9E79-59EA484748E5}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672-49BD-AEDE-08A56166DFE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{65051A77-30CA-4894-8CC9-8E379755EF4A}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672-49BD-AEDE-08A56166DFE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{2FAA1576-3238-4A73-97BA-4A0AC22B74D6}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672-49BD-AEDE-08A56166DFE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{B1DAB75E-0C2E-41E0-92C1-44C834566AC9}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672-49BD-AEDE-08A56166DFE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{A5FD9303-3E61-46CF-8FF2-1E1481DAEFF4}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672-49BD-AEDE-08A56166DFE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{04A69E88-9009-44B1-ADF8-A07A800EF590}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672-49BD-AEDE-08A56166DFE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{4064C420-6286-4C1C-B7A5-7E162CAFABAA}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672-49BD-AEDE-08A56166DFE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{4599256B-497D-4BE8-94AF-6EE624083917}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672-49BD-AEDE-08A56166DFE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{D0D8E5D7-B463-4D11-89AD-0BD1B18E35BD}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672-49BD-AEDE-08A56166DFE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{4888AB13-2102-44D9-995F-7F2032A42D95}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672-49BD-AEDE-08A56166DFE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{CD33C602-CDE7-42F7-BA94-956F89FED2D8}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672-49BD-AEDE-08A56166DFE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{24BE7C90-8B2D-4506-87FE-EADCC8264C5D}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672-49BD-AEDE-08A56166DFE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{9B115D65-5E2A-45D2-A54F-F452D885588B}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672-49BD-AEDE-08A56166DFE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{342F8694-9229-4AB6-9299-E14F15A64ED4}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672-49BD-AEDE-08A56166DFE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{FC79C657-7A81-40C8-A043-530522A25D8B}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672-49BD-AEDE-08A56166DFE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{65255910-EF31-4042-9F5F-05C45B0504E4}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672-49BD-AEDE-08A56166DFE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{35C6CC89-E4D1-4102-B62D-69273E384535}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672-49BD-AEDE-08A56166DFE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{6F67FC05-91F9-4B7C-8CCC-5EDEC4752D66}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672-49BD-AEDE-08A56166DFE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{5EAAC64B-67BA-4993-AA92-8F5AE4FADA09}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672-49BD-AEDE-08A56166DFE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{12C85B4A-0A2C-4E68-A564-0FBD213FD499}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672-49BD-AEDE-08A56166DFE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{AAB279F9-17A1-4145-A773-BB68CF3AE353}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672-49BD-AEDE-08A56166DFE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{6B51F502-1B96-439A-BB26-F96367FF270C}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672-49BD-AEDE-08A56166DFE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{59B69283-929F-43BF-B605-52977E2C24C6}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672-49BD-AEDE-08A56166DFE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{93B6E929-6D7C-456F-8189-DEA34A4CDF09}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672-49BD-AEDE-08A56166DFE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{09CEDA35-E942-43FC-B61F-892D08D724F5}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672-49BD-AEDE-08A56166DFE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{F6A49867-A39D-4D88-8E1B-F6A9F785061A}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672-49BD-AEDE-08A56166DFE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{01FE1CC7-B1E6-4EFE-ADEA-6FF18CB81CAB}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672-49BD-AEDE-08A56166DFE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{03163EF7-4625-4E80-A6E4-B387834A08AC}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672-49BD-AEDE-08A56166DFE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{2E4BB201-B444-495F-88C8-5822F61612E3}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672-49BD-AEDE-08A56166DFE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{D5788CAB-1986-4B8D-8997-4C85BF4ACD2E}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672-49BD-AEDE-08A56166DFE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{6317DCB4-2C7E-463D-B723-D4CBD55F5B94}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672-49BD-AEDE-08A56166DFE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{1D61DF6E-1B20-41BF-8210-A4AEBE3C5110}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672-49BD-AEDE-08A56166DF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672-49BD-AEDE-08A56166DFE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672-49BD-AEDE-08A56166DFE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{84246641-219F-4189-80D0-7CD06513648D}</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9213-4E48-A192-B41FAC0A6758}"/>
                </c:ext>
              </c:extLst>
            </c:dLbl>
            <c:dLbl>
              <c:idx val="1"/>
              <c:tx>
                <c:strRef>
                  <c:f>Daten_Diagramme!$E$15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{0A8E3F0F-6B46-4530-92C0-774525D98C69}</c15:txfldGUID>
                      <c15:f>Daten_Diagramme!$E$15</c15:f>
                      <c15:dlblFieldTableCache>
                        <c:ptCount val="1"/>
                        <c:pt idx="0">
                          <c:v>4.3</c:v>
                        </c:pt>
                      </c15:dlblFieldTableCache>
                    </c15:dlblFTEntry>
                  </c15:dlblFieldTable>
                  <c15:showDataLabelsRange val="0"/>
                </c:ext>
                <c:ext xmlns:c16="http://schemas.microsoft.com/office/drawing/2014/chart" uri="{C3380CC4-5D6E-409C-BE32-E72D297353CC}">
                  <c16:uniqueId val="{00000001-9213-4E48-A192-B41FAC0A6758}"/>
                </c:ext>
              </c:extLst>
            </c:dLbl>
            <c:dLbl>
              <c:idx val="2"/>
              <c:tx>
                <c:strRef>
                  <c:f>Daten_Diagramme!$E$16</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{7F2E0A11-9389-4E65-9EBA-79C83665D46D}</c15:txfldGUID>
                      <c15:f>Daten_Diagramme!$E$16</c15:f>
                      <c15:dlblFieldTableCache>
                        <c:ptCount val="1"/>
                        <c:pt idx="0">
                          <c:v>-13.2</c:v>
                        </c:pt>
                      </c15:dlblFieldTableCache>
                    </c15:dlblFTEntry>
                  </c15:dlblFieldTable>
                  <c15:showDataLabelsRange val="0"/>
                </c:ext>
                <c:ext xmlns:c16="http://schemas.microsoft.com/office/drawing/2014/chart" uri="{C3380CC4-5D6E-409C-BE32-E72D297353CC}">
                  <c16:uniqueId val="{00000002-9213-4E48-A192-B41FAC0A6758}"/>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{172B24A4-9F15-42B1-99D8-B903EC2ED636}</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9213-4E48-A192-B41FAC0A6758}"/>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{877C0CDD-10FC-4259-B229-0121F845D136}</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9213-4E48-A192-B41FAC0A6758}"/>
                </c:ext>
              </c:extLst>
            </c:dLbl>
            <c:dLbl>
              <c:idx val="5"/>
              <c:tx>
                <c:strRef>
                  <c:f>Daten_Diagramme!$E$19</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{2F3B77ED-D4A1-4653-AD2D-471275BC2EAC}</c15:txfldGUID>
                      <c15:f>Daten_Diagramme!$E$19</c15:f>
                      <c15:dlblFieldTableCache>
                        <c:ptCount val="1"/>
                        <c:pt idx="0">
                          <c:v>-11.9</c:v>
                        </c:pt>
                      </c15:dlblFieldTableCache>
                    </c15:dlblFTEntry>
                  </c15:dlblFieldTable>
                  <c15:showDataLabelsRange val="0"/>
                </c:ext>
                <c:ext xmlns:c16="http://schemas.microsoft.com/office/drawing/2014/chart" uri="{C3380CC4-5D6E-409C-BE32-E72D297353CC}">
                  <c16:uniqueId val="{00000005-9213-4E48-A192-B41FAC0A6758}"/>
                </c:ext>
              </c:extLst>
            </c:dLbl>
            <c:dLbl>
              <c:idx val="6"/>
              <c:tx>
                <c:strRef>
                  <c:f>Daten_Diagramme!$E$20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{BCA7F6A9-65FE-47AD-B6EC-AE7559C05BBB}</c15:txfldGUID>
                      <c15:f>Daten_Diagramme!$E$20</c15:f>
                      <c15:dlblFieldTableCache>
                        <c:ptCount val="1"/>
                        <c:pt idx="0">
                          <c:v>-1.2</c:v>
                        </c:pt>
                      </c15:dlblFieldTableCache>
                    </c15:dlblFTEntry>
                  </c15:dlblFieldTable>
                  <c15:showDataLabelsRange val="0"/>
                </c:ext>
                <c:ext xmlns:c16="http://schemas.microsoft.com/office/drawing/2014/chart" uri="{C3380CC4-5D6E-409C-BE32-E72D297353CC}">
                  <c16:uniqueId val="{00000006-9213-4E48-A192-B41FAC0A6758}"/>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{8A871E2F-4506-4892-B392-FBB42E2D74E7}</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9213-4E48-A192-B41FAC0A6758}"/>
                </c:ext>
              </c:extLst>
            </c:dLbl>
            <c:dLbl>
              <c:idx val="8"/>
              <c:tx>
                <c:strRef>
                  <c:f>Daten_Diagramme!$E$22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{48896271-0DA8-4DFC-82FD-DEAAEE50CE22}</c15:txfldGUID>
                      <c15:f>Daten_Diagramme!$E$22</c15:f>
                      <c15:dlblFieldTableCache>
                        <c:ptCount val="1"/>
                        <c:pt idx="0">
                          <c:v>3.4</c:v>
                        </c:pt>
                      </c15:dlblFieldTableCache>
                    </c15:dlblFTEntry>
                  </c15:dlblFieldTable>
                  <c15:showDataLabelsRange val="0"/>
                </c:ext>
                <c:ext xmlns:c16="http://schemas.microsoft.com/office/drawing/2014/chart" uri="{C3380CC4-5D6E-409C-BE32-E72D297353CC}">
                  <c16:uniqueId val="{00000008-9213-4E48-A192-B41FAC0A6758}"/>
                </c:ext>
              </c:extLst>
            </c:dLbl>
            <c:dLbl>
              <c:idx val="9"/>
              <c:tx>
                <c:strRef>
                  <c:f>Daten_Diagramme!$E$23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{83117F15-E81A-4268-A75C-AC36CE24EF13}</c15:txfldGUID>
                      <c15:f>Daten_Diagramme!$E$23</c15:f>
                      <c15:dlblFieldTableCache>
                        <c:ptCount val="1"/>
                        <c:pt idx="0">
                          <c:v>-6.8</c:v>
                        </c:pt>
                      </c15:dlblFieldTableCache>
                    </c15:dlblFTEntry>
                  </c15:dlblFieldTable>
                  <c15:showDataLabelsRange val="0"/>
                </c:ext>
                <c:ext xmlns:c16="http://schemas.microsoft.com/office/drawing/2014/chart" uri="{C3380CC4-5D6E-409C-BE32-E72D297353CC}">
                  <c16:uniqueId val="{00000009-9213-4E48-A192-B41FAC0A6758}"/>
                </c:ext>
              </c:extLst>
            </c:dLbl>
            <c:dLbl>
              <c:idx val="10"/>
              <c:tx>
                <c:strRef>
                  <c:f>Daten_Diagramme!$E$24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{B631350B-9C3D-4FA7-8F8A-E6920656AEF0}</c15:txfldGUID>
                      <c15:f>Daten_Diagramme!$E$24</c15:f>
                      <c15:dlblFieldTableCache>
                        <c:ptCount val="1"/>
                        <c:pt idx="0">
                          <c:v>-6.1</c:v>
                        </c:pt>
                      </c15:dlblFieldTableCache>
                    </c15:dlblFTEntry>
                  </c15:dlblFieldTable>
                  <c15:showDataLabelsRange val="0"/>
                </c:ext>
                <c:ext xmlns:c16="http://schemas.microsoft.com/office/drawing/2014/chart" uri="{C3380CC4-5D6E-409C-BE32-E72D297353CC}">
                  <c16:uniqueId val="{0000000A-9213-4E48-A192-B41FAC0A6758}"/>
                </c:ext>
              </c:extLst>
            </c:dLbl>
            <c:dLbl>
              <c:idx val="11"/>
              <c:tx>
                <c:strRef>
                  <c:f>Daten_Diagramme!$E$25</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{28C4D41C-0786-45BE-9F96-35910C263D03}</c15:txfldGUID>
                      <c15:f>Daten_Diagramme!$E$25</c15:f>
                      <c15:dlblFieldTableCache>
                        <c:ptCount val="1"/>
                        <c:pt idx="0">
                          <c:v>11.5</c:v>
                        </c:pt>
                      </c15:dlblFieldTableCache>
                    </c15:dlblFTEntry>
                  </c15:dlblFieldTable>
                  <c15:showDataLabelsRange val="0"/>
                </c:ext>
                <c:ext xmlns:c16="http://schemas.microsoft.com/office/drawing/2014/chart" uri="{C3380CC4-5D6E-409C-BE32-E72D297353CC}">
                  <c16:uniqueId val="{0000000B-9213-4E48-A192-B41FAC0A6758}"/>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{4E4DAE34-D77B-43D9-B4E4-DE09AE92F6F1}</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9213-4E48-A192-B41FAC0A6758}"/>
                </c:ext>
              </c:extLst>
            </c:dLbl>
            <c:dLbl>
              <c:idx val="13"/>
              <c:tx>
                <c:strRef>
                  <c:f>Daten_Diagramme!$E$27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{56BD7AE7-AD19-4ADC-A1FC-DA2E18F0C82A}</c15:txfldGUID>
                      <c15:f>Daten_Diagramme!$E$27</c15:f>
                      <c15:dlblFieldTableCache>
                        <c:ptCount val="1"/>
                        <c:pt idx="0">
                          <c:v>-4.2</c:v>
                        </c:pt>
                      </c15:dlblFieldTableCache>
                    </c15:dlblFTEntry>
                  </c15:dlblFieldTable>
                  <c15:showDataLabelsRange val="0"/>
                </c:ext>
                <c:ext xmlns:c16="http://schemas.microsoft.com/office/drawing/2014/chart" uri="{C3380CC4-5D6E-409C-BE32-E72D297353CC}">
                  <c16:uniqueId val="{0000000D-9213-4E48-A192-B41FAC0A6758}"/>
                </c:ext>
              </c:extLst>
            </c:dLbl>
            <c:dLbl>
              <c:idx val="14"/>
              <c:tx>
                <c:strRef>
                  <c:f>Daten_Diagramme!$E$28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{A7EF2D95-9C8E-4079-827A-52206A92FCBF}</c15:txfldGUID>
                      <c15:f>Daten_Diagramme!$E$28</c15:f>
                      <c15:dlblFieldTableCache>
                        <c:ptCount val="1"/>
                        <c:pt idx="0">
                          <c:v>1.8</c:v>
                        </c:pt>
                      </c15:dlblFieldTableCache>
                    </c15:dlblFTEntry>
                  </c15:dlblFieldTable>
                  <c15:showDataLabelsRange val="0"/>
                </c:ext>
                <c:ext xmlns:c16="http://schemas.microsoft.com/office/drawing/2014/chart" uri="{C3380CC4-5D6E-409C-BE32-E72D297353CC}">
                  <c16:uniqueId val="{0000000E-9213-4E48-A192-B41FAC0A6758}"/>
                </c:ext>
              </c:extLst>
            </c:dLbl>
            <c:dLbl>
              <c:idx val="15"/>
              <c:tx>
                <c:strRef>
                  <c:f>Daten_Diagramme!$E$29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{2564E8C7-44E2-4314-BC72-3C78E4A02492}</c15:txfldGUID>
                      <c15:f>Daten_Diagramme!$E$29</c15:f>
                      <c15:dlblFieldTableCache>
                        <c:ptCount val="1"/>
                        <c:pt idx="0">
                          <c:v>9.3</c:v>
                        </c:pt>
                      </c15:dlblFieldTableCache>
                    </c15:dlblFTEntry>
                  </c15:dlblFieldTable>
                  <c15:showDataLabelsRange val="0"/>
                </c:ext>
                <c:ext xmlns:c16="http://schemas.microsoft.com/office/drawing/2014/chart" uri="{C3380CC4-5D6E-409C-BE32-E72D297353CC}">
                  <c16:uniqueId val="{0000000F-9213-4E48-A192-B41FAC0A6758}"/>
                </c:ext>
              </c:extLst>
            </c:dLbl>
            <c:dLbl>
              <c:idx val="16"/>
              <c:tx>
                <c:strRef>
                  <c:f>Daten_Diagramme!$E$30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{EED04234-56B3-4E73-B40C-C6DBA7640856}</c15:txfldGUID>
                      <c15:f>Daten_Diagramme!$E$30</c15:f>
                      <c15:dlblFieldTableCache>
                        <c:ptCount val="1"/>
                        <c:pt idx="0">
                          <c:v>-4.8</c:v>
                        </c:pt>
                      </c15:dlblFieldTableCache>
                    </c15:dlblFTEntry>
                  </c15:dlblFieldTable>
                  <c15:showDataLabelsRange val="0"/>
                </c:ext>
                <c:ext xmlns:c16="http://schemas.microsoft.com/office/drawing/2014/chart" uri="{C3380CC4-5D6E-409C-BE32-E72D297353CC}">
                  <c16:uniqueId val="{00000010-9213-4E48-A192-B41FAC0A6758}"/>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{C1EF1F6E-99C3-4D23-8C54-BB8D2C246EA3}</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9213-4E48-A192-B41FAC0A6758}"/>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{4EA13E2B-8D95-48F4-8174-5B8C105F77A4}</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9213-4E48-A192-B41FAC0A6758}"/>
                </c:ext>
              </c:extLst>
            </c:dLbl>
            <c:dLbl>
              <c:idx val="19"/>
              <c:tx>
                <c:strRef>
                  <c:f>Daten_Diagramme!$E$33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{0222C656-ECEB-402C-BCDD-23F8AF99245B}</c15:txfldGUID>
                      <c15:f>Daten_Diagramme!$E$33</c15:f>
                      <c15:dlblFieldTableCache>
                        <c:ptCount val="1"/>
                        <c:pt idx="0">
                          <c:v>4.1</c:v>
                        </c:pt>
                      </c15:dlblFieldTableCache>
                    </c15:dlblFTEntry>
                  </c15:dlblFieldTable>
                  <c15:showDataLabelsRange val="0"/>
                </c:ext>
                <c:ext xmlns:c16="http://schemas.microsoft.com/office/drawing/2014/chart" uri="{C3380CC4-5D6E-409C-BE32-E72D297353CC}">
                  <c16:uniqueId val="{00000013-9213-4E48-A192-B41FAC0A6758}"/>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{D575E887-882C-4CDC-9F29-D7B92E6C6F1E}</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9213-4E48-A192-B41FAC0A675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{C9812372-75BA-45C5-B23D-7A140E24BC06}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213-4E48-A192-B41FAC0A675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{0164681E-A13F-40D7-AA36-82B09DE0DE97}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213-4E48-A192-B41FAC0A6758}"/>
                </c:ext>
              </c:extLst>
            </c:dLbl>
            <c:dLbl>
              <c:idx val="23"/>
              <c:tx>
                <c:strRef>
                  <c:f>Daten_Diagramme!$E$37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{18F2C198-E791-43E5-BA16-3BC8B66191D6}</c15:txfldGUID>
                      <c15:f>Daten_Diagramme!$E$37</c15:f>
                      <c15:dlblFieldTableCache>
                        <c:ptCount val="1"/>
                        <c:pt idx="0">
                          <c:v>4.3</c:v>
                        </c:pt>
                      </c15:dlblFieldTableCache>
                    </c15:dlblFTEntry>
                  </c15:dlblFieldTable>
                  <c15:showDataLabelsRange val="0"/>
                </c:ext>
                <c:ext xmlns:c16="http://schemas.microsoft.com/office/drawing/2014/chart" uri="{C3380CC4-5D6E-409C-BE32-E72D297353CC}">
                  <c16:uniqueId val="{00000017-9213-4E48-A192-B41FAC0A6758}"/>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{023B0C6E-DC30-4576-82AF-DA42F9F3D266}</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9213-4E48-A192-B41FAC0A6758}"/>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{21A2CBCE-0993-4F85-8476-6BF21BA5C43B}</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9213-4E48-A192-B41FAC0A675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{6E3AE647-0E81-46E3-B4E5-C12E8DF4ECFF}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213-4E48-A192-B41FAC0A675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{8150BEE2-8B2C-4E9A-9D27-C1F56337B492}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213-4E48-A192-B41FAC0A675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{A27A4CC8-95BD-444E-8F5B-633AB535A706}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213-4E48-A192-B41FAC0A675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{83B7A271-65E3-419D-8B06-9E818241970F}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213-4E48-A192-B41FAC0A675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{074201F1-9772-4E5D-9BA7-085535896C23}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213-4E48-A192-B41FAC0A6758}"/>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{2641C413-A5A9-46DE-A6BC-E2DE5FCCE429}</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9213-4E48-A192-B41FAC0A675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-1.4062778140390435</c:v>
                </c:pt>
                <c:pt idx="1">
                  <c:v>4.3478260869565215</c:v>
                </c:pt>
                <c:pt idx="2">
                  <c:v>-13.235294117647058</c:v>
                </c:pt>
                <c:pt idx="3">
                  <c:v>-6.302170283806344</c:v>
                </c:pt>
                <c:pt idx="4">
                  <c:v>1.0022271714922049</c:v>
                </c:pt>
                <c:pt idx="5">
                  <c:v>-11.861861861861861</c:v>
                </c:pt>
                <c:pt idx="6">
                  <c:v>-1.2048192771084338</c:v>
                </c:pt>
                <c:pt idx="7">
                  <c:v>1.8947368421052631</c:v>
                </c:pt>
                <c:pt idx="8">
                  <c:v>3.4203102961918193</c:v>
                </c:pt>
                <c:pt idx="9">
                  <c:v>-6.76056338028169</c:v>
                </c:pt>
                <c:pt idx="10">
                  <c:v>-6.1181434599156121</c:v>
                </c:pt>
                <c:pt idx="11">
                  <c:v>11.5</c:v>
                </c:pt>
                <c:pt idx="12">
                  <c:v>-5.882352941176471</c:v>
                </c:pt>
                <c:pt idx="13">
                  <c:v>-4.1633935585231736</c:v>
                </c:pt>
                <c:pt idx="14">
                  <c:v>1.7595307917888563</c:v>
                </c:pt>
                <c:pt idx="15">
                  <c:v>9.3023255813953494</c:v>
                </c:pt>
                <c:pt idx="16">
                  <c:v>-4.7619047619047619</c:v>
                </c:pt>
                <c:pt idx="17">
                  <c:v>2.416918429003021</c:v>
                </c:pt>
                <c:pt idx="18">
                  <c:v>0.49586776859504134</c:v>
                </c:pt>
                <c:pt idx="19">
                  <c:v>4.1304347826086953</c:v>
                </c:pt>
                <c:pt idx="20">
                  <c:v>-3.0248033877797944</c:v>
                </c:pt>
                <c:pt idx="21">
                  <c:v>0</c:v>
                </c:pt>
                <c:pt idx="23">
                  <c:v>4.3478260869565215</c:v>
                </c:pt>
                <c:pt idx="24">
                  <c:v>-4.3365881677197011</c:v>
                </c:pt>
                <c:pt idx="25">
                  <c:v>-0.70534698521046646</c:v>
                </c:pt>
              </c:numCache>
            </c:numRef>
          </c:val>
          <c:extLst>
            <c:ext xmlns:c16="http://schemas.microsoft.com/office/drawing/2014/chart" uri="{C3380CC4-5D6E-409C-BE32-E72D297353CC}">
              <c16:uniqueId val="{00000020-9213-4E48-A192-B41FAC0A675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{D01654F3-7438-46F1-A966-B518D5693E31}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213-4E48-A192-B41FAC0A675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{D7A103A4-E15C-4BA0-ADB3-E9EB42648248}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213-4E48-A192-B41FAC0A675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{B42092F9-2CFC-4F9F-8A1C-7D4C3627255E}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213-4E48-A192-B41FAC0A675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{F9D5759A-AC6C-4993-A86F-B2D8984B418B}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213-4E48-A192-B41FAC0A675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{E66D0F83-B197-47B0-A341-3BEE71208A48}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213-4E48-A192-B41FAC0A675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{E1923D90-6323-4BCF-9661-844BE76A4460}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213-4E48-A192-B41FAC0A675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{263B1FBF-762D-4E42-80CE-E5C9F8ECC0A7}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213-4E48-A192-B41FAC0A675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{79675F62-D253-4D99-A963-B28476C0813B}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213-4E48-A192-B41FAC0A675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{A9B323EB-87A8-4A37-AAB1-EB82ADA01D93}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213-4E48-A192-B41FAC0A675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{ABEBA3AD-E8AE-46F4-94C7-1F61143B0F9F}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213-4E48-A192-B41FAC0A675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{68A0BC45-EAE2-41F9-A636-1B4C6F40C010}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213-4E48-A192-B41FAC0A675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{8ED33A5D-F1C6-47D2-AB3A-FAAEE5F21220}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213-4E48-A192-B41FAC0A675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{5454542A-29AC-43CB-A679-636C1B09491B}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213-4E48-A192-B41FAC0A675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{AE7CA5D8-DD06-4302-B041-28E9FB28ACFD}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213-4E48-A192-B41FAC0A675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{25F0B26B-8489-4741-9210-BC77BEF935E1}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213-4E48-A192-B41FAC0A675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{5477A320-6800-4634-B22B-6B3B44F9E298}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213-4E48-A192-B41FAC0A675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{7E996378-6119-4213-B6FC-6F3809692859}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213-4E48-A192-B41FAC0A675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{9D15B051-2C38-4C51-B18F-144010935224}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213-4E48-A192-B41FAC0A675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{DBFBA2A0-E83D-419F-A7A3-F0E0047AC824}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213-4E48-A192-B41FAC0A675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{D5C127AA-FE60-4562-BEAF-21A0A7EB5BF2}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213-4E48-A192-B41FAC0A675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{968C1AA4-7D03-428E-A0AD-B3F4A66693E7}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213-4E48-A192-B41FAC0A675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{B5C48528-834D-46B9-8C45-922680EFA001}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213-4E48-A192-B41FAC0A675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{3D9F46A0-743B-4848-A718-03D629BAF20B}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213-4E48-A192-B41FAC0A675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{B118978F-3BE5-4E21-803B-00534F160BD0}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213-4E48-A192-B41FAC0A675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{8FD443EC-8820-4258-A904-E80931EE7A1B}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213-4E48-A192-B41FAC0A675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{ED26B1EB-1C51-46F2-96A3-537B370101CD}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213-4E48-A192-B41FAC0A675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{85F20B18-4B95-4078-9FF4-CE3E8082B1F1}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213-4E48-A192-B41FAC0A675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{803EAFE3-D558-4AEB-9A2B-B217EB68BF1F}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213-4E48-A192-B41FAC0A675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{3EC74809-BD3A-4404-A5D7-F366434B0A56}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213-4E48-A192-B41FAC0A675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{FF979FD6-6E0F-4531-8418-AAFB18E51D71}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213-4E48-A192-B41FAC0A675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{E5226C3B-23E7-4A87-8927-8DD37AD24D33}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213-4E48-A192-B41FAC0A675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{8F1EAC9E-87C0-47FC-9476-CBC6DB4FB419}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213-4E48-A192-B41FAC0A675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213-4E48-A192-B41FAC0A675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213-4E48-A192-B41FAC0A675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{08A9CAD5-FBC1-4EA4-96A7-5A772E7178CF}</c15:txfldGUID>
                      <c15:f>Diagramm!$I$46</c15:f>
                      <c15:dlblFieldTableCache>
                        <c:ptCount val="1"/>
                      </c15:dlblFieldTableCache>
                    </c15:dlblFTEntry>
                  </c15:dlblFieldTable>
                  <c15:showDataLabelsRange val="0"/>
                </c:ext>
                <c:ext xmlns:c16="http://schemas.microsoft.com/office/drawing/2014/chart" uri="{C3380CC4-5D6E-409C-BE32-E72D297353CC}">
                  <c16:uniqueId val="{00000000-E43E-4A6F-A247-62B95B45A5A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{547D2F73-F574-4182-8625-6E12D0CE6739}</c15:txfldGUID>
                      <c15:f>Diagramm!$I$47</c15:f>
                      <c15:dlblFieldTableCache>
                        <c:ptCount val="1"/>
                      </c15:dlblFieldTableCache>
                    </c15:dlblFTEntry>
                  </c15:dlblFieldTable>
                  <c15:showDataLabelsRange val="0"/>
                </c:ext>
                <c:ext xmlns:c16="http://schemas.microsoft.com/office/drawing/2014/chart" uri="{C3380CC4-5D6E-409C-BE32-E72D297353CC}">
                  <c16:uniqueId val="{00000001-E43E-4A6F-A247-62B95B45A5A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{4B49D790-D1E0-4600-9091-0A18ED22744A}</c15:txfldGUID>
                      <c15:f>Diagramm!$I$48</c15:f>
                      <c15:dlblFieldTableCache>
                        <c:ptCount val="1"/>
                      </c15:dlblFieldTableCache>
                    </c15:dlblFTEntry>
                  </c15:dlblFieldTable>
                  <c15:showDataLabelsRange val="0"/>
                </c:ext>
                <c:ext xmlns:c16="http://schemas.microsoft.com/office/drawing/2014/chart" uri="{C3380CC4-5D6E-409C-BE32-E72D297353CC}">
                  <c16:uniqueId val="{00000002-E43E-4A6F-A247-62B95B45A5A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{C8AF3C79-D3AC-4E13-94C5-1D01DD76F50E}</c15:txfldGUID>
                      <c15:f>Diagramm!$I$49</c15:f>
                      <c15:dlblFieldTableCache>
                        <c:ptCount val="1"/>
                      </c15:dlblFieldTableCache>
                    </c15:dlblFTEntry>
                  </c15:dlblFieldTable>
                  <c15:showDataLabelsRange val="0"/>
                </c:ext>
                <c:ext xmlns:c16="http://schemas.microsoft.com/office/drawing/2014/chart" uri="{C3380CC4-5D6E-409C-BE32-E72D297353CC}">
                  <c16:uniqueId val="{00000003-E43E-4A6F-A247-62B95B45A5A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{7E74544A-7367-40E5-B415-B2B94E39AB23}</c15:txfldGUID>
                      <c15:f>Diagramm!$I$50</c15:f>
                      <c15:dlblFieldTableCache>
                        <c:ptCount val="1"/>
                      </c15:dlblFieldTableCache>
                    </c15:dlblFTEntry>
                  </c15:dlblFieldTable>
                  <c15:showDataLabelsRange val="0"/>
                </c:ext>
                <c:ext xmlns:c16="http://schemas.microsoft.com/office/drawing/2014/chart" uri="{C3380CC4-5D6E-409C-BE32-E72D297353CC}">
                  <c16:uniqueId val="{00000004-E43E-4A6F-A247-62B95B45A5A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{81BD506C-5A14-4D83-894B-5536D891C706}</c15:txfldGUID>
                      <c15:f>Diagramm!$I$51</c15:f>
                      <c15:dlblFieldTableCache>
                        <c:ptCount val="1"/>
                      </c15:dlblFieldTableCache>
                    </c15:dlblFTEntry>
                  </c15:dlblFieldTable>
                  <c15:showDataLabelsRange val="0"/>
                </c:ext>
                <c:ext xmlns:c16="http://schemas.microsoft.com/office/drawing/2014/chart" uri="{C3380CC4-5D6E-409C-BE32-E72D297353CC}">
                  <c16:uniqueId val="{00000005-E43E-4A6F-A247-62B95B45A5A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{6912E93E-E792-4CE0-AD49-A3B18A9DCB8A}</c15:txfldGUID>
                      <c15:f>Diagramm!$I$52</c15:f>
                      <c15:dlblFieldTableCache>
                        <c:ptCount val="1"/>
                      </c15:dlblFieldTableCache>
                    </c15:dlblFTEntry>
                  </c15:dlblFieldTable>
                  <c15:showDataLabelsRange val="0"/>
                </c:ext>
                <c:ext xmlns:c16="http://schemas.microsoft.com/office/drawing/2014/chart" uri="{C3380CC4-5D6E-409C-BE32-E72D297353CC}">
                  <c16:uniqueId val="{00000006-E43E-4A6F-A247-62B95B45A5A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{6D40766D-BD1A-446E-B805-10DF7E9ED787}</c15:txfldGUID>
                      <c15:f>Diagramm!$I$53</c15:f>
                      <c15:dlblFieldTableCache>
                        <c:ptCount val="1"/>
                      </c15:dlblFieldTableCache>
                    </c15:dlblFTEntry>
                  </c15:dlblFieldTable>
                  <c15:showDataLabelsRange val="0"/>
                </c:ext>
                <c:ext xmlns:c16="http://schemas.microsoft.com/office/drawing/2014/chart" uri="{C3380CC4-5D6E-409C-BE32-E72D297353CC}">
                  <c16:uniqueId val="{00000007-E43E-4A6F-A247-62B95B45A5A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{3C3DD81B-C3C6-48EA-9125-26FAB3B48558}</c15:txfldGUID>
                      <c15:f>Diagramm!$I$54</c15:f>
                      <c15:dlblFieldTableCache>
                        <c:ptCount val="1"/>
                      </c15:dlblFieldTableCache>
                    </c15:dlblFTEntry>
                  </c15:dlblFieldTable>
                  <c15:showDataLabelsRange val="0"/>
                </c:ext>
                <c:ext xmlns:c16="http://schemas.microsoft.com/office/drawing/2014/chart" uri="{C3380CC4-5D6E-409C-BE32-E72D297353CC}">
                  <c16:uniqueId val="{00000008-E43E-4A6F-A247-62B95B45A5A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{96787310-0232-4F1D-8A49-AAA6280914F4}</c15:txfldGUID>
                      <c15:f>Diagramm!$I$55</c15:f>
                      <c15:dlblFieldTableCache>
                        <c:ptCount val="1"/>
                      </c15:dlblFieldTableCache>
                    </c15:dlblFTEntry>
                  </c15:dlblFieldTable>
                  <c15:showDataLabelsRange val="0"/>
                </c:ext>
                <c:ext xmlns:c16="http://schemas.microsoft.com/office/drawing/2014/chart" uri="{C3380CC4-5D6E-409C-BE32-E72D297353CC}">
                  <c16:uniqueId val="{00000009-E43E-4A6F-A247-62B95B45A5A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{46920F30-FB90-4121-AA7D-2E663715AC26}</c15:txfldGUID>
                      <c15:f>Diagramm!$I$56</c15:f>
                      <c15:dlblFieldTableCache>
                        <c:ptCount val="1"/>
                      </c15:dlblFieldTableCache>
                    </c15:dlblFTEntry>
                  </c15:dlblFieldTable>
                  <c15:showDataLabelsRange val="0"/>
                </c:ext>
                <c:ext xmlns:c16="http://schemas.microsoft.com/office/drawing/2014/chart" uri="{C3380CC4-5D6E-409C-BE32-E72D297353CC}">
                  <c16:uniqueId val="{0000000A-E43E-4A6F-A247-62B95B45A5A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{34D38E2C-32BF-4CE1-B9B1-A07468C41B7D}</c15:txfldGUID>
                      <c15:f>Diagramm!$I$57</c15:f>
                      <c15:dlblFieldTableCache>
                        <c:ptCount val="1"/>
                      </c15:dlblFieldTableCache>
                    </c15:dlblFTEntry>
                  </c15:dlblFieldTable>
                  <c15:showDataLabelsRange val="0"/>
                </c:ext>
                <c:ext xmlns:c16="http://schemas.microsoft.com/office/drawing/2014/chart" uri="{C3380CC4-5D6E-409C-BE32-E72D297353CC}">
                  <c16:uniqueId val="{0000000B-E43E-4A6F-A247-62B95B45A5A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{99EB61B2-4E4D-4F3F-92C2-2C5D2DA98A47}</c15:txfldGUID>
                      <c15:f>Diagramm!$I$58</c15:f>
                      <c15:dlblFieldTableCache>
                        <c:ptCount val="1"/>
                      </c15:dlblFieldTableCache>
                    </c15:dlblFTEntry>
                  </c15:dlblFieldTable>
                  <c15:showDataLabelsRange val="0"/>
                </c:ext>
                <c:ext xmlns:c16="http://schemas.microsoft.com/office/drawing/2014/chart" uri="{C3380CC4-5D6E-409C-BE32-E72D297353CC}">
                  <c16:uniqueId val="{0000000C-E43E-4A6F-A247-62B95B45A5A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{DC40F0B6-FC22-40C4-96FE-51E564DFA053}</c15:txfldGUID>
                      <c15:f>Diagramm!$I$59</c15:f>
                      <c15:dlblFieldTableCache>
                        <c:ptCount val="1"/>
                      </c15:dlblFieldTableCache>
                    </c15:dlblFTEntry>
                  </c15:dlblFieldTable>
                  <c15:showDataLabelsRange val="0"/>
                </c:ext>
                <c:ext xmlns:c16="http://schemas.microsoft.com/office/drawing/2014/chart" uri="{C3380CC4-5D6E-409C-BE32-E72D297353CC}">
                  <c16:uniqueId val="{0000000D-E43E-4A6F-A247-62B95B45A5A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{ACDAFA5C-4348-4222-8C34-251E19DC9EE0}</c15:txfldGUID>
                      <c15:f>Diagramm!$I$60</c15:f>
                      <c15:dlblFieldTableCache>
                        <c:ptCount val="1"/>
                      </c15:dlblFieldTableCache>
                    </c15:dlblFTEntry>
                  </c15:dlblFieldTable>
                  <c15:showDataLabelsRange val="0"/>
                </c:ext>
                <c:ext xmlns:c16="http://schemas.microsoft.com/office/drawing/2014/chart" uri="{C3380CC4-5D6E-409C-BE32-E72D297353CC}">
                  <c16:uniqueId val="{0000000E-E43E-4A6F-A247-62B95B45A5A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{F62CF1B0-3A7F-42CD-935C-EDE645A660F5}</c15:txfldGUID>
                      <c15:f>Diagramm!$I$61</c15:f>
                      <c15:dlblFieldTableCache>
                        <c:ptCount val="1"/>
                      </c15:dlblFieldTableCache>
                    </c15:dlblFTEntry>
                  </c15:dlblFieldTable>
                  <c15:showDataLabelsRange val="0"/>
                </c:ext>
                <c:ext xmlns:c16="http://schemas.microsoft.com/office/drawing/2014/chart" uri="{C3380CC4-5D6E-409C-BE32-E72D297353CC}">
                  <c16:uniqueId val="{0000000F-E43E-4A6F-A247-62B95B45A5A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{AC799C69-902E-4AD2-B032-D7923F31F323}</c15:txfldGUID>
                      <c15:f>Diagramm!$I$62</c15:f>
                      <c15:dlblFieldTableCache>
                        <c:ptCount val="1"/>
                      </c15:dlblFieldTableCache>
                    </c15:dlblFTEntry>
                  </c15:dlblFieldTable>
                  <c15:showDataLabelsRange val="0"/>
                </c:ext>
                <c:ext xmlns:c16="http://schemas.microsoft.com/office/drawing/2014/chart" uri="{C3380CC4-5D6E-409C-BE32-E72D297353CC}">
                  <c16:uniqueId val="{00000010-E43E-4A6F-A247-62B95B45A5A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{CB15AC1C-7DE7-4958-BB17-D4E45A83D14E}</c15:txfldGUID>
                      <c15:f>Diagramm!$I$63</c15:f>
                      <c15:dlblFieldTableCache>
                        <c:ptCount val="1"/>
                      </c15:dlblFieldTableCache>
                    </c15:dlblFTEntry>
                  </c15:dlblFieldTable>
                  <c15:showDataLabelsRange val="0"/>
                </c:ext>
                <c:ext xmlns:c16="http://schemas.microsoft.com/office/drawing/2014/chart" uri="{C3380CC4-5D6E-409C-BE32-E72D297353CC}">
                  <c16:uniqueId val="{00000011-E43E-4A6F-A247-62B95B45A5A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{2E406FE3-F700-4500-9C4E-960020F2CEFF}</c15:txfldGUID>
                      <c15:f>Diagramm!$I$64</c15:f>
                      <c15:dlblFieldTableCache>
                        <c:ptCount val="1"/>
                      </c15:dlblFieldTableCache>
                    </c15:dlblFTEntry>
                  </c15:dlblFieldTable>
                  <c15:showDataLabelsRange val="0"/>
                </c:ext>
                <c:ext xmlns:c16="http://schemas.microsoft.com/office/drawing/2014/chart" uri="{C3380CC4-5D6E-409C-BE32-E72D297353CC}">
                  <c16:uniqueId val="{00000012-E43E-4A6F-A247-62B95B45A5A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{30D02F86-3D3D-4630-9803-5507A6E28889}</c15:txfldGUID>
                      <c15:f>Diagramm!$I$65</c15:f>
                      <c15:dlblFieldTableCache>
                        <c:ptCount val="1"/>
                      </c15:dlblFieldTableCache>
                    </c15:dlblFTEntry>
                  </c15:dlblFieldTable>
                  <c15:showDataLabelsRange val="0"/>
                </c:ext>
                <c:ext xmlns:c16="http://schemas.microsoft.com/office/drawing/2014/chart" uri="{C3380CC4-5D6E-409C-BE32-E72D297353CC}">
                  <c16:uniqueId val="{00000013-E43E-4A6F-A247-62B95B45A5A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{D5F389FD-AB45-465E-94F3-83AAEF6A908E}</c15:txfldGUID>
                      <c15:f>Diagramm!$I$66</c15:f>
                      <c15:dlblFieldTableCache>
                        <c:ptCount val="1"/>
                      </c15:dlblFieldTableCache>
                    </c15:dlblFTEntry>
                  </c15:dlblFieldTable>
                  <c15:showDataLabelsRange val="0"/>
                </c:ext>
                <c:ext xmlns:c16="http://schemas.microsoft.com/office/drawing/2014/chart" uri="{C3380CC4-5D6E-409C-BE32-E72D297353CC}">
                  <c16:uniqueId val="{00000014-E43E-4A6F-A247-62B95B45A5A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{CF444FE0-9297-48E9-A369-498446379EAD}</c15:txfldGUID>
                      <c15:f>Diagramm!$I$67</c15:f>
                      <c15:dlblFieldTableCache>
                        <c:ptCount val="1"/>
                      </c15:dlblFieldTableCache>
                    </c15:dlblFTEntry>
                  </c15:dlblFieldTable>
                  <c15:showDataLabelsRange val="0"/>
                </c:ext>
                <c:ext xmlns:c16="http://schemas.microsoft.com/office/drawing/2014/chart" uri="{C3380CC4-5D6E-409C-BE32-E72D297353CC}">
                  <c16:uniqueId val="{00000015-E43E-4A6F-A247-62B95B45A5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3E-4A6F-A247-62B95B45A5A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{C86143DC-F4F1-403E-B566-738286172B5F}</c15:txfldGUID>
                      <c15:f>Diagramm!$K$46</c15:f>
                      <c15:dlblFieldTableCache>
                        <c:ptCount val="1"/>
                      </c15:dlblFieldTableCache>
                    </c15:dlblFTEntry>
                  </c15:dlblFieldTable>
                  <c15:showDataLabelsRange val="0"/>
                </c:ext>
                <c:ext xmlns:c16="http://schemas.microsoft.com/office/drawing/2014/chart" uri="{C3380CC4-5D6E-409C-BE32-E72D297353CC}">
                  <c16:uniqueId val="{00000017-E43E-4A6F-A247-62B95B45A5A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{38403C02-9034-48C0-B78F-5FED4174B075}</c15:txfldGUID>
                      <c15:f>Diagramm!$K$47</c15:f>
                      <c15:dlblFieldTableCache>
                        <c:ptCount val="1"/>
                      </c15:dlblFieldTableCache>
                    </c15:dlblFTEntry>
                  </c15:dlblFieldTable>
                  <c15:showDataLabelsRange val="0"/>
                </c:ext>
                <c:ext xmlns:c16="http://schemas.microsoft.com/office/drawing/2014/chart" uri="{C3380CC4-5D6E-409C-BE32-E72D297353CC}">
                  <c16:uniqueId val="{00000018-E43E-4A6F-A247-62B95B45A5A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{C07A2D24-282C-4AE3-A3A8-9511F02DBFA7}</c15:txfldGUID>
                      <c15:f>Diagramm!$K$48</c15:f>
                      <c15:dlblFieldTableCache>
                        <c:ptCount val="1"/>
                      </c15:dlblFieldTableCache>
                    </c15:dlblFTEntry>
                  </c15:dlblFieldTable>
                  <c15:showDataLabelsRange val="0"/>
                </c:ext>
                <c:ext xmlns:c16="http://schemas.microsoft.com/office/drawing/2014/chart" uri="{C3380CC4-5D6E-409C-BE32-E72D297353CC}">
                  <c16:uniqueId val="{00000019-E43E-4A6F-A247-62B95B45A5A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{2AB235B3-8A42-4160-B077-4D66E912C850}</c15:txfldGUID>
                      <c15:f>Diagramm!$K$49</c15:f>
                      <c15:dlblFieldTableCache>
                        <c:ptCount val="1"/>
                      </c15:dlblFieldTableCache>
                    </c15:dlblFTEntry>
                  </c15:dlblFieldTable>
                  <c15:showDataLabelsRange val="0"/>
                </c:ext>
                <c:ext xmlns:c16="http://schemas.microsoft.com/office/drawing/2014/chart" uri="{C3380CC4-5D6E-409C-BE32-E72D297353CC}">
                  <c16:uniqueId val="{0000001A-E43E-4A6F-A247-62B95B45A5A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{17D58A26-E0C0-4787-A31F-544719D16020}</c15:txfldGUID>
                      <c15:f>Diagramm!$K$50</c15:f>
                      <c15:dlblFieldTableCache>
                        <c:ptCount val="1"/>
                      </c15:dlblFieldTableCache>
                    </c15:dlblFTEntry>
                  </c15:dlblFieldTable>
                  <c15:showDataLabelsRange val="0"/>
                </c:ext>
                <c:ext xmlns:c16="http://schemas.microsoft.com/office/drawing/2014/chart" uri="{C3380CC4-5D6E-409C-BE32-E72D297353CC}">
                  <c16:uniqueId val="{0000001B-E43E-4A6F-A247-62B95B45A5A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{D7AD079C-6281-4727-A573-A7C57E7E48A9}</c15:txfldGUID>
                      <c15:f>Diagramm!$K$51</c15:f>
                      <c15:dlblFieldTableCache>
                        <c:ptCount val="1"/>
                      </c15:dlblFieldTableCache>
                    </c15:dlblFTEntry>
                  </c15:dlblFieldTable>
                  <c15:showDataLabelsRange val="0"/>
                </c:ext>
                <c:ext xmlns:c16="http://schemas.microsoft.com/office/drawing/2014/chart" uri="{C3380CC4-5D6E-409C-BE32-E72D297353CC}">
                  <c16:uniqueId val="{0000001C-E43E-4A6F-A247-62B95B45A5A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{FF9AEEBA-89F7-4CD5-824F-37EFF03F3AF8}</c15:txfldGUID>
                      <c15:f>Diagramm!$K$52</c15:f>
                      <c15:dlblFieldTableCache>
                        <c:ptCount val="1"/>
                      </c15:dlblFieldTableCache>
                    </c15:dlblFTEntry>
                  </c15:dlblFieldTable>
                  <c15:showDataLabelsRange val="0"/>
                </c:ext>
                <c:ext xmlns:c16="http://schemas.microsoft.com/office/drawing/2014/chart" uri="{C3380CC4-5D6E-409C-BE32-E72D297353CC}">
                  <c16:uniqueId val="{0000001D-E43E-4A6F-A247-62B95B45A5A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{C5947B2A-24E8-41FB-BA65-4A543B333AF1}</c15:txfldGUID>
                      <c15:f>Diagramm!$K$53</c15:f>
                      <c15:dlblFieldTableCache>
                        <c:ptCount val="1"/>
                      </c15:dlblFieldTableCache>
                    </c15:dlblFTEntry>
                  </c15:dlblFieldTable>
                  <c15:showDataLabelsRange val="0"/>
                </c:ext>
                <c:ext xmlns:c16="http://schemas.microsoft.com/office/drawing/2014/chart" uri="{C3380CC4-5D6E-409C-BE32-E72D297353CC}">
                  <c16:uniqueId val="{0000001E-E43E-4A6F-A247-62B95B45A5A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{8421DD82-F7A9-4D11-94D9-D727037C9FD3}</c15:txfldGUID>
                      <c15:f>Diagramm!$K$54</c15:f>
                      <c15:dlblFieldTableCache>
                        <c:ptCount val="1"/>
                      </c15:dlblFieldTableCache>
                    </c15:dlblFTEntry>
                  </c15:dlblFieldTable>
                  <c15:showDataLabelsRange val="0"/>
                </c:ext>
                <c:ext xmlns:c16="http://schemas.microsoft.com/office/drawing/2014/chart" uri="{C3380CC4-5D6E-409C-BE32-E72D297353CC}">
                  <c16:uniqueId val="{0000001F-E43E-4A6F-A247-62B95B45A5A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{D505EB28-CA40-4662-91B1-0DF188AD5037}</c15:txfldGUID>
                      <c15:f>Diagramm!$K$55</c15:f>
                      <c15:dlblFieldTableCache>
                        <c:ptCount val="1"/>
                      </c15:dlblFieldTableCache>
                    </c15:dlblFTEntry>
                  </c15:dlblFieldTable>
                  <c15:showDataLabelsRange val="0"/>
                </c:ext>
                <c:ext xmlns:c16="http://schemas.microsoft.com/office/drawing/2014/chart" uri="{C3380CC4-5D6E-409C-BE32-E72D297353CC}">
                  <c16:uniqueId val="{00000020-E43E-4A6F-A247-62B95B45A5A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{71BADDDA-F723-467A-8E95-324319B1FF81}</c15:txfldGUID>
                      <c15:f>Diagramm!$K$56</c15:f>
                      <c15:dlblFieldTableCache>
                        <c:ptCount val="1"/>
                      </c15:dlblFieldTableCache>
                    </c15:dlblFTEntry>
                  </c15:dlblFieldTable>
                  <c15:showDataLabelsRange val="0"/>
                </c:ext>
                <c:ext xmlns:c16="http://schemas.microsoft.com/office/drawing/2014/chart" uri="{C3380CC4-5D6E-409C-BE32-E72D297353CC}">
                  <c16:uniqueId val="{00000021-E43E-4A6F-A247-62B95B45A5A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{5D02F70B-5E03-421C-A5E9-D038ECCA1538}</c15:txfldGUID>
                      <c15:f>Diagramm!$K$57</c15:f>
                      <c15:dlblFieldTableCache>
                        <c:ptCount val="1"/>
                      </c15:dlblFieldTableCache>
                    </c15:dlblFTEntry>
                  </c15:dlblFieldTable>
                  <c15:showDataLabelsRange val="0"/>
                </c:ext>
                <c:ext xmlns:c16="http://schemas.microsoft.com/office/drawing/2014/chart" uri="{C3380CC4-5D6E-409C-BE32-E72D297353CC}">
                  <c16:uniqueId val="{00000022-E43E-4A6F-A247-62B95B45A5A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{86E1EEC5-EAED-42A6-87EB-59BCE4B13A0D}</c15:txfldGUID>
                      <c15:f>Diagramm!$K$58</c15:f>
                      <c15:dlblFieldTableCache>
                        <c:ptCount val="1"/>
                      </c15:dlblFieldTableCache>
                    </c15:dlblFTEntry>
                  </c15:dlblFieldTable>
                  <c15:showDataLabelsRange val="0"/>
                </c:ext>
                <c:ext xmlns:c16="http://schemas.microsoft.com/office/drawing/2014/chart" uri="{C3380CC4-5D6E-409C-BE32-E72D297353CC}">
                  <c16:uniqueId val="{00000023-E43E-4A6F-A247-62B95B45A5A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{3FC920A5-7CDD-4C79-A1AB-A5A60C44A2F1}</c15:txfldGUID>
                      <c15:f>Diagramm!$K$59</c15:f>
                      <c15:dlblFieldTableCache>
                        <c:ptCount val="1"/>
                      </c15:dlblFieldTableCache>
                    </c15:dlblFTEntry>
                  </c15:dlblFieldTable>
                  <c15:showDataLabelsRange val="0"/>
                </c:ext>
                <c:ext xmlns:c16="http://schemas.microsoft.com/office/drawing/2014/chart" uri="{C3380CC4-5D6E-409C-BE32-E72D297353CC}">
                  <c16:uniqueId val="{00000024-E43E-4A6F-A247-62B95B45A5A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{5C08FC5D-550B-4C33-BE98-D11A10B25A1D}</c15:txfldGUID>
                      <c15:f>Diagramm!$K$60</c15:f>
                      <c15:dlblFieldTableCache>
                        <c:ptCount val="1"/>
                      </c15:dlblFieldTableCache>
                    </c15:dlblFTEntry>
                  </c15:dlblFieldTable>
                  <c15:showDataLabelsRange val="0"/>
                </c:ext>
                <c:ext xmlns:c16="http://schemas.microsoft.com/office/drawing/2014/chart" uri="{C3380CC4-5D6E-409C-BE32-E72D297353CC}">
                  <c16:uniqueId val="{00000025-E43E-4A6F-A247-62B95B45A5A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{B0E445EB-8022-451E-9AE7-C3D6FEBCD9FC}</c15:txfldGUID>
                      <c15:f>Diagramm!$K$61</c15:f>
                      <c15:dlblFieldTableCache>
                        <c:ptCount val="1"/>
                      </c15:dlblFieldTableCache>
                    </c15:dlblFTEntry>
                  </c15:dlblFieldTable>
                  <c15:showDataLabelsRange val="0"/>
                </c:ext>
                <c:ext xmlns:c16="http://schemas.microsoft.com/office/drawing/2014/chart" uri="{C3380CC4-5D6E-409C-BE32-E72D297353CC}">
                  <c16:uniqueId val="{00000026-E43E-4A6F-A247-62B95B45A5A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{A7930E2F-E33A-48E4-94DF-6384E1D256DE}</c15:txfldGUID>
                      <c15:f>Diagramm!$K$62</c15:f>
                      <c15:dlblFieldTableCache>
                        <c:ptCount val="1"/>
                      </c15:dlblFieldTableCache>
                    </c15:dlblFTEntry>
                  </c15:dlblFieldTable>
                  <c15:showDataLabelsRange val="0"/>
                </c:ext>
                <c:ext xmlns:c16="http://schemas.microsoft.com/office/drawing/2014/chart" uri="{C3380CC4-5D6E-409C-BE32-E72D297353CC}">
                  <c16:uniqueId val="{00000027-E43E-4A6F-A247-62B95B45A5A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{8373314F-B54E-4A9B-AC47-9EA13B8DA7A1}</c15:txfldGUID>
                      <c15:f>Diagramm!$K$63</c15:f>
                      <c15:dlblFieldTableCache>
                        <c:ptCount val="1"/>
                      </c15:dlblFieldTableCache>
                    </c15:dlblFTEntry>
                  </c15:dlblFieldTable>
                  <c15:showDataLabelsRange val="0"/>
                </c:ext>
                <c:ext xmlns:c16="http://schemas.microsoft.com/office/drawing/2014/chart" uri="{C3380CC4-5D6E-409C-BE32-E72D297353CC}">
                  <c16:uniqueId val="{00000028-E43E-4A6F-A247-62B95B45A5A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{018D04FE-951E-40D6-8913-86D31592BF68}</c15:txfldGUID>
                      <c15:f>Diagramm!$K$64</c15:f>
                      <c15:dlblFieldTableCache>
                        <c:ptCount val="1"/>
                      </c15:dlblFieldTableCache>
                    </c15:dlblFTEntry>
                  </c15:dlblFieldTable>
                  <c15:showDataLabelsRange val="0"/>
                </c:ext>
                <c:ext xmlns:c16="http://schemas.microsoft.com/office/drawing/2014/chart" uri="{C3380CC4-5D6E-409C-BE32-E72D297353CC}">
                  <c16:uniqueId val="{00000029-E43E-4A6F-A247-62B95B45A5A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{9D8B0746-B37A-46DF-90A4-A2A9165A3B39}</c15:txfldGUID>
                      <c15:f>Diagramm!$K$65</c15:f>
                      <c15:dlblFieldTableCache>
                        <c:ptCount val="1"/>
                      </c15:dlblFieldTableCache>
                    </c15:dlblFTEntry>
                  </c15:dlblFieldTable>
                  <c15:showDataLabelsRange val="0"/>
                </c:ext>
                <c:ext xmlns:c16="http://schemas.microsoft.com/office/drawing/2014/chart" uri="{C3380CC4-5D6E-409C-BE32-E72D297353CC}">
                  <c16:uniqueId val="{0000002A-E43E-4A6F-A247-62B95B45A5A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{6599F3C7-4B9D-4993-84F5-477504A510BA}</c15:txfldGUID>
                      <c15:f>Diagramm!$K$66</c15:f>
                      <c15:dlblFieldTableCache>
                        <c:ptCount val="1"/>
                      </c15:dlblFieldTableCache>
                    </c15:dlblFTEntry>
                  </c15:dlblFieldTable>
                  <c15:showDataLabelsRange val="0"/>
                </c:ext>
                <c:ext xmlns:c16="http://schemas.microsoft.com/office/drawing/2014/chart" uri="{C3380CC4-5D6E-409C-BE32-E72D297353CC}">
                  <c16:uniqueId val="{0000002B-E43E-4A6F-A247-62B95B45A5A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{F54B4550-21A4-4B45-99AA-DBA83C5B9DCA}</c15:txfldGUID>
                      <c15:f>Diagramm!$K$67</c15:f>
                      <c15:dlblFieldTableCache>
                        <c:ptCount val="1"/>
                      </c15:dlblFieldTableCache>
                    </c15:dlblFTEntry>
                  </c15:dlblFieldTable>
                  <c15:showDataLabelsRange val="0"/>
                </c:ext>
                <c:ext xmlns:c16="http://schemas.microsoft.com/office/drawing/2014/chart" uri="{C3380CC4-5D6E-409C-BE32-E72D297353CC}">
                  <c16:uniqueId val="{0000002C-E43E-4A6F-A247-62B95B45A5A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3E-4A6F-A247-62B95B45A5A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{13118DFD-5215-49A8-A13E-28E439E06FB1}</c15:txfldGUID>
                      <c15:f>Diagramm!$J$46</c15:f>
                      <c15:dlblFieldTableCache>
                        <c:ptCount val="1"/>
                      </c15:dlblFieldTableCache>
                    </c15:dlblFTEntry>
                  </c15:dlblFieldTable>
                  <c15:showDataLabelsRange val="0"/>
                </c:ext>
                <c:ext xmlns:c16="http://schemas.microsoft.com/office/drawing/2014/chart" uri="{C3380CC4-5D6E-409C-BE32-E72D297353CC}">
                  <c16:uniqueId val="{0000002E-E43E-4A6F-A247-62B95B45A5A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{2750C4E1-D537-487F-BDCF-CFEB6BE932FA}</c15:txfldGUID>
                      <c15:f>Diagramm!$J$47</c15:f>
                      <c15:dlblFieldTableCache>
                        <c:ptCount val="1"/>
                      </c15:dlblFieldTableCache>
                    </c15:dlblFTEntry>
                  </c15:dlblFieldTable>
                  <c15:showDataLabelsRange val="0"/>
                </c:ext>
                <c:ext xmlns:c16="http://schemas.microsoft.com/office/drawing/2014/chart" uri="{C3380CC4-5D6E-409C-BE32-E72D297353CC}">
                  <c16:uniqueId val="{0000002F-E43E-4A6F-A247-62B95B45A5A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{77CB912C-97FB-43ED-963C-820FF7F82F1F}</c15:txfldGUID>
                      <c15:f>Diagramm!$J$48</c15:f>
                      <c15:dlblFieldTableCache>
                        <c:ptCount val="1"/>
                      </c15:dlblFieldTableCache>
                    </c15:dlblFTEntry>
                  </c15:dlblFieldTable>
                  <c15:showDataLabelsRange val="0"/>
                </c:ext>
                <c:ext xmlns:c16="http://schemas.microsoft.com/office/drawing/2014/chart" uri="{C3380CC4-5D6E-409C-BE32-E72D297353CC}">
                  <c16:uniqueId val="{00000030-E43E-4A6F-A247-62B95B45A5A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{12DA57C5-F9FC-4B15-9FAD-6539B7D53D12}</c15:txfldGUID>
                      <c15:f>Diagramm!$J$49</c15:f>
                      <c15:dlblFieldTableCache>
                        <c:ptCount val="1"/>
                      </c15:dlblFieldTableCache>
                    </c15:dlblFTEntry>
                  </c15:dlblFieldTable>
                  <c15:showDataLabelsRange val="0"/>
                </c:ext>
                <c:ext xmlns:c16="http://schemas.microsoft.com/office/drawing/2014/chart" uri="{C3380CC4-5D6E-409C-BE32-E72D297353CC}">
                  <c16:uniqueId val="{00000031-E43E-4A6F-A247-62B95B45A5A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{EEAB61F5-1B29-4F5E-9F43-3F73DB3ADA2C}</c15:txfldGUID>
                      <c15:f>Diagramm!$J$50</c15:f>
                      <c15:dlblFieldTableCache>
                        <c:ptCount val="1"/>
                      </c15:dlblFieldTableCache>
                    </c15:dlblFTEntry>
                  </c15:dlblFieldTable>
                  <c15:showDataLabelsRange val="0"/>
                </c:ext>
                <c:ext xmlns:c16="http://schemas.microsoft.com/office/drawing/2014/chart" uri="{C3380CC4-5D6E-409C-BE32-E72D297353CC}">
                  <c16:uniqueId val="{00000032-E43E-4A6F-A247-62B95B45A5A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{3C22D0FE-32AC-4379-B1E4-BEDC52F42204}</c15:txfldGUID>
                      <c15:f>Diagramm!$J$51</c15:f>
                      <c15:dlblFieldTableCache>
                        <c:ptCount val="1"/>
                      </c15:dlblFieldTableCache>
                    </c15:dlblFTEntry>
                  </c15:dlblFieldTable>
                  <c15:showDataLabelsRange val="0"/>
                </c:ext>
                <c:ext xmlns:c16="http://schemas.microsoft.com/office/drawing/2014/chart" uri="{C3380CC4-5D6E-409C-BE32-E72D297353CC}">
                  <c16:uniqueId val="{00000033-E43E-4A6F-A247-62B95B45A5A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{945ADDAF-F668-4846-AFCD-B03DD8407F91}</c15:txfldGUID>
                      <c15:f>Diagramm!$J$52</c15:f>
                      <c15:dlblFieldTableCache>
                        <c:ptCount val="1"/>
                      </c15:dlblFieldTableCache>
                    </c15:dlblFTEntry>
                  </c15:dlblFieldTable>
                  <c15:showDataLabelsRange val="0"/>
                </c:ext>
                <c:ext xmlns:c16="http://schemas.microsoft.com/office/drawing/2014/chart" uri="{C3380CC4-5D6E-409C-BE32-E72D297353CC}">
                  <c16:uniqueId val="{00000034-E43E-4A6F-A247-62B95B45A5A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{682AA98B-DA77-434D-BC1E-4EEC46BBF988}</c15:txfldGUID>
                      <c15:f>Diagramm!$J$53</c15:f>
                      <c15:dlblFieldTableCache>
                        <c:ptCount val="1"/>
                      </c15:dlblFieldTableCache>
                    </c15:dlblFTEntry>
                  </c15:dlblFieldTable>
                  <c15:showDataLabelsRange val="0"/>
                </c:ext>
                <c:ext xmlns:c16="http://schemas.microsoft.com/office/drawing/2014/chart" uri="{C3380CC4-5D6E-409C-BE32-E72D297353CC}">
                  <c16:uniqueId val="{00000035-E43E-4A6F-A247-62B95B45A5A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{8BAAD72B-0458-4FCB-AEF0-8ED57CE6EC55}</c15:txfldGUID>
                      <c15:f>Diagramm!$J$54</c15:f>
                      <c15:dlblFieldTableCache>
                        <c:ptCount val="1"/>
                      </c15:dlblFieldTableCache>
                    </c15:dlblFTEntry>
                  </c15:dlblFieldTable>
                  <c15:showDataLabelsRange val="0"/>
                </c:ext>
                <c:ext xmlns:c16="http://schemas.microsoft.com/office/drawing/2014/chart" uri="{C3380CC4-5D6E-409C-BE32-E72D297353CC}">
                  <c16:uniqueId val="{00000036-E43E-4A6F-A247-62B95B45A5A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{0AE9762E-3A58-44F3-B111-797F406A9888}</c15:txfldGUID>
                      <c15:f>Diagramm!$J$55</c15:f>
                      <c15:dlblFieldTableCache>
                        <c:ptCount val="1"/>
                      </c15:dlblFieldTableCache>
                    </c15:dlblFTEntry>
                  </c15:dlblFieldTable>
                  <c15:showDataLabelsRange val="0"/>
                </c:ext>
                <c:ext xmlns:c16="http://schemas.microsoft.com/office/drawing/2014/chart" uri="{C3380CC4-5D6E-409C-BE32-E72D297353CC}">
                  <c16:uniqueId val="{00000037-E43E-4A6F-A247-62B95B45A5A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{0F22A148-C3EA-4A7E-A416-7901C0A808EB}</c15:txfldGUID>
                      <c15:f>Diagramm!$J$56</c15:f>
                      <c15:dlblFieldTableCache>
                        <c:ptCount val="1"/>
                      </c15:dlblFieldTableCache>
                    </c15:dlblFTEntry>
                  </c15:dlblFieldTable>
                  <c15:showDataLabelsRange val="0"/>
                </c:ext>
                <c:ext xmlns:c16="http://schemas.microsoft.com/office/drawing/2014/chart" uri="{C3380CC4-5D6E-409C-BE32-E72D297353CC}">
                  <c16:uniqueId val="{00000038-E43E-4A6F-A247-62B95B45A5A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{FF1C652E-580A-4C1D-B102-6CD228AA2EBA}</c15:txfldGUID>
                      <c15:f>Diagramm!$J$57</c15:f>
                      <c15:dlblFieldTableCache>
                        <c:ptCount val="1"/>
                      </c15:dlblFieldTableCache>
                    </c15:dlblFTEntry>
                  </c15:dlblFieldTable>
                  <c15:showDataLabelsRange val="0"/>
                </c:ext>
                <c:ext xmlns:c16="http://schemas.microsoft.com/office/drawing/2014/chart" uri="{C3380CC4-5D6E-409C-BE32-E72D297353CC}">
                  <c16:uniqueId val="{00000039-E43E-4A6F-A247-62B95B45A5A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{EC3E81EF-2254-4765-94C1-2608EB777358}</c15:txfldGUID>
                      <c15:f>Diagramm!$J$58</c15:f>
                      <c15:dlblFieldTableCache>
                        <c:ptCount val="1"/>
                      </c15:dlblFieldTableCache>
                    </c15:dlblFTEntry>
                  </c15:dlblFieldTable>
                  <c15:showDataLabelsRange val="0"/>
                </c:ext>
                <c:ext xmlns:c16="http://schemas.microsoft.com/office/drawing/2014/chart" uri="{C3380CC4-5D6E-409C-BE32-E72D297353CC}">
                  <c16:uniqueId val="{0000003A-E43E-4A6F-A247-62B95B45A5A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{592A240F-B405-46C2-A082-277568E02C70}</c15:txfldGUID>
                      <c15:f>Diagramm!$J$59</c15:f>
                      <c15:dlblFieldTableCache>
                        <c:ptCount val="1"/>
                      </c15:dlblFieldTableCache>
                    </c15:dlblFTEntry>
                  </c15:dlblFieldTable>
                  <c15:showDataLabelsRange val="0"/>
                </c:ext>
                <c:ext xmlns:c16="http://schemas.microsoft.com/office/drawing/2014/chart" uri="{C3380CC4-5D6E-409C-BE32-E72D297353CC}">
                  <c16:uniqueId val="{0000003B-E43E-4A6F-A247-62B95B45A5A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{F6EA2858-7354-4545-80C7-F49F3BFB2E24}</c15:txfldGUID>
                      <c15:f>Diagramm!$J$60</c15:f>
                      <c15:dlblFieldTableCache>
                        <c:ptCount val="1"/>
                      </c15:dlblFieldTableCache>
                    </c15:dlblFTEntry>
                  </c15:dlblFieldTable>
                  <c15:showDataLabelsRange val="0"/>
                </c:ext>
                <c:ext xmlns:c16="http://schemas.microsoft.com/office/drawing/2014/chart" uri="{C3380CC4-5D6E-409C-BE32-E72D297353CC}">
                  <c16:uniqueId val="{0000003C-E43E-4A6F-A247-62B95B45A5A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{20146C54-2CB9-4AEF-AB69-127538039A9E}</c15:txfldGUID>
                      <c15:f>Diagramm!$J$61</c15:f>
                      <c15:dlblFieldTableCache>
                        <c:ptCount val="1"/>
                      </c15:dlblFieldTableCache>
                    </c15:dlblFTEntry>
                  </c15:dlblFieldTable>
                  <c15:showDataLabelsRange val="0"/>
                </c:ext>
                <c:ext xmlns:c16="http://schemas.microsoft.com/office/drawing/2014/chart" uri="{C3380CC4-5D6E-409C-BE32-E72D297353CC}">
                  <c16:uniqueId val="{0000003D-E43E-4A6F-A247-62B95B45A5A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{8B62C134-3787-4377-8A3C-846619453E63}</c15:txfldGUID>
                      <c15:f>Diagramm!$J$62</c15:f>
                      <c15:dlblFieldTableCache>
                        <c:ptCount val="1"/>
                      </c15:dlblFieldTableCache>
                    </c15:dlblFTEntry>
                  </c15:dlblFieldTable>
                  <c15:showDataLabelsRange val="0"/>
                </c:ext>
                <c:ext xmlns:c16="http://schemas.microsoft.com/office/drawing/2014/chart" uri="{C3380CC4-5D6E-409C-BE32-E72D297353CC}">
                  <c16:uniqueId val="{0000003E-E43E-4A6F-A247-62B95B45A5A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{AA90B4B9-13F1-4E41-92FC-065F435E78D3}</c15:txfldGUID>
                      <c15:f>Diagramm!$J$63</c15:f>
                      <c15:dlblFieldTableCache>
                        <c:ptCount val="1"/>
                      </c15:dlblFieldTableCache>
                    </c15:dlblFTEntry>
                  </c15:dlblFieldTable>
                  <c15:showDataLabelsRange val="0"/>
                </c:ext>
                <c:ext xmlns:c16="http://schemas.microsoft.com/office/drawing/2014/chart" uri="{C3380CC4-5D6E-409C-BE32-E72D297353CC}">
                  <c16:uniqueId val="{0000003F-E43E-4A6F-A247-62B95B45A5A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{CC7A8571-9055-4BFB-A5DC-888B637AB123}</c15:txfldGUID>
                      <c15:f>Diagramm!$J$64</c15:f>
                      <c15:dlblFieldTableCache>
                        <c:ptCount val="1"/>
                      </c15:dlblFieldTableCache>
                    </c15:dlblFTEntry>
                  </c15:dlblFieldTable>
                  <c15:showDataLabelsRange val="0"/>
                </c:ext>
                <c:ext xmlns:c16="http://schemas.microsoft.com/office/drawing/2014/chart" uri="{C3380CC4-5D6E-409C-BE32-E72D297353CC}">
                  <c16:uniqueId val="{00000040-E43E-4A6F-A247-62B95B45A5A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{99D66D1F-CBA8-4660-A5C8-F3BB281F78D3}</c15:txfldGUID>
                      <c15:f>Diagramm!$J$65</c15:f>
                      <c15:dlblFieldTableCache>
                        <c:ptCount val="1"/>
                      </c15:dlblFieldTableCache>
                    </c15:dlblFTEntry>
                  </c15:dlblFieldTable>
                  <c15:showDataLabelsRange val="0"/>
                </c:ext>
                <c:ext xmlns:c16="http://schemas.microsoft.com/office/drawing/2014/chart" uri="{C3380CC4-5D6E-409C-BE32-E72D297353CC}">
                  <c16:uniqueId val="{00000041-E43E-4A6F-A247-62B95B45A5A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{CC53DFF0-6A34-432C-A38B-F705D85055E3}</c15:txfldGUID>
                      <c15:f>Diagramm!$J$66</c15:f>
                      <c15:dlblFieldTableCache>
                        <c:ptCount val="1"/>
                      </c15:dlblFieldTableCache>
                    </c15:dlblFTEntry>
                  </c15:dlblFieldTable>
                  <c15:showDataLabelsRange val="0"/>
                </c:ext>
                <c:ext xmlns:c16="http://schemas.microsoft.com/office/drawing/2014/chart" uri="{C3380CC4-5D6E-409C-BE32-E72D297353CC}">
                  <c16:uniqueId val="{00000042-E43E-4A6F-A247-62B95B45A5A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{F84864DC-260B-47CD-9CB3-2F3A6AA8EE20}</c15:txfldGUID>
                      <c15:f>Diagramm!$J$67</c15:f>
                      <c15:dlblFieldTableCache>
                        <c:ptCount val="1"/>
                      </c15:dlblFieldTableCache>
                    </c15:dlblFTEntry>
                  </c15:dlblFieldTable>
                  <c15:showDataLabelsRange val="0"/>
                </c:ext>
                <c:ext xmlns:c16="http://schemas.microsoft.com/office/drawing/2014/chart" uri="{C3380CC4-5D6E-409C-BE32-E72D297353CC}">
                  <c16:uniqueId val="{00000043-E43E-4A6F-A247-62B95B45A5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3E-4A6F-A247-62B95B45A5A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FC-4621-859D-9D1010D2FEB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FC-4621-859D-9D1010D2FEB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FC-4621-859D-9D1010D2FEB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FC-4621-859D-9D1010D2FEB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FC-4621-859D-9D1010D2FEB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FC-4621-859D-9D1010D2FEB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FC-4621-859D-9D1010D2FEB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FC-4621-859D-9D1010D2FEB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DFC-4621-859D-9D1010D2FEB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DFC-4621-859D-9D1010D2FEB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FC-4621-859D-9D1010D2FEB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DFC-4621-859D-9D1010D2FEB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DFC-4621-859D-9D1010D2FEB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DFC-4621-859D-9D1010D2FEB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DFC-4621-859D-9D1010D2FEB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DFC-4621-859D-9D1010D2FEB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DFC-4621-859D-9D1010D2FEB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DFC-4621-859D-9D1010D2FEB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DFC-4621-859D-9D1010D2FEB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DFC-4621-859D-9D1010D2FEB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DFC-4621-859D-9D1010D2FEB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DFC-4621-859D-9D1010D2FE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FC-4621-859D-9D1010D2FEB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DFC-4621-859D-9D1010D2FEB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DFC-4621-859D-9D1010D2FEB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DFC-4621-859D-9D1010D2FEB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DFC-4621-859D-9D1010D2FEB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DFC-4621-859D-9D1010D2FEB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DFC-4621-859D-9D1010D2FEB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DFC-4621-859D-9D1010D2FEB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DFC-4621-859D-9D1010D2FEB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DFC-4621-859D-9D1010D2FEB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DFC-4621-859D-9D1010D2FEB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DFC-4621-859D-9D1010D2FEB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DFC-4621-859D-9D1010D2FEB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DFC-4621-859D-9D1010D2FEB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DFC-4621-859D-9D1010D2FEB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DFC-4621-859D-9D1010D2FEB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DFC-4621-859D-9D1010D2FEB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DFC-4621-859D-9D1010D2FEB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DFC-4621-859D-9D1010D2FEB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DFC-4621-859D-9D1010D2FEB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DFC-4621-859D-9D1010D2FEB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DFC-4621-859D-9D1010D2FEB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DFC-4621-859D-9D1010D2FEB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FC-4621-859D-9D1010D2FEB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DFC-4621-859D-9D1010D2FEB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DFC-4621-859D-9D1010D2FEB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DFC-4621-859D-9D1010D2FEB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DFC-4621-859D-9D1010D2FEB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DFC-4621-859D-9D1010D2FEB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DFC-4621-859D-9D1010D2FEB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DFC-4621-859D-9D1010D2FEB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DFC-4621-859D-9D1010D2FEB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DFC-4621-859D-9D1010D2FEB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DFC-4621-859D-9D1010D2FEB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DFC-4621-859D-9D1010D2FEB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DFC-4621-859D-9D1010D2FEB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DFC-4621-859D-9D1010D2FEB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DFC-4621-859D-9D1010D2FEB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DFC-4621-859D-9D1010D2FEB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DFC-4621-859D-9D1010D2FEB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DFC-4621-859D-9D1010D2FEB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DFC-4621-859D-9D1010D2FEB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DFC-4621-859D-9D1010D2FEB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DFC-4621-859D-9D1010D2FEB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DFC-4621-859D-9D1010D2FEB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DFC-4621-859D-9D1010D2FE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FC-4621-859D-9D1010D2FEB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100.69072806471686</c:v>
                </c:pt>
                <c:pt idx="2">
                  <c:v>101.37938187098112</c:v>
                </c:pt>
                <c:pt idx="3">
                  <c:v>99.813316739265716</c:v>
                </c:pt>
                <c:pt idx="4">
                  <c:v>100.26757934038582</c:v>
                </c:pt>
                <c:pt idx="5">
                  <c:v>101.00808960796515</c:v>
                </c:pt>
                <c:pt idx="6">
                  <c:v>102.43103090645094</c:v>
                </c:pt>
                <c:pt idx="7">
                  <c:v>101.25077784691973</c:v>
                </c:pt>
                <c:pt idx="8">
                  <c:v>101.64696121136694</c:v>
                </c:pt>
                <c:pt idx="9">
                  <c:v>102.68616469612112</c:v>
                </c:pt>
                <c:pt idx="10">
                  <c:v>104.65878448454677</c:v>
                </c:pt>
                <c:pt idx="11">
                  <c:v>104.2854179630782</c:v>
                </c:pt>
                <c:pt idx="12">
                  <c:v>104.33520016594066</c:v>
                </c:pt>
                <c:pt idx="13">
                  <c:v>106.90105787181083</c:v>
                </c:pt>
                <c:pt idx="14">
                  <c:v>108.55424185853558</c:v>
                </c:pt>
                <c:pt idx="15">
                  <c:v>107.16656295374403</c:v>
                </c:pt>
                <c:pt idx="16">
                  <c:v>107.74942957892553</c:v>
                </c:pt>
                <c:pt idx="17">
                  <c:v>108.26177141671853</c:v>
                </c:pt>
                <c:pt idx="18">
                  <c:v>110.56212404065546</c:v>
                </c:pt>
                <c:pt idx="19">
                  <c:v>109.50840074673305</c:v>
                </c:pt>
                <c:pt idx="20">
                  <c:v>110.13690105787181</c:v>
                </c:pt>
                <c:pt idx="21">
                  <c:v>110.77992117817881</c:v>
                </c:pt>
                <c:pt idx="22">
                  <c:v>112.70690728064716</c:v>
                </c:pt>
                <c:pt idx="23">
                  <c:v>111.6863721219664</c:v>
                </c:pt>
                <c:pt idx="24">
                  <c:v>111.87720389960589</c:v>
                </c:pt>
              </c:numCache>
            </c:numRef>
          </c:val>
          <c:smooth val="0"/>
          <c:extLst>
            <c:ext xmlns:c16="http://schemas.microsoft.com/office/drawing/2014/chart" uri="{C3380CC4-5D6E-409C-BE32-E72D297353CC}">
              <c16:uniqueId val="{00000000-2FB4-4A9A-A3E1-EFD659A474F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101.88532253038329</c:v>
                </c:pt>
                <c:pt idx="2">
                  <c:v>105.62480523527577</c:v>
                </c:pt>
                <c:pt idx="3">
                  <c:v>103.94203801807416</c:v>
                </c:pt>
                <c:pt idx="4">
                  <c:v>100.63882829541913</c:v>
                </c:pt>
                <c:pt idx="5">
                  <c:v>101.1374259894048</c:v>
                </c:pt>
                <c:pt idx="6">
                  <c:v>103.45902150202555</c:v>
                </c:pt>
                <c:pt idx="7">
                  <c:v>103.10065440947336</c:v>
                </c:pt>
                <c:pt idx="8">
                  <c:v>102.77344967279527</c:v>
                </c:pt>
                <c:pt idx="9">
                  <c:v>104.00436272982236</c:v>
                </c:pt>
                <c:pt idx="10">
                  <c:v>107.02711124961046</c:v>
                </c:pt>
                <c:pt idx="11">
                  <c:v>104.9703957619196</c:v>
                </c:pt>
                <c:pt idx="12">
                  <c:v>106.13898410719851</c:v>
                </c:pt>
                <c:pt idx="13">
                  <c:v>108.08663134933001</c:v>
                </c:pt>
                <c:pt idx="14">
                  <c:v>110.34590215020255</c:v>
                </c:pt>
                <c:pt idx="15">
                  <c:v>107.51012776565909</c:v>
                </c:pt>
                <c:pt idx="16">
                  <c:v>107.54129012153319</c:v>
                </c:pt>
                <c:pt idx="17">
                  <c:v>110.3614833281396</c:v>
                </c:pt>
                <c:pt idx="18">
                  <c:v>113.54004362729822</c:v>
                </c:pt>
                <c:pt idx="19">
                  <c:v>113.18167653474602</c:v>
                </c:pt>
                <c:pt idx="20">
                  <c:v>113.58678716110937</c:v>
                </c:pt>
                <c:pt idx="21">
                  <c:v>117.38859457775008</c:v>
                </c:pt>
                <c:pt idx="22">
                  <c:v>119.11810532876285</c:v>
                </c:pt>
                <c:pt idx="23">
                  <c:v>118.30788407603615</c:v>
                </c:pt>
                <c:pt idx="24">
                  <c:v>115.55001558117795</c:v>
                </c:pt>
              </c:numCache>
            </c:numRef>
          </c:val>
          <c:smooth val="0"/>
          <c:extLst>
            <c:ext xmlns:c16="http://schemas.microsoft.com/office/drawing/2014/chart" uri="{C3380CC4-5D6E-409C-BE32-E72D297353CC}">
              <c16:uniqueId val="{00000001-2FB4-4A9A-A3E1-EFD659A474F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102.50783699059561</c:v>
                </c:pt>
                <c:pt idx="2">
                  <c:v>102.68832525885819</c:v>
                </c:pt>
                <c:pt idx="3">
                  <c:v>100.86444381115227</c:v>
                </c:pt>
                <c:pt idx="4">
                  <c:v>97.976631518951265</c:v>
                </c:pt>
                <c:pt idx="5">
                  <c:v>99.059561128526639</c:v>
                </c:pt>
                <c:pt idx="6">
                  <c:v>97.834140780849239</c:v>
                </c:pt>
                <c:pt idx="7">
                  <c:v>97.948133371330854</c:v>
                </c:pt>
                <c:pt idx="8">
                  <c:v>96.912700674456161</c:v>
                </c:pt>
                <c:pt idx="9">
                  <c:v>97.86263892846965</c:v>
                </c:pt>
                <c:pt idx="10">
                  <c:v>96.323738956967802</c:v>
                </c:pt>
                <c:pt idx="11">
                  <c:v>95.145815521991068</c:v>
                </c:pt>
                <c:pt idx="12">
                  <c:v>95.250308729932556</c:v>
                </c:pt>
                <c:pt idx="13">
                  <c:v>96.808207466514673</c:v>
                </c:pt>
                <c:pt idx="14">
                  <c:v>96.466229695069813</c:v>
                </c:pt>
                <c:pt idx="15">
                  <c:v>94.480858744181631</c:v>
                </c:pt>
                <c:pt idx="16">
                  <c:v>93.274437161584501</c:v>
                </c:pt>
                <c:pt idx="17">
                  <c:v>95.193312434691748</c:v>
                </c:pt>
                <c:pt idx="18">
                  <c:v>92.979956302840321</c:v>
                </c:pt>
                <c:pt idx="19">
                  <c:v>91.707039042462242</c:v>
                </c:pt>
                <c:pt idx="20">
                  <c:v>90.842595231309957</c:v>
                </c:pt>
                <c:pt idx="21">
                  <c:v>91.821031632943857</c:v>
                </c:pt>
                <c:pt idx="22">
                  <c:v>90.4721193122447</c:v>
                </c:pt>
                <c:pt idx="23">
                  <c:v>90.130141540799841</c:v>
                </c:pt>
                <c:pt idx="24">
                  <c:v>87.394319369241003</c:v>
                </c:pt>
              </c:numCache>
            </c:numRef>
          </c:val>
          <c:smooth val="0"/>
          <c:extLst>
            <c:ext xmlns:c16="http://schemas.microsoft.com/office/drawing/2014/chart" uri="{C3380CC4-5D6E-409C-BE32-E72D297353CC}">
              <c16:uniqueId val="{00000002-2FB4-4A9A-A3E1-EFD659A474F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FB4-4A9A-A3E1-EFD659A474FF}"/>
                </c:ext>
              </c:extLst>
            </c:dLbl>
            <c:dLbl>
              <c:idx val="1"/>
              <c:delete val="1"/>
              <c:extLst>
                <c:ext xmlns:c15="http://schemas.microsoft.com/office/drawing/2012/chart" uri="{CE6537A1-D6FC-4f65-9D91-7224C49458BB}"/>
                <c:ext xmlns:c16="http://schemas.microsoft.com/office/drawing/2014/chart" uri="{C3380CC4-5D6E-409C-BE32-E72D297353CC}">
                  <c16:uniqueId val="{00000004-2FB4-4A9A-A3E1-EFD659A474FF}"/>
                </c:ext>
              </c:extLst>
            </c:dLbl>
            <c:dLbl>
              <c:idx val="2"/>
              <c:delete val="1"/>
              <c:extLst>
                <c:ext xmlns:c15="http://schemas.microsoft.com/office/drawing/2012/chart" uri="{CE6537A1-D6FC-4f65-9D91-7224C49458BB}"/>
                <c:ext xmlns:c16="http://schemas.microsoft.com/office/drawing/2014/chart" uri="{C3380CC4-5D6E-409C-BE32-E72D297353CC}">
                  <c16:uniqueId val="{00000005-2FB4-4A9A-A3E1-EFD659A474FF}"/>
                </c:ext>
              </c:extLst>
            </c:dLbl>
            <c:dLbl>
              <c:idx val="3"/>
              <c:delete val="1"/>
              <c:extLst>
                <c:ext xmlns:c15="http://schemas.microsoft.com/office/drawing/2012/chart" uri="{CE6537A1-D6FC-4f65-9D91-7224C49458BB}"/>
                <c:ext xmlns:c16="http://schemas.microsoft.com/office/drawing/2014/chart" uri="{C3380CC4-5D6E-409C-BE32-E72D297353CC}">
                  <c16:uniqueId val="{00000006-2FB4-4A9A-A3E1-EFD659A474FF}"/>
                </c:ext>
              </c:extLst>
            </c:dLbl>
            <c:dLbl>
              <c:idx val="4"/>
              <c:delete val="1"/>
              <c:extLst>
                <c:ext xmlns:c15="http://schemas.microsoft.com/office/drawing/2012/chart" uri="{CE6537A1-D6FC-4f65-9D91-7224C49458BB}"/>
                <c:ext xmlns:c16="http://schemas.microsoft.com/office/drawing/2014/chart" uri="{C3380CC4-5D6E-409C-BE32-E72D297353CC}">
                  <c16:uniqueId val="{00000007-2FB4-4A9A-A3E1-EFD659A474FF}"/>
                </c:ext>
              </c:extLst>
            </c:dLbl>
            <c:dLbl>
              <c:idx val="5"/>
              <c:delete val="1"/>
              <c:extLst>
                <c:ext xmlns:c15="http://schemas.microsoft.com/office/drawing/2012/chart" uri="{CE6537A1-D6FC-4f65-9D91-7224C49458BB}"/>
                <c:ext xmlns:c16="http://schemas.microsoft.com/office/drawing/2014/chart" uri="{C3380CC4-5D6E-409C-BE32-E72D297353CC}">
                  <c16:uniqueId val="{00000008-2FB4-4A9A-A3E1-EFD659A474FF}"/>
                </c:ext>
              </c:extLst>
            </c:dLbl>
            <c:dLbl>
              <c:idx val="6"/>
              <c:delete val="1"/>
              <c:extLst>
                <c:ext xmlns:c15="http://schemas.microsoft.com/office/drawing/2012/chart" uri="{CE6537A1-D6FC-4f65-9D91-7224C49458BB}"/>
                <c:ext xmlns:c16="http://schemas.microsoft.com/office/drawing/2014/chart" uri="{C3380CC4-5D6E-409C-BE32-E72D297353CC}">
                  <c16:uniqueId val="{00000009-2FB4-4A9A-A3E1-EFD659A474FF}"/>
                </c:ext>
              </c:extLst>
            </c:dLbl>
            <c:dLbl>
              <c:idx val="7"/>
              <c:delete val="1"/>
              <c:extLst>
                <c:ext xmlns:c15="http://schemas.microsoft.com/office/drawing/2012/chart" uri="{CE6537A1-D6FC-4f65-9D91-7224C49458BB}"/>
                <c:ext xmlns:c16="http://schemas.microsoft.com/office/drawing/2014/chart" uri="{C3380CC4-5D6E-409C-BE32-E72D297353CC}">
                  <c16:uniqueId val="{0000000A-2FB4-4A9A-A3E1-EFD659A474FF}"/>
                </c:ext>
              </c:extLst>
            </c:dLbl>
            <c:dLbl>
              <c:idx val="8"/>
              <c:delete val="1"/>
              <c:extLst>
                <c:ext xmlns:c15="http://schemas.microsoft.com/office/drawing/2012/chart" uri="{CE6537A1-D6FC-4f65-9D91-7224C49458BB}"/>
                <c:ext xmlns:c16="http://schemas.microsoft.com/office/drawing/2014/chart" uri="{C3380CC4-5D6E-409C-BE32-E72D297353CC}">
                  <c16:uniqueId val="{0000000B-2FB4-4A9A-A3E1-EFD659A474FF}"/>
                </c:ext>
              </c:extLst>
            </c:dLbl>
            <c:dLbl>
              <c:idx val="9"/>
              <c:delete val="1"/>
              <c:extLst>
                <c:ext xmlns:c15="http://schemas.microsoft.com/office/drawing/2012/chart" uri="{CE6537A1-D6FC-4f65-9D91-7224C49458BB}"/>
                <c:ext xmlns:c16="http://schemas.microsoft.com/office/drawing/2014/chart" uri="{C3380CC4-5D6E-409C-BE32-E72D297353CC}">
                  <c16:uniqueId val="{0000000C-2FB4-4A9A-A3E1-EFD659A474FF}"/>
                </c:ext>
              </c:extLst>
            </c:dLbl>
            <c:dLbl>
              <c:idx val="10"/>
              <c:delete val="1"/>
              <c:extLst>
                <c:ext xmlns:c15="http://schemas.microsoft.com/office/drawing/2012/chart" uri="{CE6537A1-D6FC-4f65-9D91-7224C49458BB}"/>
                <c:ext xmlns:c16="http://schemas.microsoft.com/office/drawing/2014/chart" uri="{C3380CC4-5D6E-409C-BE32-E72D297353CC}">
                  <c16:uniqueId val="{0000000D-2FB4-4A9A-A3E1-EFD659A474FF}"/>
                </c:ext>
              </c:extLst>
            </c:dLbl>
            <c:dLbl>
              <c:idx val="11"/>
              <c:delete val="1"/>
              <c:extLst>
                <c:ext xmlns:c15="http://schemas.microsoft.com/office/drawing/2012/chart" uri="{CE6537A1-D6FC-4f65-9D91-7224C49458BB}"/>
                <c:ext xmlns:c16="http://schemas.microsoft.com/office/drawing/2014/chart" uri="{C3380CC4-5D6E-409C-BE32-E72D297353CC}">
                  <c16:uniqueId val="{0000000E-2FB4-4A9A-A3E1-EFD659A474FF}"/>
                </c:ext>
              </c:extLst>
            </c:dLbl>
            <c:dLbl>
              <c:idx val="12"/>
              <c:delete val="1"/>
              <c:extLst>
                <c:ext xmlns:c15="http://schemas.microsoft.com/office/drawing/2012/chart" uri="{CE6537A1-D6FC-4f65-9D91-7224C49458BB}"/>
                <c:ext xmlns:c16="http://schemas.microsoft.com/office/drawing/2014/chart" uri="{C3380CC4-5D6E-409C-BE32-E72D297353CC}">
                  <c16:uniqueId val="{0000000F-2FB4-4A9A-A3E1-EFD659A474F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FB4-4A9A-A3E1-EFD659A474FF}"/>
                </c:ext>
              </c:extLst>
            </c:dLbl>
            <c:dLbl>
              <c:idx val="14"/>
              <c:delete val="1"/>
              <c:extLst>
                <c:ext xmlns:c15="http://schemas.microsoft.com/office/drawing/2012/chart" uri="{CE6537A1-D6FC-4f65-9D91-7224C49458BB}"/>
                <c:ext xmlns:c16="http://schemas.microsoft.com/office/drawing/2014/chart" uri="{C3380CC4-5D6E-409C-BE32-E72D297353CC}">
                  <c16:uniqueId val="{00000011-2FB4-4A9A-A3E1-EFD659A474FF}"/>
                </c:ext>
              </c:extLst>
            </c:dLbl>
            <c:dLbl>
              <c:idx val="15"/>
              <c:delete val="1"/>
              <c:extLst>
                <c:ext xmlns:c15="http://schemas.microsoft.com/office/drawing/2012/chart" uri="{CE6537A1-D6FC-4f65-9D91-7224C49458BB}"/>
                <c:ext xmlns:c16="http://schemas.microsoft.com/office/drawing/2014/chart" uri="{C3380CC4-5D6E-409C-BE32-E72D297353CC}">
                  <c16:uniqueId val="{00000012-2FB4-4A9A-A3E1-EFD659A474FF}"/>
                </c:ext>
              </c:extLst>
            </c:dLbl>
            <c:dLbl>
              <c:idx val="16"/>
              <c:delete val="1"/>
              <c:extLst>
                <c:ext xmlns:c15="http://schemas.microsoft.com/office/drawing/2012/chart" uri="{CE6537A1-D6FC-4f65-9D91-7224C49458BB}"/>
                <c:ext xmlns:c16="http://schemas.microsoft.com/office/drawing/2014/chart" uri="{C3380CC4-5D6E-409C-BE32-E72D297353CC}">
                  <c16:uniqueId val="{00000013-2FB4-4A9A-A3E1-EFD659A474FF}"/>
                </c:ext>
              </c:extLst>
            </c:dLbl>
            <c:dLbl>
              <c:idx val="17"/>
              <c:delete val="1"/>
              <c:extLst>
                <c:ext xmlns:c15="http://schemas.microsoft.com/office/drawing/2012/chart" uri="{CE6537A1-D6FC-4f65-9D91-7224C49458BB}"/>
                <c:ext xmlns:c16="http://schemas.microsoft.com/office/drawing/2014/chart" uri="{C3380CC4-5D6E-409C-BE32-E72D297353CC}">
                  <c16:uniqueId val="{00000014-2FB4-4A9A-A3E1-EFD659A474FF}"/>
                </c:ext>
              </c:extLst>
            </c:dLbl>
            <c:dLbl>
              <c:idx val="18"/>
              <c:delete val="1"/>
              <c:extLst>
                <c:ext xmlns:c15="http://schemas.microsoft.com/office/drawing/2012/chart" uri="{CE6537A1-D6FC-4f65-9D91-7224C49458BB}"/>
                <c:ext xmlns:c16="http://schemas.microsoft.com/office/drawing/2014/chart" uri="{C3380CC4-5D6E-409C-BE32-E72D297353CC}">
                  <c16:uniqueId val="{00000015-2FB4-4A9A-A3E1-EFD659A474FF}"/>
                </c:ext>
              </c:extLst>
            </c:dLbl>
            <c:dLbl>
              <c:idx val="19"/>
              <c:delete val="1"/>
              <c:extLst>
                <c:ext xmlns:c15="http://schemas.microsoft.com/office/drawing/2012/chart" uri="{CE6537A1-D6FC-4f65-9D91-7224C49458BB}"/>
                <c:ext xmlns:c16="http://schemas.microsoft.com/office/drawing/2014/chart" uri="{C3380CC4-5D6E-409C-BE32-E72D297353CC}">
                  <c16:uniqueId val="{00000016-2FB4-4A9A-A3E1-EFD659A474FF}"/>
                </c:ext>
              </c:extLst>
            </c:dLbl>
            <c:dLbl>
              <c:idx val="20"/>
              <c:delete val="1"/>
              <c:extLst>
                <c:ext xmlns:c15="http://schemas.microsoft.com/office/drawing/2012/chart" uri="{CE6537A1-D6FC-4f65-9D91-7224C49458BB}"/>
                <c:ext xmlns:c16="http://schemas.microsoft.com/office/drawing/2014/chart" uri="{C3380CC4-5D6E-409C-BE32-E72D297353CC}">
                  <c16:uniqueId val="{00000017-2FB4-4A9A-A3E1-EFD659A474FF}"/>
                </c:ext>
              </c:extLst>
            </c:dLbl>
            <c:dLbl>
              <c:idx val="21"/>
              <c:delete val="1"/>
              <c:extLst>
                <c:ext xmlns:c15="http://schemas.microsoft.com/office/drawing/2012/chart" uri="{CE6537A1-D6FC-4f65-9D91-7224C49458BB}"/>
                <c:ext xmlns:c16="http://schemas.microsoft.com/office/drawing/2014/chart" uri="{C3380CC4-5D6E-409C-BE32-E72D297353CC}">
                  <c16:uniqueId val="{00000018-2FB4-4A9A-A3E1-EFD659A474FF}"/>
                </c:ext>
              </c:extLst>
            </c:dLbl>
            <c:dLbl>
              <c:idx val="22"/>
              <c:delete val="1"/>
              <c:extLst>
                <c:ext xmlns:c15="http://schemas.microsoft.com/office/drawing/2012/chart" uri="{CE6537A1-D6FC-4f65-9D91-7224C49458BB}"/>
                <c:ext xmlns:c16="http://schemas.microsoft.com/office/drawing/2014/chart" uri="{C3380CC4-5D6E-409C-BE32-E72D297353CC}">
                  <c16:uniqueId val="{00000019-2FB4-4A9A-A3E1-EFD659A474FF}"/>
                </c:ext>
              </c:extLst>
            </c:dLbl>
            <c:dLbl>
              <c:idx val="23"/>
              <c:delete val="1"/>
              <c:extLst>
                <c:ext xmlns:c15="http://schemas.microsoft.com/office/drawing/2012/chart" uri="{CE6537A1-D6FC-4f65-9D91-7224C49458BB}"/>
                <c:ext xmlns:c16="http://schemas.microsoft.com/office/drawing/2014/chart" uri="{C3380CC4-5D6E-409C-BE32-E72D297353CC}">
                  <c16:uniqueId val="{0000001A-2FB4-4A9A-A3E1-EFD659A474FF}"/>
                </c:ext>
              </c:extLst>
            </c:dLbl>
            <c:dLbl>
              <c:idx val="24"/>
              <c:delete val="1"/>
              <c:extLst>
                <c:ext xmlns:c15="http://schemas.microsoft.com/office/drawing/2012/chart" uri="{CE6537A1-D6FC-4f65-9D91-7224C49458BB}"/>
                <c:ext xmlns:c16="http://schemas.microsoft.com/office/drawing/2014/chart" uri="{C3380CC4-5D6E-409C-BE32-E72D297353CC}">
                  <c16:uniqueId val="{0000001B-2FB4-4A9A-A3E1-EFD659A474F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FB4-4A9A-A3E1-EFD659A474F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Aschaffenburg (09671)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53936</v>
      </c>
      <c r="F11" s="238">
        <v>53844</v>
      </c>
      <c r="G11" s="238">
        <v>54336</v>
      </c>
      <c r="H11" s="238">
        <v>53407</v>
      </c>
      <c r="I11" s="265">
        <v>53097</v>
      </c>
      <c r="J11" s="263">
        <v>839</v>
      </c>
      <c r="K11" s="266">
        <v>1.5801269374917604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17.860056363097005</v>
      </c>
      <c r="E13" s="115">
        <v>9633</v>
      </c>
      <c r="F13" s="114">
        <v>9677</v>
      </c>
      <c r="G13" s="114">
        <v>9732</v>
      </c>
      <c r="H13" s="114">
        <v>9679</v>
      </c>
      <c r="I13" s="140">
        <v>9487</v>
      </c>
      <c r="J13" s="115">
        <v>146</v>
      </c>
      <c r="K13" s="116">
        <v>1.5389480341519974</v>
      </c>
    </row>
    <row r="14" spans="1:255" ht="14.1" customHeight="1" x14ac:dyDescent="0.2">
      <c r="A14" s="306" t="s">
        <v>230</v>
      </c>
      <c r="B14" s="307"/>
      <c r="C14" s="308"/>
      <c r="D14" s="113">
        <v>59.120068229012162</v>
      </c>
      <c r="E14" s="115">
        <v>31887</v>
      </c>
      <c r="F14" s="114">
        <v>31863</v>
      </c>
      <c r="G14" s="114">
        <v>32333</v>
      </c>
      <c r="H14" s="114">
        <v>31686</v>
      </c>
      <c r="I14" s="140">
        <v>31658</v>
      </c>
      <c r="J14" s="115">
        <v>229</v>
      </c>
      <c r="K14" s="116">
        <v>0.72335586581590749</v>
      </c>
    </row>
    <row r="15" spans="1:255" ht="14.1" customHeight="1" x14ac:dyDescent="0.2">
      <c r="A15" s="306" t="s">
        <v>231</v>
      </c>
      <c r="B15" s="307"/>
      <c r="C15" s="308"/>
      <c r="D15" s="113">
        <v>12.995031148027291</v>
      </c>
      <c r="E15" s="115">
        <v>7009</v>
      </c>
      <c r="F15" s="114">
        <v>6954</v>
      </c>
      <c r="G15" s="114">
        <v>6966</v>
      </c>
      <c r="H15" s="114">
        <v>6841</v>
      </c>
      <c r="I15" s="140">
        <v>6782</v>
      </c>
      <c r="J15" s="115">
        <v>227</v>
      </c>
      <c r="K15" s="116">
        <v>3.3470952521380122</v>
      </c>
    </row>
    <row r="16" spans="1:255" ht="14.1" customHeight="1" x14ac:dyDescent="0.2">
      <c r="A16" s="306" t="s">
        <v>232</v>
      </c>
      <c r="B16" s="307"/>
      <c r="C16" s="308"/>
      <c r="D16" s="113">
        <v>10.024844259863542</v>
      </c>
      <c r="E16" s="115">
        <v>5407</v>
      </c>
      <c r="F16" s="114">
        <v>5350</v>
      </c>
      <c r="G16" s="114">
        <v>5305</v>
      </c>
      <c r="H16" s="114">
        <v>5201</v>
      </c>
      <c r="I16" s="140">
        <v>5170</v>
      </c>
      <c r="J16" s="115">
        <v>237</v>
      </c>
      <c r="K16" s="116">
        <v>4.5841392649903288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0.49688519727083952</v>
      </c>
      <c r="E18" s="115">
        <v>268</v>
      </c>
      <c r="F18" s="114">
        <v>257</v>
      </c>
      <c r="G18" s="114">
        <v>273</v>
      </c>
      <c r="H18" s="114">
        <v>290</v>
      </c>
      <c r="I18" s="140">
        <v>274</v>
      </c>
      <c r="J18" s="115">
        <v>-6</v>
      </c>
      <c r="K18" s="116">
        <v>-2.1897810218978102</v>
      </c>
    </row>
    <row r="19" spans="1:255" ht="14.1" customHeight="1" x14ac:dyDescent="0.2">
      <c r="A19" s="306" t="s">
        <v>235</v>
      </c>
      <c r="B19" s="307" t="s">
        <v>236</v>
      </c>
      <c r="C19" s="308"/>
      <c r="D19" s="113">
        <v>0.15574013645802431</v>
      </c>
      <c r="E19" s="115">
        <v>84</v>
      </c>
      <c r="F19" s="114">
        <v>72</v>
      </c>
      <c r="G19" s="114">
        <v>86</v>
      </c>
      <c r="H19" s="114">
        <v>107</v>
      </c>
      <c r="I19" s="140">
        <v>90</v>
      </c>
      <c r="J19" s="115">
        <v>-6</v>
      </c>
      <c r="K19" s="116">
        <v>-6.666666666666667</v>
      </c>
    </row>
    <row r="20" spans="1:255" ht="14.1" customHeight="1" x14ac:dyDescent="0.2">
      <c r="A20" s="306">
        <v>12</v>
      </c>
      <c r="B20" s="307" t="s">
        <v>237</v>
      </c>
      <c r="C20" s="308"/>
      <c r="D20" s="113">
        <v>0.84173835657075047</v>
      </c>
      <c r="E20" s="115">
        <v>454</v>
      </c>
      <c r="F20" s="114">
        <v>426</v>
      </c>
      <c r="G20" s="114">
        <v>453</v>
      </c>
      <c r="H20" s="114">
        <v>447</v>
      </c>
      <c r="I20" s="140">
        <v>444</v>
      </c>
      <c r="J20" s="115">
        <v>10</v>
      </c>
      <c r="K20" s="116">
        <v>2.2522522522522523</v>
      </c>
    </row>
    <row r="21" spans="1:255" ht="14.1" customHeight="1" x14ac:dyDescent="0.2">
      <c r="A21" s="306">
        <v>21</v>
      </c>
      <c r="B21" s="307" t="s">
        <v>238</v>
      </c>
      <c r="C21" s="308"/>
      <c r="D21" s="113">
        <v>0.96039750815781666</v>
      </c>
      <c r="E21" s="115">
        <v>518</v>
      </c>
      <c r="F21" s="114">
        <v>511</v>
      </c>
      <c r="G21" s="114">
        <v>533</v>
      </c>
      <c r="H21" s="114">
        <v>541</v>
      </c>
      <c r="I21" s="140">
        <v>545</v>
      </c>
      <c r="J21" s="115">
        <v>-27</v>
      </c>
      <c r="K21" s="116">
        <v>-4.9541284403669721</v>
      </c>
    </row>
    <row r="22" spans="1:255" ht="14.1" customHeight="1" x14ac:dyDescent="0.2">
      <c r="A22" s="306">
        <v>22</v>
      </c>
      <c r="B22" s="307" t="s">
        <v>239</v>
      </c>
      <c r="C22" s="308"/>
      <c r="D22" s="113">
        <v>1.8355087511124295</v>
      </c>
      <c r="E22" s="115">
        <v>990</v>
      </c>
      <c r="F22" s="114">
        <v>965</v>
      </c>
      <c r="G22" s="114">
        <v>996</v>
      </c>
      <c r="H22" s="114">
        <v>1025</v>
      </c>
      <c r="I22" s="140">
        <v>1019</v>
      </c>
      <c r="J22" s="115">
        <v>-29</v>
      </c>
      <c r="K22" s="116">
        <v>-2.845927379784102</v>
      </c>
    </row>
    <row r="23" spans="1:255" ht="14.1" customHeight="1" x14ac:dyDescent="0.2">
      <c r="A23" s="306">
        <v>23</v>
      </c>
      <c r="B23" s="307" t="s">
        <v>240</v>
      </c>
      <c r="C23" s="308"/>
      <c r="D23" s="113">
        <v>1.907816671610798</v>
      </c>
      <c r="E23" s="115">
        <v>1029</v>
      </c>
      <c r="F23" s="114">
        <v>1033</v>
      </c>
      <c r="G23" s="114">
        <v>1038</v>
      </c>
      <c r="H23" s="114">
        <v>1032</v>
      </c>
      <c r="I23" s="140">
        <v>1049</v>
      </c>
      <c r="J23" s="115">
        <v>-20</v>
      </c>
      <c r="K23" s="116">
        <v>-1.9065776930409915</v>
      </c>
    </row>
    <row r="24" spans="1:255" ht="14.1" customHeight="1" x14ac:dyDescent="0.2">
      <c r="A24" s="306">
        <v>24</v>
      </c>
      <c r="B24" s="307" t="s">
        <v>241</v>
      </c>
      <c r="C24" s="308"/>
      <c r="D24" s="113">
        <v>5.7494067042420642</v>
      </c>
      <c r="E24" s="115">
        <v>3101</v>
      </c>
      <c r="F24" s="114">
        <v>3110</v>
      </c>
      <c r="G24" s="114">
        <v>3139</v>
      </c>
      <c r="H24" s="114">
        <v>3163</v>
      </c>
      <c r="I24" s="140">
        <v>3090</v>
      </c>
      <c r="J24" s="115">
        <v>11</v>
      </c>
      <c r="K24" s="116">
        <v>0.35598705501618122</v>
      </c>
    </row>
    <row r="25" spans="1:255" ht="14.1" customHeight="1" x14ac:dyDescent="0.2">
      <c r="A25" s="306">
        <v>25</v>
      </c>
      <c r="B25" s="307" t="s">
        <v>242</v>
      </c>
      <c r="C25" s="308"/>
      <c r="D25" s="113">
        <v>6.2351676060516166</v>
      </c>
      <c r="E25" s="115">
        <v>3363</v>
      </c>
      <c r="F25" s="114">
        <v>3398</v>
      </c>
      <c r="G25" s="114">
        <v>3428</v>
      </c>
      <c r="H25" s="114">
        <v>3370</v>
      </c>
      <c r="I25" s="140">
        <v>3349</v>
      </c>
      <c r="J25" s="115">
        <v>14</v>
      </c>
      <c r="K25" s="116">
        <v>0.41803523439832785</v>
      </c>
    </row>
    <row r="26" spans="1:255" ht="14.1" customHeight="1" x14ac:dyDescent="0.2">
      <c r="A26" s="306">
        <v>26</v>
      </c>
      <c r="B26" s="307" t="s">
        <v>243</v>
      </c>
      <c r="C26" s="308"/>
      <c r="D26" s="113">
        <v>4.2976861465440521</v>
      </c>
      <c r="E26" s="115">
        <v>2318</v>
      </c>
      <c r="F26" s="114">
        <v>2340</v>
      </c>
      <c r="G26" s="114">
        <v>2358</v>
      </c>
      <c r="H26" s="114">
        <v>2301</v>
      </c>
      <c r="I26" s="140">
        <v>2293</v>
      </c>
      <c r="J26" s="115">
        <v>25</v>
      </c>
      <c r="K26" s="116">
        <v>1.0902747492368077</v>
      </c>
    </row>
    <row r="27" spans="1:255" ht="14.1" customHeight="1" x14ac:dyDescent="0.2">
      <c r="A27" s="306">
        <v>27</v>
      </c>
      <c r="B27" s="307" t="s">
        <v>244</v>
      </c>
      <c r="C27" s="308"/>
      <c r="D27" s="113">
        <v>4.8223820824681107</v>
      </c>
      <c r="E27" s="115">
        <v>2601</v>
      </c>
      <c r="F27" s="114">
        <v>2569</v>
      </c>
      <c r="G27" s="114">
        <v>2560</v>
      </c>
      <c r="H27" s="114">
        <v>2515</v>
      </c>
      <c r="I27" s="140">
        <v>2494</v>
      </c>
      <c r="J27" s="115">
        <v>107</v>
      </c>
      <c r="K27" s="116">
        <v>4.290296712109062</v>
      </c>
    </row>
    <row r="28" spans="1:255" ht="14.1" customHeight="1" x14ac:dyDescent="0.2">
      <c r="A28" s="306">
        <v>28</v>
      </c>
      <c r="B28" s="307" t="s">
        <v>245</v>
      </c>
      <c r="C28" s="308"/>
      <c r="D28" s="113">
        <v>0.7175170572530406</v>
      </c>
      <c r="E28" s="115">
        <v>387</v>
      </c>
      <c r="F28" s="114">
        <v>387</v>
      </c>
      <c r="G28" s="114">
        <v>391</v>
      </c>
      <c r="H28" s="114">
        <v>407</v>
      </c>
      <c r="I28" s="140">
        <v>433</v>
      </c>
      <c r="J28" s="115">
        <v>-46</v>
      </c>
      <c r="K28" s="116">
        <v>-10.623556581986143</v>
      </c>
    </row>
    <row r="29" spans="1:255" ht="14.1" customHeight="1" x14ac:dyDescent="0.2">
      <c r="A29" s="306">
        <v>29</v>
      </c>
      <c r="B29" s="307" t="s">
        <v>246</v>
      </c>
      <c r="C29" s="308"/>
      <c r="D29" s="113">
        <v>2.6364580243251261</v>
      </c>
      <c r="E29" s="115">
        <v>1422</v>
      </c>
      <c r="F29" s="114">
        <v>1457</v>
      </c>
      <c r="G29" s="114">
        <v>1504</v>
      </c>
      <c r="H29" s="114">
        <v>1483</v>
      </c>
      <c r="I29" s="140">
        <v>1478</v>
      </c>
      <c r="J29" s="115">
        <v>-56</v>
      </c>
      <c r="K29" s="116">
        <v>-3.7889039242219216</v>
      </c>
    </row>
    <row r="30" spans="1:255" ht="14.1" customHeight="1" x14ac:dyDescent="0.2">
      <c r="A30" s="306" t="s">
        <v>247</v>
      </c>
      <c r="B30" s="307" t="s">
        <v>248</v>
      </c>
      <c r="C30" s="308"/>
      <c r="D30" s="113">
        <v>0.98820824681103525</v>
      </c>
      <c r="E30" s="115">
        <v>533</v>
      </c>
      <c r="F30" s="114">
        <v>544</v>
      </c>
      <c r="G30" s="114">
        <v>570</v>
      </c>
      <c r="H30" s="114">
        <v>557</v>
      </c>
      <c r="I30" s="140">
        <v>561</v>
      </c>
      <c r="J30" s="115">
        <v>-28</v>
      </c>
      <c r="K30" s="116">
        <v>-4.9910873440285206</v>
      </c>
    </row>
    <row r="31" spans="1:255" ht="14.1" customHeight="1" x14ac:dyDescent="0.2">
      <c r="A31" s="306" t="s">
        <v>249</v>
      </c>
      <c r="B31" s="307" t="s">
        <v>250</v>
      </c>
      <c r="C31" s="308"/>
      <c r="D31" s="113">
        <v>1.5574013645802431</v>
      </c>
      <c r="E31" s="115">
        <v>840</v>
      </c>
      <c r="F31" s="114">
        <v>863</v>
      </c>
      <c r="G31" s="114">
        <v>884</v>
      </c>
      <c r="H31" s="114">
        <v>876</v>
      </c>
      <c r="I31" s="140">
        <v>868</v>
      </c>
      <c r="J31" s="115">
        <v>-28</v>
      </c>
      <c r="K31" s="116">
        <v>-3.225806451612903</v>
      </c>
    </row>
    <row r="32" spans="1:255" ht="14.1" customHeight="1" x14ac:dyDescent="0.2">
      <c r="A32" s="306">
        <v>31</v>
      </c>
      <c r="B32" s="307" t="s">
        <v>251</v>
      </c>
      <c r="C32" s="308"/>
      <c r="D32" s="113">
        <v>0.53211213289824977</v>
      </c>
      <c r="E32" s="115">
        <v>287</v>
      </c>
      <c r="F32" s="114">
        <v>279</v>
      </c>
      <c r="G32" s="114">
        <v>283</v>
      </c>
      <c r="H32" s="114">
        <v>269</v>
      </c>
      <c r="I32" s="140">
        <v>266</v>
      </c>
      <c r="J32" s="115">
        <v>21</v>
      </c>
      <c r="K32" s="116">
        <v>7.8947368421052628</v>
      </c>
    </row>
    <row r="33" spans="1:11" ht="14.1" customHeight="1" x14ac:dyDescent="0.2">
      <c r="A33" s="306">
        <v>32</v>
      </c>
      <c r="B33" s="307" t="s">
        <v>252</v>
      </c>
      <c r="C33" s="308"/>
      <c r="D33" s="113">
        <v>1.6278552358350638</v>
      </c>
      <c r="E33" s="115">
        <v>878</v>
      </c>
      <c r="F33" s="114">
        <v>859</v>
      </c>
      <c r="G33" s="114">
        <v>872</v>
      </c>
      <c r="H33" s="114">
        <v>854</v>
      </c>
      <c r="I33" s="140">
        <v>848</v>
      </c>
      <c r="J33" s="115">
        <v>30</v>
      </c>
      <c r="K33" s="116">
        <v>3.5377358490566038</v>
      </c>
    </row>
    <row r="34" spans="1:11" ht="14.1" customHeight="1" x14ac:dyDescent="0.2">
      <c r="A34" s="306">
        <v>33</v>
      </c>
      <c r="B34" s="307" t="s">
        <v>253</v>
      </c>
      <c r="C34" s="308"/>
      <c r="D34" s="113">
        <v>1.7706170275882527</v>
      </c>
      <c r="E34" s="115">
        <v>955</v>
      </c>
      <c r="F34" s="114">
        <v>936</v>
      </c>
      <c r="G34" s="114">
        <v>1042</v>
      </c>
      <c r="H34" s="114">
        <v>1019</v>
      </c>
      <c r="I34" s="140">
        <v>1018</v>
      </c>
      <c r="J34" s="115">
        <v>-63</v>
      </c>
      <c r="K34" s="116">
        <v>-6.1886051080550102</v>
      </c>
    </row>
    <row r="35" spans="1:11" ht="14.1" customHeight="1" x14ac:dyDescent="0.2">
      <c r="A35" s="306">
        <v>34</v>
      </c>
      <c r="B35" s="307" t="s">
        <v>254</v>
      </c>
      <c r="C35" s="308"/>
      <c r="D35" s="113">
        <v>2.7458469296944528</v>
      </c>
      <c r="E35" s="115">
        <v>1481</v>
      </c>
      <c r="F35" s="114">
        <v>1490</v>
      </c>
      <c r="G35" s="114">
        <v>1507</v>
      </c>
      <c r="H35" s="114">
        <v>1465</v>
      </c>
      <c r="I35" s="140">
        <v>1440</v>
      </c>
      <c r="J35" s="115">
        <v>41</v>
      </c>
      <c r="K35" s="116">
        <v>2.8472222222222223</v>
      </c>
    </row>
    <row r="36" spans="1:11" ht="14.1" customHeight="1" x14ac:dyDescent="0.2">
      <c r="A36" s="306">
        <v>41</v>
      </c>
      <c r="B36" s="307" t="s">
        <v>255</v>
      </c>
      <c r="C36" s="308"/>
      <c r="D36" s="113">
        <v>0.89921388312073569</v>
      </c>
      <c r="E36" s="115">
        <v>485</v>
      </c>
      <c r="F36" s="114">
        <v>485</v>
      </c>
      <c r="G36" s="114">
        <v>489</v>
      </c>
      <c r="H36" s="114">
        <v>501</v>
      </c>
      <c r="I36" s="140">
        <v>496</v>
      </c>
      <c r="J36" s="115">
        <v>-11</v>
      </c>
      <c r="K36" s="116">
        <v>-2.217741935483871</v>
      </c>
    </row>
    <row r="37" spans="1:11" ht="14.1" customHeight="1" x14ac:dyDescent="0.2">
      <c r="A37" s="306">
        <v>42</v>
      </c>
      <c r="B37" s="307" t="s">
        <v>256</v>
      </c>
      <c r="C37" s="308"/>
      <c r="D37" s="113">
        <v>0.13349154553544942</v>
      </c>
      <c r="E37" s="115">
        <v>72</v>
      </c>
      <c r="F37" s="114">
        <v>75</v>
      </c>
      <c r="G37" s="114">
        <v>78</v>
      </c>
      <c r="H37" s="114">
        <v>76</v>
      </c>
      <c r="I37" s="140">
        <v>75</v>
      </c>
      <c r="J37" s="115">
        <v>-3</v>
      </c>
      <c r="K37" s="116">
        <v>-4</v>
      </c>
    </row>
    <row r="38" spans="1:11" ht="14.1" customHeight="1" x14ac:dyDescent="0.2">
      <c r="A38" s="306">
        <v>43</v>
      </c>
      <c r="B38" s="307" t="s">
        <v>257</v>
      </c>
      <c r="C38" s="308"/>
      <c r="D38" s="113">
        <v>1.8725897359833876</v>
      </c>
      <c r="E38" s="115">
        <v>1010</v>
      </c>
      <c r="F38" s="114">
        <v>991</v>
      </c>
      <c r="G38" s="114">
        <v>988</v>
      </c>
      <c r="H38" s="114">
        <v>928</v>
      </c>
      <c r="I38" s="140">
        <v>942</v>
      </c>
      <c r="J38" s="115">
        <v>68</v>
      </c>
      <c r="K38" s="116">
        <v>7.2186836518046711</v>
      </c>
    </row>
    <row r="39" spans="1:11" ht="14.1" customHeight="1" x14ac:dyDescent="0.2">
      <c r="A39" s="306">
        <v>51</v>
      </c>
      <c r="B39" s="307" t="s">
        <v>258</v>
      </c>
      <c r="C39" s="308"/>
      <c r="D39" s="113">
        <v>9.2127706911895579</v>
      </c>
      <c r="E39" s="115">
        <v>4969</v>
      </c>
      <c r="F39" s="114">
        <v>4982</v>
      </c>
      <c r="G39" s="114">
        <v>4919</v>
      </c>
      <c r="H39" s="114">
        <v>4839</v>
      </c>
      <c r="I39" s="140">
        <v>4763</v>
      </c>
      <c r="J39" s="115">
        <v>206</v>
      </c>
      <c r="K39" s="116">
        <v>4.3250052487927775</v>
      </c>
    </row>
    <row r="40" spans="1:11" ht="14.1" customHeight="1" x14ac:dyDescent="0.2">
      <c r="A40" s="306" t="s">
        <v>259</v>
      </c>
      <c r="B40" s="307" t="s">
        <v>260</v>
      </c>
      <c r="C40" s="308"/>
      <c r="D40" s="113">
        <v>7.8222337585286263</v>
      </c>
      <c r="E40" s="115">
        <v>4219</v>
      </c>
      <c r="F40" s="114">
        <v>4223</v>
      </c>
      <c r="G40" s="114">
        <v>4180</v>
      </c>
      <c r="H40" s="114">
        <v>4136</v>
      </c>
      <c r="I40" s="140">
        <v>4082</v>
      </c>
      <c r="J40" s="115">
        <v>137</v>
      </c>
      <c r="K40" s="116">
        <v>3.3561979421852035</v>
      </c>
    </row>
    <row r="41" spans="1:11" ht="14.1" customHeight="1" x14ac:dyDescent="0.2">
      <c r="A41" s="306"/>
      <c r="B41" s="307" t="s">
        <v>261</v>
      </c>
      <c r="C41" s="308"/>
      <c r="D41" s="113">
        <v>7.3216404627706915</v>
      </c>
      <c r="E41" s="115">
        <v>3949</v>
      </c>
      <c r="F41" s="114">
        <v>3957</v>
      </c>
      <c r="G41" s="114">
        <v>3922</v>
      </c>
      <c r="H41" s="114">
        <v>3889</v>
      </c>
      <c r="I41" s="140">
        <v>3834</v>
      </c>
      <c r="J41" s="115">
        <v>115</v>
      </c>
      <c r="K41" s="116">
        <v>2.9994783515910277</v>
      </c>
    </row>
    <row r="42" spans="1:11" ht="14.1" customHeight="1" x14ac:dyDescent="0.2">
      <c r="A42" s="306">
        <v>52</v>
      </c>
      <c r="B42" s="307" t="s">
        <v>262</v>
      </c>
      <c r="C42" s="308"/>
      <c r="D42" s="113">
        <v>3.8415900326312666</v>
      </c>
      <c r="E42" s="115">
        <v>2072</v>
      </c>
      <c r="F42" s="114">
        <v>2013</v>
      </c>
      <c r="G42" s="114">
        <v>2059</v>
      </c>
      <c r="H42" s="114">
        <v>2033</v>
      </c>
      <c r="I42" s="140">
        <v>2035</v>
      </c>
      <c r="J42" s="115">
        <v>37</v>
      </c>
      <c r="K42" s="116">
        <v>1.8181818181818181</v>
      </c>
    </row>
    <row r="43" spans="1:11" ht="14.1" customHeight="1" x14ac:dyDescent="0.2">
      <c r="A43" s="306" t="s">
        <v>263</v>
      </c>
      <c r="B43" s="307" t="s">
        <v>264</v>
      </c>
      <c r="C43" s="308"/>
      <c r="D43" s="113">
        <v>3.3391426876297836</v>
      </c>
      <c r="E43" s="115">
        <v>1801</v>
      </c>
      <c r="F43" s="114">
        <v>1737</v>
      </c>
      <c r="G43" s="114">
        <v>1767</v>
      </c>
      <c r="H43" s="114">
        <v>1750</v>
      </c>
      <c r="I43" s="140">
        <v>1742</v>
      </c>
      <c r="J43" s="115">
        <v>59</v>
      </c>
      <c r="K43" s="116">
        <v>3.3869115958668199</v>
      </c>
    </row>
    <row r="44" spans="1:11" ht="14.1" customHeight="1" x14ac:dyDescent="0.2">
      <c r="A44" s="306">
        <v>53</v>
      </c>
      <c r="B44" s="307" t="s">
        <v>265</v>
      </c>
      <c r="C44" s="308"/>
      <c r="D44" s="113">
        <v>0.44126371996440228</v>
      </c>
      <c r="E44" s="115">
        <v>238</v>
      </c>
      <c r="F44" s="114">
        <v>233</v>
      </c>
      <c r="G44" s="114">
        <v>237</v>
      </c>
      <c r="H44" s="114">
        <v>251</v>
      </c>
      <c r="I44" s="140">
        <v>241</v>
      </c>
      <c r="J44" s="115">
        <v>-3</v>
      </c>
      <c r="K44" s="116">
        <v>-1.2448132780082988</v>
      </c>
    </row>
    <row r="45" spans="1:11" ht="14.1" customHeight="1" x14ac:dyDescent="0.2">
      <c r="A45" s="306" t="s">
        <v>266</v>
      </c>
      <c r="B45" s="307" t="s">
        <v>267</v>
      </c>
      <c r="C45" s="308"/>
      <c r="D45" s="113">
        <v>0.41901512904182736</v>
      </c>
      <c r="E45" s="115">
        <v>226</v>
      </c>
      <c r="F45" s="114">
        <v>221</v>
      </c>
      <c r="G45" s="114">
        <v>225</v>
      </c>
      <c r="H45" s="114">
        <v>241</v>
      </c>
      <c r="I45" s="140">
        <v>232</v>
      </c>
      <c r="J45" s="115">
        <v>-6</v>
      </c>
      <c r="K45" s="116">
        <v>-2.5862068965517242</v>
      </c>
    </row>
    <row r="46" spans="1:11" ht="14.1" customHeight="1" x14ac:dyDescent="0.2">
      <c r="A46" s="306">
        <v>54</v>
      </c>
      <c r="B46" s="307" t="s">
        <v>268</v>
      </c>
      <c r="C46" s="308"/>
      <c r="D46" s="113">
        <v>2.070973005043014</v>
      </c>
      <c r="E46" s="115">
        <v>1117</v>
      </c>
      <c r="F46" s="114">
        <v>1138</v>
      </c>
      <c r="G46" s="114">
        <v>1090</v>
      </c>
      <c r="H46" s="114">
        <v>1075</v>
      </c>
      <c r="I46" s="140">
        <v>1037</v>
      </c>
      <c r="J46" s="115">
        <v>80</v>
      </c>
      <c r="K46" s="116">
        <v>7.7145612343297971</v>
      </c>
    </row>
    <row r="47" spans="1:11" ht="14.1" customHeight="1" x14ac:dyDescent="0.2">
      <c r="A47" s="306">
        <v>61</v>
      </c>
      <c r="B47" s="307" t="s">
        <v>269</v>
      </c>
      <c r="C47" s="308"/>
      <c r="D47" s="113">
        <v>4.4589884307327203</v>
      </c>
      <c r="E47" s="115">
        <v>2405</v>
      </c>
      <c r="F47" s="114">
        <v>2392</v>
      </c>
      <c r="G47" s="114">
        <v>2394</v>
      </c>
      <c r="H47" s="114">
        <v>2389</v>
      </c>
      <c r="I47" s="140">
        <v>2381</v>
      </c>
      <c r="J47" s="115">
        <v>24</v>
      </c>
      <c r="K47" s="116">
        <v>1.0079798404031919</v>
      </c>
    </row>
    <row r="48" spans="1:11" ht="14.1" customHeight="1" x14ac:dyDescent="0.2">
      <c r="A48" s="306">
        <v>62</v>
      </c>
      <c r="B48" s="307" t="s">
        <v>270</v>
      </c>
      <c r="C48" s="308"/>
      <c r="D48" s="113">
        <v>6.6931177692079498</v>
      </c>
      <c r="E48" s="115">
        <v>3610</v>
      </c>
      <c r="F48" s="114">
        <v>3582</v>
      </c>
      <c r="G48" s="114">
        <v>3741</v>
      </c>
      <c r="H48" s="114">
        <v>3570</v>
      </c>
      <c r="I48" s="140">
        <v>3540</v>
      </c>
      <c r="J48" s="115">
        <v>70</v>
      </c>
      <c r="K48" s="116">
        <v>1.9774011299435028</v>
      </c>
    </row>
    <row r="49" spans="1:11" ht="14.1" customHeight="1" x14ac:dyDescent="0.2">
      <c r="A49" s="306">
        <v>63</v>
      </c>
      <c r="B49" s="307" t="s">
        <v>271</v>
      </c>
      <c r="C49" s="308"/>
      <c r="D49" s="113">
        <v>1.9430436072382082</v>
      </c>
      <c r="E49" s="115">
        <v>1048</v>
      </c>
      <c r="F49" s="114">
        <v>1104</v>
      </c>
      <c r="G49" s="114">
        <v>1130</v>
      </c>
      <c r="H49" s="114">
        <v>1101</v>
      </c>
      <c r="I49" s="140">
        <v>1087</v>
      </c>
      <c r="J49" s="115">
        <v>-39</v>
      </c>
      <c r="K49" s="116">
        <v>-3.5878564857405704</v>
      </c>
    </row>
    <row r="50" spans="1:11" ht="14.1" customHeight="1" x14ac:dyDescent="0.2">
      <c r="A50" s="306" t="s">
        <v>272</v>
      </c>
      <c r="B50" s="307" t="s">
        <v>273</v>
      </c>
      <c r="C50" s="308"/>
      <c r="D50" s="113">
        <v>0.51357164046277071</v>
      </c>
      <c r="E50" s="115">
        <v>277</v>
      </c>
      <c r="F50" s="114">
        <v>285</v>
      </c>
      <c r="G50" s="114">
        <v>289</v>
      </c>
      <c r="H50" s="114">
        <v>278</v>
      </c>
      <c r="I50" s="140">
        <v>285</v>
      </c>
      <c r="J50" s="115">
        <v>-8</v>
      </c>
      <c r="K50" s="116">
        <v>-2.807017543859649</v>
      </c>
    </row>
    <row r="51" spans="1:11" ht="14.1" customHeight="1" x14ac:dyDescent="0.2">
      <c r="A51" s="306" t="s">
        <v>274</v>
      </c>
      <c r="B51" s="307" t="s">
        <v>275</v>
      </c>
      <c r="C51" s="308"/>
      <c r="D51" s="113">
        <v>1.0994512014239097</v>
      </c>
      <c r="E51" s="115">
        <v>593</v>
      </c>
      <c r="F51" s="114">
        <v>627</v>
      </c>
      <c r="G51" s="114">
        <v>646</v>
      </c>
      <c r="H51" s="114">
        <v>624</v>
      </c>
      <c r="I51" s="140">
        <v>601</v>
      </c>
      <c r="J51" s="115">
        <v>-8</v>
      </c>
      <c r="K51" s="116">
        <v>-1.3311148086522462</v>
      </c>
    </row>
    <row r="52" spans="1:11" ht="14.1" customHeight="1" x14ac:dyDescent="0.2">
      <c r="A52" s="306">
        <v>71</v>
      </c>
      <c r="B52" s="307" t="s">
        <v>276</v>
      </c>
      <c r="C52" s="308"/>
      <c r="D52" s="113">
        <v>13.343592405814299</v>
      </c>
      <c r="E52" s="115">
        <v>7197</v>
      </c>
      <c r="F52" s="114">
        <v>7202</v>
      </c>
      <c r="G52" s="114">
        <v>7192</v>
      </c>
      <c r="H52" s="114">
        <v>7073</v>
      </c>
      <c r="I52" s="140">
        <v>7074</v>
      </c>
      <c r="J52" s="115">
        <v>123</v>
      </c>
      <c r="K52" s="116">
        <v>1.7387616624257847</v>
      </c>
    </row>
    <row r="53" spans="1:11" ht="14.1" customHeight="1" x14ac:dyDescent="0.2">
      <c r="A53" s="306" t="s">
        <v>277</v>
      </c>
      <c r="B53" s="307" t="s">
        <v>278</v>
      </c>
      <c r="C53" s="308"/>
      <c r="D53" s="113">
        <v>5.3489320676357162</v>
      </c>
      <c r="E53" s="115">
        <v>2885</v>
      </c>
      <c r="F53" s="114">
        <v>2904</v>
      </c>
      <c r="G53" s="114">
        <v>2883</v>
      </c>
      <c r="H53" s="114">
        <v>2826</v>
      </c>
      <c r="I53" s="140">
        <v>2851</v>
      </c>
      <c r="J53" s="115">
        <v>34</v>
      </c>
      <c r="K53" s="116">
        <v>1.1925640126271484</v>
      </c>
    </row>
    <row r="54" spans="1:11" ht="14.1" customHeight="1" x14ac:dyDescent="0.2">
      <c r="A54" s="306" t="s">
        <v>279</v>
      </c>
      <c r="B54" s="307" t="s">
        <v>280</v>
      </c>
      <c r="C54" s="308"/>
      <c r="D54" s="113">
        <v>6.6745772767724709</v>
      </c>
      <c r="E54" s="115">
        <v>3600</v>
      </c>
      <c r="F54" s="114">
        <v>3594</v>
      </c>
      <c r="G54" s="114">
        <v>3606</v>
      </c>
      <c r="H54" s="114">
        <v>3581</v>
      </c>
      <c r="I54" s="140">
        <v>3569</v>
      </c>
      <c r="J54" s="115">
        <v>31</v>
      </c>
      <c r="K54" s="116">
        <v>0.86859064163631272</v>
      </c>
    </row>
    <row r="55" spans="1:11" ht="14.1" customHeight="1" x14ac:dyDescent="0.2">
      <c r="A55" s="306">
        <v>72</v>
      </c>
      <c r="B55" s="307" t="s">
        <v>281</v>
      </c>
      <c r="C55" s="308"/>
      <c r="D55" s="113">
        <v>3.1778404034411154</v>
      </c>
      <c r="E55" s="115">
        <v>1714</v>
      </c>
      <c r="F55" s="114">
        <v>1714</v>
      </c>
      <c r="G55" s="114">
        <v>1715</v>
      </c>
      <c r="H55" s="114">
        <v>1611</v>
      </c>
      <c r="I55" s="140">
        <v>1615</v>
      </c>
      <c r="J55" s="115">
        <v>99</v>
      </c>
      <c r="K55" s="116">
        <v>6.1300309597523217</v>
      </c>
    </row>
    <row r="56" spans="1:11" ht="14.1" customHeight="1" x14ac:dyDescent="0.2">
      <c r="A56" s="306" t="s">
        <v>282</v>
      </c>
      <c r="B56" s="307" t="s">
        <v>283</v>
      </c>
      <c r="C56" s="308"/>
      <c r="D56" s="113">
        <v>1.0883269059626224</v>
      </c>
      <c r="E56" s="115">
        <v>587</v>
      </c>
      <c r="F56" s="114">
        <v>578</v>
      </c>
      <c r="G56" s="114">
        <v>580</v>
      </c>
      <c r="H56" s="114">
        <v>507</v>
      </c>
      <c r="I56" s="140">
        <v>515</v>
      </c>
      <c r="J56" s="115">
        <v>72</v>
      </c>
      <c r="K56" s="116">
        <v>13.980582524271844</v>
      </c>
    </row>
    <row r="57" spans="1:11" ht="14.1" customHeight="1" x14ac:dyDescent="0.2">
      <c r="A57" s="306" t="s">
        <v>284</v>
      </c>
      <c r="B57" s="307" t="s">
        <v>285</v>
      </c>
      <c r="C57" s="308"/>
      <c r="D57" s="113">
        <v>1.5907742509641056</v>
      </c>
      <c r="E57" s="115">
        <v>858</v>
      </c>
      <c r="F57" s="114">
        <v>866</v>
      </c>
      <c r="G57" s="114">
        <v>865</v>
      </c>
      <c r="H57" s="114">
        <v>851</v>
      </c>
      <c r="I57" s="140">
        <v>848</v>
      </c>
      <c r="J57" s="115">
        <v>10</v>
      </c>
      <c r="K57" s="116">
        <v>1.179245283018868</v>
      </c>
    </row>
    <row r="58" spans="1:11" ht="14.1" customHeight="1" x14ac:dyDescent="0.2">
      <c r="A58" s="306">
        <v>73</v>
      </c>
      <c r="B58" s="307" t="s">
        <v>286</v>
      </c>
      <c r="C58" s="308"/>
      <c r="D58" s="113">
        <v>1.7112874517947196</v>
      </c>
      <c r="E58" s="115">
        <v>923</v>
      </c>
      <c r="F58" s="114">
        <v>917</v>
      </c>
      <c r="G58" s="114">
        <v>929</v>
      </c>
      <c r="H58" s="114">
        <v>905</v>
      </c>
      <c r="I58" s="140">
        <v>888</v>
      </c>
      <c r="J58" s="115">
        <v>35</v>
      </c>
      <c r="K58" s="116">
        <v>3.9414414414414414</v>
      </c>
    </row>
    <row r="59" spans="1:11" ht="14.1" customHeight="1" x14ac:dyDescent="0.2">
      <c r="A59" s="306" t="s">
        <v>287</v>
      </c>
      <c r="B59" s="307" t="s">
        <v>288</v>
      </c>
      <c r="C59" s="308"/>
      <c r="D59" s="113">
        <v>1.4684070008899437</v>
      </c>
      <c r="E59" s="115">
        <v>792</v>
      </c>
      <c r="F59" s="114">
        <v>788</v>
      </c>
      <c r="G59" s="114">
        <v>798</v>
      </c>
      <c r="H59" s="114">
        <v>782</v>
      </c>
      <c r="I59" s="140">
        <v>767</v>
      </c>
      <c r="J59" s="115">
        <v>25</v>
      </c>
      <c r="K59" s="116">
        <v>3.259452411994785</v>
      </c>
    </row>
    <row r="60" spans="1:11" ht="14.1" customHeight="1" x14ac:dyDescent="0.2">
      <c r="A60" s="306">
        <v>81</v>
      </c>
      <c r="B60" s="307" t="s">
        <v>289</v>
      </c>
      <c r="C60" s="308"/>
      <c r="D60" s="113">
        <v>4.0066004153070303</v>
      </c>
      <c r="E60" s="115">
        <v>2161</v>
      </c>
      <c r="F60" s="114">
        <v>2167</v>
      </c>
      <c r="G60" s="114">
        <v>2169</v>
      </c>
      <c r="H60" s="114">
        <v>2122</v>
      </c>
      <c r="I60" s="140">
        <v>2143</v>
      </c>
      <c r="J60" s="115">
        <v>18</v>
      </c>
      <c r="K60" s="116">
        <v>0.83994400373308442</v>
      </c>
    </row>
    <row r="61" spans="1:11" ht="14.1" customHeight="1" x14ac:dyDescent="0.2">
      <c r="A61" s="306" t="s">
        <v>290</v>
      </c>
      <c r="B61" s="307" t="s">
        <v>291</v>
      </c>
      <c r="C61" s="308"/>
      <c r="D61" s="113">
        <v>1.8633194897656482</v>
      </c>
      <c r="E61" s="115">
        <v>1005</v>
      </c>
      <c r="F61" s="114">
        <v>1008</v>
      </c>
      <c r="G61" s="114">
        <v>1018</v>
      </c>
      <c r="H61" s="114">
        <v>973</v>
      </c>
      <c r="I61" s="140">
        <v>993</v>
      </c>
      <c r="J61" s="115">
        <v>12</v>
      </c>
      <c r="K61" s="116">
        <v>1.2084592145015105</v>
      </c>
    </row>
    <row r="62" spans="1:11" ht="14.1" customHeight="1" x14ac:dyDescent="0.2">
      <c r="A62" s="306" t="s">
        <v>292</v>
      </c>
      <c r="B62" s="307" t="s">
        <v>293</v>
      </c>
      <c r="C62" s="308"/>
      <c r="D62" s="113">
        <v>0.8788193414417087</v>
      </c>
      <c r="E62" s="115">
        <v>474</v>
      </c>
      <c r="F62" s="114">
        <v>481</v>
      </c>
      <c r="G62" s="114">
        <v>485</v>
      </c>
      <c r="H62" s="114">
        <v>504</v>
      </c>
      <c r="I62" s="140">
        <v>507</v>
      </c>
      <c r="J62" s="115">
        <v>-33</v>
      </c>
      <c r="K62" s="116">
        <v>-6.5088757396449708</v>
      </c>
    </row>
    <row r="63" spans="1:11" ht="14.1" customHeight="1" x14ac:dyDescent="0.2">
      <c r="A63" s="306"/>
      <c r="B63" s="307" t="s">
        <v>294</v>
      </c>
      <c r="C63" s="308"/>
      <c r="D63" s="113">
        <v>0.83988430732720265</v>
      </c>
      <c r="E63" s="115">
        <v>453</v>
      </c>
      <c r="F63" s="114">
        <v>458</v>
      </c>
      <c r="G63" s="114">
        <v>461</v>
      </c>
      <c r="H63" s="114">
        <v>479</v>
      </c>
      <c r="I63" s="140">
        <v>479</v>
      </c>
      <c r="J63" s="115">
        <v>-26</v>
      </c>
      <c r="K63" s="116">
        <v>-5.4279749478079333</v>
      </c>
    </row>
    <row r="64" spans="1:11" ht="14.1" customHeight="1" x14ac:dyDescent="0.2">
      <c r="A64" s="306" t="s">
        <v>295</v>
      </c>
      <c r="B64" s="307" t="s">
        <v>296</v>
      </c>
      <c r="C64" s="308"/>
      <c r="D64" s="113">
        <v>0.25771284485315932</v>
      </c>
      <c r="E64" s="115">
        <v>139</v>
      </c>
      <c r="F64" s="114">
        <v>131</v>
      </c>
      <c r="G64" s="114">
        <v>123</v>
      </c>
      <c r="H64" s="114">
        <v>125</v>
      </c>
      <c r="I64" s="140">
        <v>126</v>
      </c>
      <c r="J64" s="115">
        <v>13</v>
      </c>
      <c r="K64" s="116">
        <v>10.317460317460318</v>
      </c>
    </row>
    <row r="65" spans="1:11" ht="14.1" customHeight="1" x14ac:dyDescent="0.2">
      <c r="A65" s="306" t="s">
        <v>297</v>
      </c>
      <c r="B65" s="307" t="s">
        <v>298</v>
      </c>
      <c r="C65" s="308"/>
      <c r="D65" s="113">
        <v>0.49873924651438745</v>
      </c>
      <c r="E65" s="115">
        <v>269</v>
      </c>
      <c r="F65" s="114">
        <v>271</v>
      </c>
      <c r="G65" s="114">
        <v>268</v>
      </c>
      <c r="H65" s="114">
        <v>257</v>
      </c>
      <c r="I65" s="140">
        <v>253</v>
      </c>
      <c r="J65" s="115">
        <v>16</v>
      </c>
      <c r="K65" s="116">
        <v>6.3241106719367588</v>
      </c>
    </row>
    <row r="66" spans="1:11" ht="14.1" customHeight="1" x14ac:dyDescent="0.2">
      <c r="A66" s="306">
        <v>82</v>
      </c>
      <c r="B66" s="307" t="s">
        <v>299</v>
      </c>
      <c r="C66" s="308"/>
      <c r="D66" s="113">
        <v>2.593814891723524</v>
      </c>
      <c r="E66" s="115">
        <v>1399</v>
      </c>
      <c r="F66" s="114">
        <v>1401</v>
      </c>
      <c r="G66" s="114">
        <v>1392</v>
      </c>
      <c r="H66" s="114">
        <v>1353</v>
      </c>
      <c r="I66" s="140">
        <v>1374</v>
      </c>
      <c r="J66" s="115">
        <v>25</v>
      </c>
      <c r="K66" s="116">
        <v>1.819505094614265</v>
      </c>
    </row>
    <row r="67" spans="1:11" ht="14.1" customHeight="1" x14ac:dyDescent="0.2">
      <c r="A67" s="306" t="s">
        <v>300</v>
      </c>
      <c r="B67" s="307" t="s">
        <v>301</v>
      </c>
      <c r="C67" s="308"/>
      <c r="D67" s="113">
        <v>1.7761791753188965</v>
      </c>
      <c r="E67" s="115">
        <v>958</v>
      </c>
      <c r="F67" s="114">
        <v>965</v>
      </c>
      <c r="G67" s="114">
        <v>964</v>
      </c>
      <c r="H67" s="114">
        <v>933</v>
      </c>
      <c r="I67" s="140">
        <v>941</v>
      </c>
      <c r="J67" s="115">
        <v>17</v>
      </c>
      <c r="K67" s="116">
        <v>1.8065887353878853</v>
      </c>
    </row>
    <row r="68" spans="1:11" ht="14.1" customHeight="1" x14ac:dyDescent="0.2">
      <c r="A68" s="306" t="s">
        <v>302</v>
      </c>
      <c r="B68" s="307" t="s">
        <v>303</v>
      </c>
      <c r="C68" s="308"/>
      <c r="D68" s="113">
        <v>0.49688519727083952</v>
      </c>
      <c r="E68" s="115">
        <v>268</v>
      </c>
      <c r="F68" s="114">
        <v>258</v>
      </c>
      <c r="G68" s="114">
        <v>252</v>
      </c>
      <c r="H68" s="114">
        <v>251</v>
      </c>
      <c r="I68" s="140">
        <v>261</v>
      </c>
      <c r="J68" s="115">
        <v>7</v>
      </c>
      <c r="K68" s="116">
        <v>2.6819923371647509</v>
      </c>
    </row>
    <row r="69" spans="1:11" ht="14.1" customHeight="1" x14ac:dyDescent="0.2">
      <c r="A69" s="306">
        <v>83</v>
      </c>
      <c r="B69" s="307" t="s">
        <v>304</v>
      </c>
      <c r="C69" s="308"/>
      <c r="D69" s="113">
        <v>4.1920053396618213</v>
      </c>
      <c r="E69" s="115">
        <v>2261</v>
      </c>
      <c r="F69" s="114">
        <v>2257</v>
      </c>
      <c r="G69" s="114">
        <v>2241</v>
      </c>
      <c r="H69" s="114">
        <v>2178</v>
      </c>
      <c r="I69" s="140">
        <v>2152</v>
      </c>
      <c r="J69" s="115">
        <v>109</v>
      </c>
      <c r="K69" s="116">
        <v>5.0650557620817844</v>
      </c>
    </row>
    <row r="70" spans="1:11" ht="14.1" customHeight="1" x14ac:dyDescent="0.2">
      <c r="A70" s="306" t="s">
        <v>305</v>
      </c>
      <c r="B70" s="307" t="s">
        <v>306</v>
      </c>
      <c r="C70" s="308"/>
      <c r="D70" s="113">
        <v>3.6320824681103532</v>
      </c>
      <c r="E70" s="115">
        <v>1959</v>
      </c>
      <c r="F70" s="114">
        <v>1948</v>
      </c>
      <c r="G70" s="114">
        <v>1926</v>
      </c>
      <c r="H70" s="114">
        <v>1869</v>
      </c>
      <c r="I70" s="140">
        <v>1856</v>
      </c>
      <c r="J70" s="115">
        <v>103</v>
      </c>
      <c r="K70" s="116">
        <v>5.5495689655172411</v>
      </c>
    </row>
    <row r="71" spans="1:11" ht="14.1" customHeight="1" x14ac:dyDescent="0.2">
      <c r="A71" s="306"/>
      <c r="B71" s="307" t="s">
        <v>307</v>
      </c>
      <c r="C71" s="308"/>
      <c r="D71" s="113">
        <v>2.9052951646395728</v>
      </c>
      <c r="E71" s="115">
        <v>1567</v>
      </c>
      <c r="F71" s="114">
        <v>1549</v>
      </c>
      <c r="G71" s="114">
        <v>1524</v>
      </c>
      <c r="H71" s="114">
        <v>1486</v>
      </c>
      <c r="I71" s="140">
        <v>1473</v>
      </c>
      <c r="J71" s="115">
        <v>94</v>
      </c>
      <c r="K71" s="116">
        <v>6.3815342837746094</v>
      </c>
    </row>
    <row r="72" spans="1:11" ht="14.1" customHeight="1" x14ac:dyDescent="0.2">
      <c r="A72" s="306">
        <v>84</v>
      </c>
      <c r="B72" s="307" t="s">
        <v>308</v>
      </c>
      <c r="C72" s="308"/>
      <c r="D72" s="113">
        <v>0.72493325422723232</v>
      </c>
      <c r="E72" s="115">
        <v>391</v>
      </c>
      <c r="F72" s="114">
        <v>380</v>
      </c>
      <c r="G72" s="114">
        <v>384</v>
      </c>
      <c r="H72" s="114">
        <v>407</v>
      </c>
      <c r="I72" s="140">
        <v>410</v>
      </c>
      <c r="J72" s="115">
        <v>-19</v>
      </c>
      <c r="K72" s="116">
        <v>-4.6341463414634143</v>
      </c>
    </row>
    <row r="73" spans="1:11" ht="14.1" customHeight="1" x14ac:dyDescent="0.2">
      <c r="A73" s="306" t="s">
        <v>309</v>
      </c>
      <c r="B73" s="307" t="s">
        <v>310</v>
      </c>
      <c r="C73" s="308"/>
      <c r="D73" s="113">
        <v>0.28181548501928211</v>
      </c>
      <c r="E73" s="115">
        <v>152</v>
      </c>
      <c r="F73" s="114">
        <v>147</v>
      </c>
      <c r="G73" s="114">
        <v>145</v>
      </c>
      <c r="H73" s="114">
        <v>178</v>
      </c>
      <c r="I73" s="140">
        <v>178</v>
      </c>
      <c r="J73" s="115">
        <v>-26</v>
      </c>
      <c r="K73" s="116">
        <v>-14.606741573033707</v>
      </c>
    </row>
    <row r="74" spans="1:11" ht="14.1" customHeight="1" x14ac:dyDescent="0.2">
      <c r="A74" s="306" t="s">
        <v>311</v>
      </c>
      <c r="B74" s="307" t="s">
        <v>312</v>
      </c>
      <c r="C74" s="308"/>
      <c r="D74" s="113">
        <v>9.2702462177395431E-2</v>
      </c>
      <c r="E74" s="115">
        <v>50</v>
      </c>
      <c r="F74" s="114">
        <v>52</v>
      </c>
      <c r="G74" s="114">
        <v>54</v>
      </c>
      <c r="H74" s="114">
        <v>50</v>
      </c>
      <c r="I74" s="140">
        <v>50</v>
      </c>
      <c r="J74" s="115">
        <v>0</v>
      </c>
      <c r="K74" s="116">
        <v>0</v>
      </c>
    </row>
    <row r="75" spans="1:11" ht="14.1" customHeight="1" x14ac:dyDescent="0.2">
      <c r="A75" s="306" t="s">
        <v>313</v>
      </c>
      <c r="B75" s="307" t="s">
        <v>314</v>
      </c>
      <c r="C75" s="308"/>
      <c r="D75" s="113">
        <v>7.0453871254820527E-2</v>
      </c>
      <c r="E75" s="115">
        <v>38</v>
      </c>
      <c r="F75" s="114">
        <v>38</v>
      </c>
      <c r="G75" s="114">
        <v>39</v>
      </c>
      <c r="H75" s="114">
        <v>41</v>
      </c>
      <c r="I75" s="140">
        <v>40</v>
      </c>
      <c r="J75" s="115">
        <v>-2</v>
      </c>
      <c r="K75" s="116">
        <v>-5</v>
      </c>
    </row>
    <row r="76" spans="1:11" ht="14.1" customHeight="1" x14ac:dyDescent="0.2">
      <c r="A76" s="306">
        <v>91</v>
      </c>
      <c r="B76" s="307" t="s">
        <v>315</v>
      </c>
      <c r="C76" s="308"/>
      <c r="D76" s="113">
        <v>2.0394541679026996E-2</v>
      </c>
      <c r="E76" s="115">
        <v>11</v>
      </c>
      <c r="F76" s="114">
        <v>10</v>
      </c>
      <c r="G76" s="114">
        <v>11</v>
      </c>
      <c r="H76" s="114">
        <v>11</v>
      </c>
      <c r="I76" s="140">
        <v>11</v>
      </c>
      <c r="J76" s="115">
        <v>0</v>
      </c>
      <c r="K76" s="116">
        <v>0</v>
      </c>
    </row>
    <row r="77" spans="1:11" ht="14.1" customHeight="1" x14ac:dyDescent="0.2">
      <c r="A77" s="306">
        <v>92</v>
      </c>
      <c r="B77" s="307" t="s">
        <v>316</v>
      </c>
      <c r="C77" s="308"/>
      <c r="D77" s="113">
        <v>1.2663156333432215</v>
      </c>
      <c r="E77" s="115">
        <v>683</v>
      </c>
      <c r="F77" s="114">
        <v>676</v>
      </c>
      <c r="G77" s="114">
        <v>690</v>
      </c>
      <c r="H77" s="114">
        <v>688</v>
      </c>
      <c r="I77" s="140">
        <v>678</v>
      </c>
      <c r="J77" s="115">
        <v>5</v>
      </c>
      <c r="K77" s="116">
        <v>0.73746312684365778</v>
      </c>
    </row>
    <row r="78" spans="1:11" ht="14.1" customHeight="1" x14ac:dyDescent="0.2">
      <c r="A78" s="306">
        <v>93</v>
      </c>
      <c r="B78" s="307" t="s">
        <v>317</v>
      </c>
      <c r="C78" s="308"/>
      <c r="D78" s="113">
        <v>0.18540492435479086</v>
      </c>
      <c r="E78" s="115">
        <v>100</v>
      </c>
      <c r="F78" s="114">
        <v>93</v>
      </c>
      <c r="G78" s="114">
        <v>94</v>
      </c>
      <c r="H78" s="114">
        <v>97</v>
      </c>
      <c r="I78" s="140">
        <v>98</v>
      </c>
      <c r="J78" s="115">
        <v>2</v>
      </c>
      <c r="K78" s="116">
        <v>2.0408163265306123</v>
      </c>
    </row>
    <row r="79" spans="1:11" ht="14.1" customHeight="1" x14ac:dyDescent="0.2">
      <c r="A79" s="306">
        <v>94</v>
      </c>
      <c r="B79" s="307" t="s">
        <v>318</v>
      </c>
      <c r="C79" s="308"/>
      <c r="D79" s="113">
        <v>2.2248590922574904E-2</v>
      </c>
      <c r="E79" s="115">
        <v>12</v>
      </c>
      <c r="F79" s="114">
        <v>10</v>
      </c>
      <c r="G79" s="114">
        <v>11</v>
      </c>
      <c r="H79" s="114">
        <v>12</v>
      </c>
      <c r="I79" s="140">
        <v>11</v>
      </c>
      <c r="J79" s="115">
        <v>1</v>
      </c>
      <c r="K79" s="116">
        <v>9.0909090909090917</v>
      </c>
    </row>
    <row r="80" spans="1:11" ht="14.1" customHeight="1" x14ac:dyDescent="0.2">
      <c r="A80" s="306" t="s">
        <v>319</v>
      </c>
      <c r="B80" s="307" t="s">
        <v>320</v>
      </c>
      <c r="C80" s="308"/>
      <c r="D80" s="113">
        <v>1.1124295461287452E-2</v>
      </c>
      <c r="E80" s="115">
        <v>6</v>
      </c>
      <c r="F80" s="114">
        <v>5</v>
      </c>
      <c r="G80" s="114">
        <v>6</v>
      </c>
      <c r="H80" s="114">
        <v>6</v>
      </c>
      <c r="I80" s="140">
        <v>6</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16616</v>
      </c>
      <c r="E12" s="114">
        <v>17081</v>
      </c>
      <c r="F12" s="114">
        <v>17169</v>
      </c>
      <c r="G12" s="114">
        <v>17200</v>
      </c>
      <c r="H12" s="140">
        <v>16853</v>
      </c>
      <c r="I12" s="115">
        <v>-237</v>
      </c>
      <c r="J12" s="116">
        <v>-1.4062778140390435</v>
      </c>
      <c r="K12"/>
      <c r="L12"/>
      <c r="M12"/>
      <c r="N12"/>
      <c r="O12"/>
      <c r="P12"/>
    </row>
    <row r="13" spans="1:16" s="110" customFormat="1" ht="14.45" customHeight="1" x14ac:dyDescent="0.2">
      <c r="A13" s="120" t="s">
        <v>105</v>
      </c>
      <c r="B13" s="119" t="s">
        <v>106</v>
      </c>
      <c r="C13" s="113">
        <v>42.531295137217143</v>
      </c>
      <c r="D13" s="115">
        <v>7067</v>
      </c>
      <c r="E13" s="114">
        <v>7158</v>
      </c>
      <c r="F13" s="114">
        <v>7206</v>
      </c>
      <c r="G13" s="114">
        <v>7221</v>
      </c>
      <c r="H13" s="140">
        <v>7060</v>
      </c>
      <c r="I13" s="115">
        <v>7</v>
      </c>
      <c r="J13" s="116">
        <v>9.9150141643059492E-2</v>
      </c>
      <c r="K13"/>
      <c r="L13"/>
      <c r="M13"/>
      <c r="N13"/>
      <c r="O13"/>
      <c r="P13"/>
    </row>
    <row r="14" spans="1:16" s="110" customFormat="1" ht="14.45" customHeight="1" x14ac:dyDescent="0.2">
      <c r="A14" s="120"/>
      <c r="B14" s="119" t="s">
        <v>107</v>
      </c>
      <c r="C14" s="113">
        <v>57.468704862782857</v>
      </c>
      <c r="D14" s="115">
        <v>9549</v>
      </c>
      <c r="E14" s="114">
        <v>9923</v>
      </c>
      <c r="F14" s="114">
        <v>9963</v>
      </c>
      <c r="G14" s="114">
        <v>9979</v>
      </c>
      <c r="H14" s="140">
        <v>9793</v>
      </c>
      <c r="I14" s="115">
        <v>-244</v>
      </c>
      <c r="J14" s="116">
        <v>-2.4915756152353721</v>
      </c>
      <c r="K14"/>
      <c r="L14"/>
      <c r="M14"/>
      <c r="N14"/>
      <c r="O14"/>
      <c r="P14"/>
    </row>
    <row r="15" spans="1:16" s="110" customFormat="1" ht="14.45" customHeight="1" x14ac:dyDescent="0.2">
      <c r="A15" s="118" t="s">
        <v>105</v>
      </c>
      <c r="B15" s="121" t="s">
        <v>108</v>
      </c>
      <c r="C15" s="113">
        <v>14.082811747713048</v>
      </c>
      <c r="D15" s="115">
        <v>2340</v>
      </c>
      <c r="E15" s="114">
        <v>2382</v>
      </c>
      <c r="F15" s="114">
        <v>2451</v>
      </c>
      <c r="G15" s="114">
        <v>2461</v>
      </c>
      <c r="H15" s="140">
        <v>2299</v>
      </c>
      <c r="I15" s="115">
        <v>41</v>
      </c>
      <c r="J15" s="116">
        <v>1.7833840800347978</v>
      </c>
      <c r="K15"/>
      <c r="L15"/>
      <c r="M15"/>
      <c r="N15"/>
      <c r="O15"/>
      <c r="P15"/>
    </row>
    <row r="16" spans="1:16" s="110" customFormat="1" ht="14.45" customHeight="1" x14ac:dyDescent="0.2">
      <c r="A16" s="118"/>
      <c r="B16" s="121" t="s">
        <v>109</v>
      </c>
      <c r="C16" s="113">
        <v>50.649975926817525</v>
      </c>
      <c r="D16" s="115">
        <v>8416</v>
      </c>
      <c r="E16" s="114">
        <v>8699</v>
      </c>
      <c r="F16" s="114">
        <v>8726</v>
      </c>
      <c r="G16" s="114">
        <v>8776</v>
      </c>
      <c r="H16" s="140">
        <v>8716</v>
      </c>
      <c r="I16" s="115">
        <v>-300</v>
      </c>
      <c r="J16" s="116">
        <v>-3.4419458467186783</v>
      </c>
      <c r="K16"/>
      <c r="L16"/>
      <c r="M16"/>
      <c r="N16"/>
      <c r="O16"/>
      <c r="P16"/>
    </row>
    <row r="17" spans="1:16" s="110" customFormat="1" ht="14.45" customHeight="1" x14ac:dyDescent="0.2">
      <c r="A17" s="118"/>
      <c r="B17" s="121" t="s">
        <v>110</v>
      </c>
      <c r="C17" s="113">
        <v>20.010832932113626</v>
      </c>
      <c r="D17" s="115">
        <v>3325</v>
      </c>
      <c r="E17" s="114">
        <v>3389</v>
      </c>
      <c r="F17" s="114">
        <v>3403</v>
      </c>
      <c r="G17" s="114">
        <v>3408</v>
      </c>
      <c r="H17" s="140">
        <v>3360</v>
      </c>
      <c r="I17" s="115">
        <v>-35</v>
      </c>
      <c r="J17" s="116">
        <v>-1.0416666666666667</v>
      </c>
      <c r="K17"/>
      <c r="L17"/>
      <c r="M17"/>
      <c r="N17"/>
      <c r="O17"/>
      <c r="P17"/>
    </row>
    <row r="18" spans="1:16" s="110" customFormat="1" ht="14.45" customHeight="1" x14ac:dyDescent="0.2">
      <c r="A18" s="120"/>
      <c r="B18" s="121" t="s">
        <v>111</v>
      </c>
      <c r="C18" s="113">
        <v>15.256379393355802</v>
      </c>
      <c r="D18" s="115">
        <v>2535</v>
      </c>
      <c r="E18" s="114">
        <v>2611</v>
      </c>
      <c r="F18" s="114">
        <v>2589</v>
      </c>
      <c r="G18" s="114">
        <v>2555</v>
      </c>
      <c r="H18" s="140">
        <v>2478</v>
      </c>
      <c r="I18" s="115">
        <v>57</v>
      </c>
      <c r="J18" s="116">
        <v>2.3002421307506054</v>
      </c>
      <c r="K18"/>
      <c r="L18"/>
      <c r="M18"/>
      <c r="N18"/>
      <c r="O18"/>
      <c r="P18"/>
    </row>
    <row r="19" spans="1:16" s="110" customFormat="1" ht="14.45" customHeight="1" x14ac:dyDescent="0.2">
      <c r="A19" s="120"/>
      <c r="B19" s="121" t="s">
        <v>112</v>
      </c>
      <c r="C19" s="113">
        <v>1.5105922002888781</v>
      </c>
      <c r="D19" s="115">
        <v>251</v>
      </c>
      <c r="E19" s="114">
        <v>268</v>
      </c>
      <c r="F19" s="114">
        <v>272</v>
      </c>
      <c r="G19" s="114">
        <v>222</v>
      </c>
      <c r="H19" s="140">
        <v>206</v>
      </c>
      <c r="I19" s="115">
        <v>45</v>
      </c>
      <c r="J19" s="116">
        <v>21.844660194174757</v>
      </c>
      <c r="K19"/>
      <c r="L19"/>
      <c r="M19"/>
      <c r="N19"/>
      <c r="O19"/>
      <c r="P19"/>
    </row>
    <row r="20" spans="1:16" s="110" customFormat="1" ht="14.45" customHeight="1" x14ac:dyDescent="0.2">
      <c r="A20" s="120" t="s">
        <v>113</v>
      </c>
      <c r="B20" s="119" t="s">
        <v>116</v>
      </c>
      <c r="C20" s="113">
        <v>85.26721232546943</v>
      </c>
      <c r="D20" s="115">
        <v>14168</v>
      </c>
      <c r="E20" s="114">
        <v>14661</v>
      </c>
      <c r="F20" s="114">
        <v>14772</v>
      </c>
      <c r="G20" s="114">
        <v>14837</v>
      </c>
      <c r="H20" s="140">
        <v>14485</v>
      </c>
      <c r="I20" s="115">
        <v>-317</v>
      </c>
      <c r="J20" s="116">
        <v>-2.1884708318950636</v>
      </c>
      <c r="K20"/>
      <c r="L20"/>
      <c r="M20"/>
      <c r="N20"/>
      <c r="O20"/>
      <c r="P20"/>
    </row>
    <row r="21" spans="1:16" s="110" customFormat="1" ht="14.45" customHeight="1" x14ac:dyDescent="0.2">
      <c r="A21" s="123"/>
      <c r="B21" s="124" t="s">
        <v>117</v>
      </c>
      <c r="C21" s="125">
        <v>14.528165623495426</v>
      </c>
      <c r="D21" s="143">
        <v>2414</v>
      </c>
      <c r="E21" s="144">
        <v>2388</v>
      </c>
      <c r="F21" s="144">
        <v>2368</v>
      </c>
      <c r="G21" s="144">
        <v>2335</v>
      </c>
      <c r="H21" s="145">
        <v>2341</v>
      </c>
      <c r="I21" s="143">
        <v>73</v>
      </c>
      <c r="J21" s="146">
        <v>3.1183255019222553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17875</v>
      </c>
      <c r="E56" s="114">
        <v>18454</v>
      </c>
      <c r="F56" s="114">
        <v>18457</v>
      </c>
      <c r="G56" s="114">
        <v>18462</v>
      </c>
      <c r="H56" s="140">
        <v>18142</v>
      </c>
      <c r="I56" s="115">
        <v>-267</v>
      </c>
      <c r="J56" s="116">
        <v>-1.4717230735310329</v>
      </c>
      <c r="K56"/>
      <c r="L56"/>
      <c r="M56"/>
      <c r="N56"/>
      <c r="O56"/>
      <c r="P56"/>
    </row>
    <row r="57" spans="1:16" s="110" customFormat="1" ht="14.45" customHeight="1" x14ac:dyDescent="0.2">
      <c r="A57" s="120" t="s">
        <v>105</v>
      </c>
      <c r="B57" s="119" t="s">
        <v>106</v>
      </c>
      <c r="C57" s="113">
        <v>38.618181818181817</v>
      </c>
      <c r="D57" s="115">
        <v>6903</v>
      </c>
      <c r="E57" s="114">
        <v>7062</v>
      </c>
      <c r="F57" s="114">
        <v>7103</v>
      </c>
      <c r="G57" s="114">
        <v>7068</v>
      </c>
      <c r="H57" s="140">
        <v>6885</v>
      </c>
      <c r="I57" s="115">
        <v>18</v>
      </c>
      <c r="J57" s="116">
        <v>0.26143790849673204</v>
      </c>
    </row>
    <row r="58" spans="1:16" s="110" customFormat="1" ht="14.45" customHeight="1" x14ac:dyDescent="0.2">
      <c r="A58" s="120"/>
      <c r="B58" s="119" t="s">
        <v>107</v>
      </c>
      <c r="C58" s="113">
        <v>61.381818181818183</v>
      </c>
      <c r="D58" s="115">
        <v>10972</v>
      </c>
      <c r="E58" s="114">
        <v>11392</v>
      </c>
      <c r="F58" s="114">
        <v>11354</v>
      </c>
      <c r="G58" s="114">
        <v>11394</v>
      </c>
      <c r="H58" s="140">
        <v>11257</v>
      </c>
      <c r="I58" s="115">
        <v>-285</v>
      </c>
      <c r="J58" s="116">
        <v>-2.5317580172337211</v>
      </c>
    </row>
    <row r="59" spans="1:16" s="110" customFormat="1" ht="14.45" customHeight="1" x14ac:dyDescent="0.2">
      <c r="A59" s="118" t="s">
        <v>105</v>
      </c>
      <c r="B59" s="121" t="s">
        <v>108</v>
      </c>
      <c r="C59" s="113">
        <v>13.806993006993007</v>
      </c>
      <c r="D59" s="115">
        <v>2468</v>
      </c>
      <c r="E59" s="114">
        <v>2572</v>
      </c>
      <c r="F59" s="114">
        <v>2600</v>
      </c>
      <c r="G59" s="114">
        <v>2625</v>
      </c>
      <c r="H59" s="140">
        <v>2469</v>
      </c>
      <c r="I59" s="115">
        <v>-1</v>
      </c>
      <c r="J59" s="116">
        <v>-4.0502227622519239E-2</v>
      </c>
    </row>
    <row r="60" spans="1:16" s="110" customFormat="1" ht="14.45" customHeight="1" x14ac:dyDescent="0.2">
      <c r="A60" s="118"/>
      <c r="B60" s="121" t="s">
        <v>109</v>
      </c>
      <c r="C60" s="113">
        <v>48.453146853146855</v>
      </c>
      <c r="D60" s="115">
        <v>8661</v>
      </c>
      <c r="E60" s="114">
        <v>9001</v>
      </c>
      <c r="F60" s="114">
        <v>8967</v>
      </c>
      <c r="G60" s="114">
        <v>9009</v>
      </c>
      <c r="H60" s="140">
        <v>9008</v>
      </c>
      <c r="I60" s="115">
        <v>-347</v>
      </c>
      <c r="J60" s="116">
        <v>-3.8521314387211367</v>
      </c>
    </row>
    <row r="61" spans="1:16" s="110" customFormat="1" ht="14.45" customHeight="1" x14ac:dyDescent="0.2">
      <c r="A61" s="118"/>
      <c r="B61" s="121" t="s">
        <v>110</v>
      </c>
      <c r="C61" s="113">
        <v>21.253146853146852</v>
      </c>
      <c r="D61" s="115">
        <v>3799</v>
      </c>
      <c r="E61" s="114">
        <v>3876</v>
      </c>
      <c r="F61" s="114">
        <v>3907</v>
      </c>
      <c r="G61" s="114">
        <v>3885</v>
      </c>
      <c r="H61" s="140">
        <v>3824</v>
      </c>
      <c r="I61" s="115">
        <v>-25</v>
      </c>
      <c r="J61" s="116">
        <v>-0.65376569037656906</v>
      </c>
    </row>
    <row r="62" spans="1:16" s="110" customFormat="1" ht="14.45" customHeight="1" x14ac:dyDescent="0.2">
      <c r="A62" s="120"/>
      <c r="B62" s="121" t="s">
        <v>111</v>
      </c>
      <c r="C62" s="113">
        <v>16.486713286713286</v>
      </c>
      <c r="D62" s="115">
        <v>2947</v>
      </c>
      <c r="E62" s="114">
        <v>3005</v>
      </c>
      <c r="F62" s="114">
        <v>2983</v>
      </c>
      <c r="G62" s="114">
        <v>2943</v>
      </c>
      <c r="H62" s="140">
        <v>2841</v>
      </c>
      <c r="I62" s="115">
        <v>106</v>
      </c>
      <c r="J62" s="116">
        <v>3.7310806054206265</v>
      </c>
    </row>
    <row r="63" spans="1:16" s="110" customFormat="1" ht="14.45" customHeight="1" x14ac:dyDescent="0.2">
      <c r="A63" s="120"/>
      <c r="B63" s="121" t="s">
        <v>112</v>
      </c>
      <c r="C63" s="113">
        <v>1.627972027972028</v>
      </c>
      <c r="D63" s="115">
        <v>291</v>
      </c>
      <c r="E63" s="114">
        <v>304</v>
      </c>
      <c r="F63" s="114">
        <v>300</v>
      </c>
      <c r="G63" s="114">
        <v>256</v>
      </c>
      <c r="H63" s="140">
        <v>238</v>
      </c>
      <c r="I63" s="115">
        <v>53</v>
      </c>
      <c r="J63" s="116">
        <v>22.268907563025209</v>
      </c>
    </row>
    <row r="64" spans="1:16" s="110" customFormat="1" ht="14.45" customHeight="1" x14ac:dyDescent="0.2">
      <c r="A64" s="120" t="s">
        <v>113</v>
      </c>
      <c r="B64" s="119" t="s">
        <v>116</v>
      </c>
      <c r="C64" s="113">
        <v>89.773426573426576</v>
      </c>
      <c r="D64" s="115">
        <v>16047</v>
      </c>
      <c r="E64" s="114">
        <v>16602</v>
      </c>
      <c r="F64" s="114">
        <v>16603</v>
      </c>
      <c r="G64" s="114">
        <v>16617</v>
      </c>
      <c r="H64" s="140">
        <v>16311</v>
      </c>
      <c r="I64" s="115">
        <v>-264</v>
      </c>
      <c r="J64" s="116">
        <v>-1.618539635828582</v>
      </c>
    </row>
    <row r="65" spans="1:10" s="110" customFormat="1" ht="14.45" customHeight="1" x14ac:dyDescent="0.2">
      <c r="A65" s="123"/>
      <c r="B65" s="124" t="s">
        <v>117</v>
      </c>
      <c r="C65" s="125">
        <v>10.064335664335664</v>
      </c>
      <c r="D65" s="143">
        <v>1799</v>
      </c>
      <c r="E65" s="144">
        <v>1820</v>
      </c>
      <c r="F65" s="144">
        <v>1828</v>
      </c>
      <c r="G65" s="144">
        <v>1816</v>
      </c>
      <c r="H65" s="145">
        <v>1808</v>
      </c>
      <c r="I65" s="143">
        <v>-9</v>
      </c>
      <c r="J65" s="146">
        <v>-0.49778761061946902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16616</v>
      </c>
      <c r="G11" s="114">
        <v>17081</v>
      </c>
      <c r="H11" s="114">
        <v>17169</v>
      </c>
      <c r="I11" s="114">
        <v>17200</v>
      </c>
      <c r="J11" s="140">
        <v>16853</v>
      </c>
      <c r="K11" s="114">
        <v>-237</v>
      </c>
      <c r="L11" s="116">
        <v>-1.4062778140390435</v>
      </c>
    </row>
    <row r="12" spans="1:17" s="110" customFormat="1" ht="24" customHeight="1" x14ac:dyDescent="0.2">
      <c r="A12" s="604" t="s">
        <v>185</v>
      </c>
      <c r="B12" s="605"/>
      <c r="C12" s="605"/>
      <c r="D12" s="606"/>
      <c r="E12" s="113">
        <v>42.531295137217143</v>
      </c>
      <c r="F12" s="115">
        <v>7067</v>
      </c>
      <c r="G12" s="114">
        <v>7158</v>
      </c>
      <c r="H12" s="114">
        <v>7206</v>
      </c>
      <c r="I12" s="114">
        <v>7221</v>
      </c>
      <c r="J12" s="140">
        <v>7060</v>
      </c>
      <c r="K12" s="114">
        <v>7</v>
      </c>
      <c r="L12" s="116">
        <v>9.9150141643059492E-2</v>
      </c>
    </row>
    <row r="13" spans="1:17" s="110" customFormat="1" ht="15" customHeight="1" x14ac:dyDescent="0.2">
      <c r="A13" s="120"/>
      <c r="B13" s="612" t="s">
        <v>107</v>
      </c>
      <c r="C13" s="612"/>
      <c r="E13" s="113">
        <v>57.468704862782857</v>
      </c>
      <c r="F13" s="115">
        <v>9549</v>
      </c>
      <c r="G13" s="114">
        <v>9923</v>
      </c>
      <c r="H13" s="114">
        <v>9963</v>
      </c>
      <c r="I13" s="114">
        <v>9979</v>
      </c>
      <c r="J13" s="140">
        <v>9793</v>
      </c>
      <c r="K13" s="114">
        <v>-244</v>
      </c>
      <c r="L13" s="116">
        <v>-2.4915756152353721</v>
      </c>
    </row>
    <row r="14" spans="1:17" s="110" customFormat="1" ht="22.5" customHeight="1" x14ac:dyDescent="0.2">
      <c r="A14" s="604" t="s">
        <v>186</v>
      </c>
      <c r="B14" s="605"/>
      <c r="C14" s="605"/>
      <c r="D14" s="606"/>
      <c r="E14" s="113">
        <v>14.082811747713048</v>
      </c>
      <c r="F14" s="115">
        <v>2340</v>
      </c>
      <c r="G14" s="114">
        <v>2382</v>
      </c>
      <c r="H14" s="114">
        <v>2451</v>
      </c>
      <c r="I14" s="114">
        <v>2461</v>
      </c>
      <c r="J14" s="140">
        <v>2299</v>
      </c>
      <c r="K14" s="114">
        <v>41</v>
      </c>
      <c r="L14" s="116">
        <v>1.7833840800347978</v>
      </c>
    </row>
    <row r="15" spans="1:17" s="110" customFormat="1" ht="15" customHeight="1" x14ac:dyDescent="0.2">
      <c r="A15" s="120"/>
      <c r="B15" s="119"/>
      <c r="C15" s="258" t="s">
        <v>106</v>
      </c>
      <c r="E15" s="113">
        <v>53.247863247863251</v>
      </c>
      <c r="F15" s="115">
        <v>1246</v>
      </c>
      <c r="G15" s="114">
        <v>1239</v>
      </c>
      <c r="H15" s="114">
        <v>1287</v>
      </c>
      <c r="I15" s="114">
        <v>1312</v>
      </c>
      <c r="J15" s="140">
        <v>1250</v>
      </c>
      <c r="K15" s="114">
        <v>-4</v>
      </c>
      <c r="L15" s="116">
        <v>-0.32</v>
      </c>
    </row>
    <row r="16" spans="1:17" s="110" customFormat="1" ht="15" customHeight="1" x14ac:dyDescent="0.2">
      <c r="A16" s="120"/>
      <c r="B16" s="119"/>
      <c r="C16" s="258" t="s">
        <v>107</v>
      </c>
      <c r="E16" s="113">
        <v>46.752136752136749</v>
      </c>
      <c r="F16" s="115">
        <v>1094</v>
      </c>
      <c r="G16" s="114">
        <v>1143</v>
      </c>
      <c r="H16" s="114">
        <v>1164</v>
      </c>
      <c r="I16" s="114">
        <v>1149</v>
      </c>
      <c r="J16" s="140">
        <v>1049</v>
      </c>
      <c r="K16" s="114">
        <v>45</v>
      </c>
      <c r="L16" s="116">
        <v>4.2897998093422309</v>
      </c>
    </row>
    <row r="17" spans="1:12" s="110" customFormat="1" ht="15" customHeight="1" x14ac:dyDescent="0.2">
      <c r="A17" s="120"/>
      <c r="B17" s="121" t="s">
        <v>109</v>
      </c>
      <c r="C17" s="258"/>
      <c r="E17" s="113">
        <v>50.649975926817525</v>
      </c>
      <c r="F17" s="115">
        <v>8416</v>
      </c>
      <c r="G17" s="114">
        <v>8699</v>
      </c>
      <c r="H17" s="114">
        <v>8726</v>
      </c>
      <c r="I17" s="114">
        <v>8776</v>
      </c>
      <c r="J17" s="140">
        <v>8716</v>
      </c>
      <c r="K17" s="114">
        <v>-300</v>
      </c>
      <c r="L17" s="116">
        <v>-3.4419458467186783</v>
      </c>
    </row>
    <row r="18" spans="1:12" s="110" customFormat="1" ht="15" customHeight="1" x14ac:dyDescent="0.2">
      <c r="A18" s="120"/>
      <c r="B18" s="119"/>
      <c r="C18" s="258" t="s">
        <v>106</v>
      </c>
      <c r="E18" s="113">
        <v>39.49619771863118</v>
      </c>
      <c r="F18" s="115">
        <v>3324</v>
      </c>
      <c r="G18" s="114">
        <v>3384</v>
      </c>
      <c r="H18" s="114">
        <v>3368</v>
      </c>
      <c r="I18" s="114">
        <v>3371</v>
      </c>
      <c r="J18" s="140">
        <v>3326</v>
      </c>
      <c r="K18" s="114">
        <v>-2</v>
      </c>
      <c r="L18" s="116">
        <v>-6.0132291040288638E-2</v>
      </c>
    </row>
    <row r="19" spans="1:12" s="110" customFormat="1" ht="15" customHeight="1" x14ac:dyDescent="0.2">
      <c r="A19" s="120"/>
      <c r="B19" s="119"/>
      <c r="C19" s="258" t="s">
        <v>107</v>
      </c>
      <c r="E19" s="113">
        <v>60.50380228136882</v>
      </c>
      <c r="F19" s="115">
        <v>5092</v>
      </c>
      <c r="G19" s="114">
        <v>5315</v>
      </c>
      <c r="H19" s="114">
        <v>5358</v>
      </c>
      <c r="I19" s="114">
        <v>5405</v>
      </c>
      <c r="J19" s="140">
        <v>5390</v>
      </c>
      <c r="K19" s="114">
        <v>-298</v>
      </c>
      <c r="L19" s="116">
        <v>-5.5287569573283859</v>
      </c>
    </row>
    <row r="20" spans="1:12" s="110" customFormat="1" ht="15" customHeight="1" x14ac:dyDescent="0.2">
      <c r="A20" s="120"/>
      <c r="B20" s="121" t="s">
        <v>110</v>
      </c>
      <c r="C20" s="258"/>
      <c r="E20" s="113">
        <v>20.010832932113626</v>
      </c>
      <c r="F20" s="115">
        <v>3325</v>
      </c>
      <c r="G20" s="114">
        <v>3389</v>
      </c>
      <c r="H20" s="114">
        <v>3403</v>
      </c>
      <c r="I20" s="114">
        <v>3408</v>
      </c>
      <c r="J20" s="140">
        <v>3360</v>
      </c>
      <c r="K20" s="114">
        <v>-35</v>
      </c>
      <c r="L20" s="116">
        <v>-1.0416666666666667</v>
      </c>
    </row>
    <row r="21" spans="1:12" s="110" customFormat="1" ht="15" customHeight="1" x14ac:dyDescent="0.2">
      <c r="A21" s="120"/>
      <c r="B21" s="119"/>
      <c r="C21" s="258" t="s">
        <v>106</v>
      </c>
      <c r="E21" s="113">
        <v>33.233082706766915</v>
      </c>
      <c r="F21" s="115">
        <v>1105</v>
      </c>
      <c r="G21" s="114">
        <v>1122</v>
      </c>
      <c r="H21" s="114">
        <v>1141</v>
      </c>
      <c r="I21" s="114">
        <v>1141</v>
      </c>
      <c r="J21" s="140">
        <v>1120</v>
      </c>
      <c r="K21" s="114">
        <v>-15</v>
      </c>
      <c r="L21" s="116">
        <v>-1.3392857142857142</v>
      </c>
    </row>
    <row r="22" spans="1:12" s="110" customFormat="1" ht="15" customHeight="1" x14ac:dyDescent="0.2">
      <c r="A22" s="120"/>
      <c r="B22" s="119"/>
      <c r="C22" s="258" t="s">
        <v>107</v>
      </c>
      <c r="E22" s="113">
        <v>66.766917293233078</v>
      </c>
      <c r="F22" s="115">
        <v>2220</v>
      </c>
      <c r="G22" s="114">
        <v>2267</v>
      </c>
      <c r="H22" s="114">
        <v>2262</v>
      </c>
      <c r="I22" s="114">
        <v>2267</v>
      </c>
      <c r="J22" s="140">
        <v>2240</v>
      </c>
      <c r="K22" s="114">
        <v>-20</v>
      </c>
      <c r="L22" s="116">
        <v>-0.8928571428571429</v>
      </c>
    </row>
    <row r="23" spans="1:12" s="110" customFormat="1" ht="15" customHeight="1" x14ac:dyDescent="0.2">
      <c r="A23" s="120"/>
      <c r="B23" s="121" t="s">
        <v>111</v>
      </c>
      <c r="C23" s="258"/>
      <c r="E23" s="113">
        <v>15.256379393355802</v>
      </c>
      <c r="F23" s="115">
        <v>2535</v>
      </c>
      <c r="G23" s="114">
        <v>2611</v>
      </c>
      <c r="H23" s="114">
        <v>2589</v>
      </c>
      <c r="I23" s="114">
        <v>2555</v>
      </c>
      <c r="J23" s="140">
        <v>2478</v>
      </c>
      <c r="K23" s="114">
        <v>57</v>
      </c>
      <c r="L23" s="116">
        <v>2.3002421307506054</v>
      </c>
    </row>
    <row r="24" spans="1:12" s="110" customFormat="1" ht="15" customHeight="1" x14ac:dyDescent="0.2">
      <c r="A24" s="120"/>
      <c r="B24" s="119"/>
      <c r="C24" s="258" t="s">
        <v>106</v>
      </c>
      <c r="E24" s="113">
        <v>54.911242603550299</v>
      </c>
      <c r="F24" s="115">
        <v>1392</v>
      </c>
      <c r="G24" s="114">
        <v>1413</v>
      </c>
      <c r="H24" s="114">
        <v>1410</v>
      </c>
      <c r="I24" s="114">
        <v>1397</v>
      </c>
      <c r="J24" s="140">
        <v>1364</v>
      </c>
      <c r="K24" s="114">
        <v>28</v>
      </c>
      <c r="L24" s="116">
        <v>2.0527859237536656</v>
      </c>
    </row>
    <row r="25" spans="1:12" s="110" customFormat="1" ht="15" customHeight="1" x14ac:dyDescent="0.2">
      <c r="A25" s="120"/>
      <c r="B25" s="119"/>
      <c r="C25" s="258" t="s">
        <v>107</v>
      </c>
      <c r="E25" s="113">
        <v>45.088757396449701</v>
      </c>
      <c r="F25" s="115">
        <v>1143</v>
      </c>
      <c r="G25" s="114">
        <v>1198</v>
      </c>
      <c r="H25" s="114">
        <v>1179</v>
      </c>
      <c r="I25" s="114">
        <v>1158</v>
      </c>
      <c r="J25" s="140">
        <v>1114</v>
      </c>
      <c r="K25" s="114">
        <v>29</v>
      </c>
      <c r="L25" s="116">
        <v>2.6032315978456015</v>
      </c>
    </row>
    <row r="26" spans="1:12" s="110" customFormat="1" ht="15" customHeight="1" x14ac:dyDescent="0.2">
      <c r="A26" s="120"/>
      <c r="C26" s="121" t="s">
        <v>187</v>
      </c>
      <c r="D26" s="110" t="s">
        <v>188</v>
      </c>
      <c r="E26" s="113">
        <v>1.5105922002888781</v>
      </c>
      <c r="F26" s="115">
        <v>251</v>
      </c>
      <c r="G26" s="114">
        <v>268</v>
      </c>
      <c r="H26" s="114">
        <v>272</v>
      </c>
      <c r="I26" s="114">
        <v>222</v>
      </c>
      <c r="J26" s="140">
        <v>206</v>
      </c>
      <c r="K26" s="114">
        <v>45</v>
      </c>
      <c r="L26" s="116">
        <v>21.844660194174757</v>
      </c>
    </row>
    <row r="27" spans="1:12" s="110" customFormat="1" ht="15" customHeight="1" x14ac:dyDescent="0.2">
      <c r="A27" s="120"/>
      <c r="B27" s="119"/>
      <c r="D27" s="259" t="s">
        <v>106</v>
      </c>
      <c r="E27" s="113">
        <v>48.207171314741039</v>
      </c>
      <c r="F27" s="115">
        <v>121</v>
      </c>
      <c r="G27" s="114">
        <v>119</v>
      </c>
      <c r="H27" s="114">
        <v>115</v>
      </c>
      <c r="I27" s="114">
        <v>97</v>
      </c>
      <c r="J27" s="140">
        <v>89</v>
      </c>
      <c r="K27" s="114">
        <v>32</v>
      </c>
      <c r="L27" s="116">
        <v>35.955056179775283</v>
      </c>
    </row>
    <row r="28" spans="1:12" s="110" customFormat="1" ht="15" customHeight="1" x14ac:dyDescent="0.2">
      <c r="A28" s="120"/>
      <c r="B28" s="119"/>
      <c r="D28" s="259" t="s">
        <v>107</v>
      </c>
      <c r="E28" s="113">
        <v>51.792828685258961</v>
      </c>
      <c r="F28" s="115">
        <v>130</v>
      </c>
      <c r="G28" s="114">
        <v>149</v>
      </c>
      <c r="H28" s="114">
        <v>157</v>
      </c>
      <c r="I28" s="114">
        <v>125</v>
      </c>
      <c r="J28" s="140">
        <v>117</v>
      </c>
      <c r="K28" s="114">
        <v>13</v>
      </c>
      <c r="L28" s="116">
        <v>11.111111111111111</v>
      </c>
    </row>
    <row r="29" spans="1:12" s="110" customFormat="1" ht="24" customHeight="1" x14ac:dyDescent="0.2">
      <c r="A29" s="604" t="s">
        <v>189</v>
      </c>
      <c r="B29" s="605"/>
      <c r="C29" s="605"/>
      <c r="D29" s="606"/>
      <c r="E29" s="113">
        <v>85.26721232546943</v>
      </c>
      <c r="F29" s="115">
        <v>14168</v>
      </c>
      <c r="G29" s="114">
        <v>14661</v>
      </c>
      <c r="H29" s="114">
        <v>14772</v>
      </c>
      <c r="I29" s="114">
        <v>14837</v>
      </c>
      <c r="J29" s="140">
        <v>14485</v>
      </c>
      <c r="K29" s="114">
        <v>-317</v>
      </c>
      <c r="L29" s="116">
        <v>-2.1884708318950636</v>
      </c>
    </row>
    <row r="30" spans="1:12" s="110" customFormat="1" ht="15" customHeight="1" x14ac:dyDescent="0.2">
      <c r="A30" s="120"/>
      <c r="B30" s="119"/>
      <c r="C30" s="258" t="s">
        <v>106</v>
      </c>
      <c r="E30" s="113">
        <v>41.036137775268209</v>
      </c>
      <c r="F30" s="115">
        <v>5814</v>
      </c>
      <c r="G30" s="114">
        <v>5925</v>
      </c>
      <c r="H30" s="114">
        <v>5975</v>
      </c>
      <c r="I30" s="114">
        <v>5998</v>
      </c>
      <c r="J30" s="140">
        <v>5849</v>
      </c>
      <c r="K30" s="114">
        <v>-35</v>
      </c>
      <c r="L30" s="116">
        <v>-0.5983928876731065</v>
      </c>
    </row>
    <row r="31" spans="1:12" s="110" customFormat="1" ht="15" customHeight="1" x14ac:dyDescent="0.2">
      <c r="A31" s="120"/>
      <c r="B31" s="119"/>
      <c r="C31" s="258" t="s">
        <v>107</v>
      </c>
      <c r="E31" s="113">
        <v>58.963862224731791</v>
      </c>
      <c r="F31" s="115">
        <v>8354</v>
      </c>
      <c r="G31" s="114">
        <v>8736</v>
      </c>
      <c r="H31" s="114">
        <v>8797</v>
      </c>
      <c r="I31" s="114">
        <v>8839</v>
      </c>
      <c r="J31" s="140">
        <v>8636</v>
      </c>
      <c r="K31" s="114">
        <v>-282</v>
      </c>
      <c r="L31" s="116">
        <v>-3.2654006484483555</v>
      </c>
    </row>
    <row r="32" spans="1:12" s="110" customFormat="1" ht="15" customHeight="1" x14ac:dyDescent="0.2">
      <c r="A32" s="120"/>
      <c r="B32" s="119" t="s">
        <v>117</v>
      </c>
      <c r="C32" s="258"/>
      <c r="E32" s="113">
        <v>14.528165623495426</v>
      </c>
      <c r="F32" s="114">
        <v>2414</v>
      </c>
      <c r="G32" s="114">
        <v>2388</v>
      </c>
      <c r="H32" s="114">
        <v>2368</v>
      </c>
      <c r="I32" s="114">
        <v>2335</v>
      </c>
      <c r="J32" s="140">
        <v>2341</v>
      </c>
      <c r="K32" s="114">
        <v>73</v>
      </c>
      <c r="L32" s="116">
        <v>3.1183255019222553</v>
      </c>
    </row>
    <row r="33" spans="1:12" s="110" customFormat="1" ht="15" customHeight="1" x14ac:dyDescent="0.2">
      <c r="A33" s="120"/>
      <c r="B33" s="119"/>
      <c r="C33" s="258" t="s">
        <v>106</v>
      </c>
      <c r="E33" s="113">
        <v>51.491300745650371</v>
      </c>
      <c r="F33" s="114">
        <v>1243</v>
      </c>
      <c r="G33" s="114">
        <v>1226</v>
      </c>
      <c r="H33" s="114">
        <v>1226</v>
      </c>
      <c r="I33" s="114">
        <v>1218</v>
      </c>
      <c r="J33" s="140">
        <v>1205</v>
      </c>
      <c r="K33" s="114">
        <v>38</v>
      </c>
      <c r="L33" s="116">
        <v>3.1535269709543567</v>
      </c>
    </row>
    <row r="34" spans="1:12" s="110" customFormat="1" ht="15" customHeight="1" x14ac:dyDescent="0.2">
      <c r="A34" s="120"/>
      <c r="B34" s="119"/>
      <c r="C34" s="258" t="s">
        <v>107</v>
      </c>
      <c r="E34" s="113">
        <v>48.508699254349629</v>
      </c>
      <c r="F34" s="114">
        <v>1171</v>
      </c>
      <c r="G34" s="114">
        <v>1162</v>
      </c>
      <c r="H34" s="114">
        <v>1142</v>
      </c>
      <c r="I34" s="114">
        <v>1117</v>
      </c>
      <c r="J34" s="140">
        <v>1136</v>
      </c>
      <c r="K34" s="114">
        <v>35</v>
      </c>
      <c r="L34" s="116">
        <v>3.0809859154929575</v>
      </c>
    </row>
    <row r="35" spans="1:12" s="110" customFormat="1" ht="24" customHeight="1" x14ac:dyDescent="0.2">
      <c r="A35" s="604" t="s">
        <v>192</v>
      </c>
      <c r="B35" s="605"/>
      <c r="C35" s="605"/>
      <c r="D35" s="606"/>
      <c r="E35" s="113">
        <v>16.526239768897447</v>
      </c>
      <c r="F35" s="114">
        <v>2746</v>
      </c>
      <c r="G35" s="114">
        <v>2786</v>
      </c>
      <c r="H35" s="114">
        <v>2849</v>
      </c>
      <c r="I35" s="114">
        <v>2877</v>
      </c>
      <c r="J35" s="114">
        <v>2742</v>
      </c>
      <c r="K35" s="318">
        <v>4</v>
      </c>
      <c r="L35" s="319">
        <v>0.14587892049598833</v>
      </c>
    </row>
    <row r="36" spans="1:12" s="110" customFormat="1" ht="15" customHeight="1" x14ac:dyDescent="0.2">
      <c r="A36" s="120"/>
      <c r="B36" s="119"/>
      <c r="C36" s="258" t="s">
        <v>106</v>
      </c>
      <c r="E36" s="113">
        <v>47.1959213401311</v>
      </c>
      <c r="F36" s="114">
        <v>1296</v>
      </c>
      <c r="G36" s="114">
        <v>1281</v>
      </c>
      <c r="H36" s="114">
        <v>1311</v>
      </c>
      <c r="I36" s="114">
        <v>1331</v>
      </c>
      <c r="J36" s="114">
        <v>1269</v>
      </c>
      <c r="K36" s="318">
        <v>27</v>
      </c>
      <c r="L36" s="116">
        <v>2.1276595744680851</v>
      </c>
    </row>
    <row r="37" spans="1:12" s="110" customFormat="1" ht="15" customHeight="1" x14ac:dyDescent="0.2">
      <c r="A37" s="120"/>
      <c r="B37" s="119"/>
      <c r="C37" s="258" t="s">
        <v>107</v>
      </c>
      <c r="E37" s="113">
        <v>52.8040786598689</v>
      </c>
      <c r="F37" s="114">
        <v>1450</v>
      </c>
      <c r="G37" s="114">
        <v>1505</v>
      </c>
      <c r="H37" s="114">
        <v>1538</v>
      </c>
      <c r="I37" s="114">
        <v>1546</v>
      </c>
      <c r="J37" s="140">
        <v>1473</v>
      </c>
      <c r="K37" s="114">
        <v>-23</v>
      </c>
      <c r="L37" s="116">
        <v>-1.5614392396469789</v>
      </c>
    </row>
    <row r="38" spans="1:12" s="110" customFormat="1" ht="15" customHeight="1" x14ac:dyDescent="0.2">
      <c r="A38" s="120"/>
      <c r="B38" s="119" t="s">
        <v>328</v>
      </c>
      <c r="C38" s="258"/>
      <c r="E38" s="113">
        <v>58.89504092441021</v>
      </c>
      <c r="F38" s="114">
        <v>9786</v>
      </c>
      <c r="G38" s="114">
        <v>10064</v>
      </c>
      <c r="H38" s="114">
        <v>10052</v>
      </c>
      <c r="I38" s="114">
        <v>10073</v>
      </c>
      <c r="J38" s="140">
        <v>9914</v>
      </c>
      <c r="K38" s="114">
        <v>-128</v>
      </c>
      <c r="L38" s="116">
        <v>-1.2911034900141214</v>
      </c>
    </row>
    <row r="39" spans="1:12" s="110" customFormat="1" ht="15" customHeight="1" x14ac:dyDescent="0.2">
      <c r="A39" s="120"/>
      <c r="B39" s="119"/>
      <c r="C39" s="258" t="s">
        <v>106</v>
      </c>
      <c r="E39" s="113">
        <v>42.662987941957901</v>
      </c>
      <c r="F39" s="115">
        <v>4175</v>
      </c>
      <c r="G39" s="114">
        <v>4269</v>
      </c>
      <c r="H39" s="114">
        <v>4257</v>
      </c>
      <c r="I39" s="114">
        <v>4280</v>
      </c>
      <c r="J39" s="140">
        <v>4230</v>
      </c>
      <c r="K39" s="114">
        <v>-55</v>
      </c>
      <c r="L39" s="116">
        <v>-1.3002364066193854</v>
      </c>
    </row>
    <row r="40" spans="1:12" s="110" customFormat="1" ht="15" customHeight="1" x14ac:dyDescent="0.2">
      <c r="A40" s="120"/>
      <c r="B40" s="119"/>
      <c r="C40" s="258" t="s">
        <v>107</v>
      </c>
      <c r="E40" s="113">
        <v>57.337012058042099</v>
      </c>
      <c r="F40" s="115">
        <v>5611</v>
      </c>
      <c r="G40" s="114">
        <v>5795</v>
      </c>
      <c r="H40" s="114">
        <v>5795</v>
      </c>
      <c r="I40" s="114">
        <v>5793</v>
      </c>
      <c r="J40" s="140">
        <v>5684</v>
      </c>
      <c r="K40" s="114">
        <v>-73</v>
      </c>
      <c r="L40" s="116">
        <v>-1.2843068261787474</v>
      </c>
    </row>
    <row r="41" spans="1:12" s="110" customFormat="1" ht="15" customHeight="1" x14ac:dyDescent="0.2">
      <c r="A41" s="120"/>
      <c r="B41" s="320" t="s">
        <v>515</v>
      </c>
      <c r="C41" s="258"/>
      <c r="E41" s="113">
        <v>5.9039480019258548</v>
      </c>
      <c r="F41" s="115">
        <v>981</v>
      </c>
      <c r="G41" s="114">
        <v>1008</v>
      </c>
      <c r="H41" s="114">
        <v>994</v>
      </c>
      <c r="I41" s="114">
        <v>968</v>
      </c>
      <c r="J41" s="140">
        <v>920</v>
      </c>
      <c r="K41" s="114">
        <v>61</v>
      </c>
      <c r="L41" s="116">
        <v>6.6304347826086953</v>
      </c>
    </row>
    <row r="42" spans="1:12" s="110" customFormat="1" ht="15" customHeight="1" x14ac:dyDescent="0.2">
      <c r="A42" s="120"/>
      <c r="B42" s="119"/>
      <c r="C42" s="268" t="s">
        <v>106</v>
      </c>
      <c r="D42" s="182"/>
      <c r="E42" s="113">
        <v>47.196738022426096</v>
      </c>
      <c r="F42" s="115">
        <v>463</v>
      </c>
      <c r="G42" s="114">
        <v>462</v>
      </c>
      <c r="H42" s="114">
        <v>456</v>
      </c>
      <c r="I42" s="114">
        <v>435</v>
      </c>
      <c r="J42" s="140">
        <v>412</v>
      </c>
      <c r="K42" s="114">
        <v>51</v>
      </c>
      <c r="L42" s="116">
        <v>12.378640776699029</v>
      </c>
    </row>
    <row r="43" spans="1:12" s="110" customFormat="1" ht="15" customHeight="1" x14ac:dyDescent="0.2">
      <c r="A43" s="120"/>
      <c r="B43" s="119"/>
      <c r="C43" s="268" t="s">
        <v>107</v>
      </c>
      <c r="D43" s="182"/>
      <c r="E43" s="113">
        <v>52.803261977573904</v>
      </c>
      <c r="F43" s="115">
        <v>518</v>
      </c>
      <c r="G43" s="114">
        <v>546</v>
      </c>
      <c r="H43" s="114">
        <v>538</v>
      </c>
      <c r="I43" s="114">
        <v>533</v>
      </c>
      <c r="J43" s="140">
        <v>508</v>
      </c>
      <c r="K43" s="114">
        <v>10</v>
      </c>
      <c r="L43" s="116">
        <v>1.9685039370078741</v>
      </c>
    </row>
    <row r="44" spans="1:12" s="110" customFormat="1" ht="15" customHeight="1" x14ac:dyDescent="0.2">
      <c r="A44" s="120"/>
      <c r="B44" s="119" t="s">
        <v>205</v>
      </c>
      <c r="C44" s="268"/>
      <c r="D44" s="182"/>
      <c r="E44" s="113">
        <v>18.674771304766491</v>
      </c>
      <c r="F44" s="115">
        <v>3103</v>
      </c>
      <c r="G44" s="114">
        <v>3223</v>
      </c>
      <c r="H44" s="114">
        <v>3274</v>
      </c>
      <c r="I44" s="114">
        <v>3282</v>
      </c>
      <c r="J44" s="140">
        <v>3277</v>
      </c>
      <c r="K44" s="114">
        <v>-174</v>
      </c>
      <c r="L44" s="116">
        <v>-5.3097345132743365</v>
      </c>
    </row>
    <row r="45" spans="1:12" s="110" customFormat="1" ht="15" customHeight="1" x14ac:dyDescent="0.2">
      <c r="A45" s="120"/>
      <c r="B45" s="119"/>
      <c r="C45" s="268" t="s">
        <v>106</v>
      </c>
      <c r="D45" s="182"/>
      <c r="E45" s="113">
        <v>36.513051885272318</v>
      </c>
      <c r="F45" s="115">
        <v>1133</v>
      </c>
      <c r="G45" s="114">
        <v>1146</v>
      </c>
      <c r="H45" s="114">
        <v>1182</v>
      </c>
      <c r="I45" s="114">
        <v>1175</v>
      </c>
      <c r="J45" s="140">
        <v>1149</v>
      </c>
      <c r="K45" s="114">
        <v>-16</v>
      </c>
      <c r="L45" s="116">
        <v>-1.392515230635335</v>
      </c>
    </row>
    <row r="46" spans="1:12" s="110" customFormat="1" ht="15" customHeight="1" x14ac:dyDescent="0.2">
      <c r="A46" s="123"/>
      <c r="B46" s="124"/>
      <c r="C46" s="260" t="s">
        <v>107</v>
      </c>
      <c r="D46" s="261"/>
      <c r="E46" s="125">
        <v>63.486948114727682</v>
      </c>
      <c r="F46" s="143">
        <v>1970</v>
      </c>
      <c r="G46" s="144">
        <v>2077</v>
      </c>
      <c r="H46" s="144">
        <v>2092</v>
      </c>
      <c r="I46" s="144">
        <v>2107</v>
      </c>
      <c r="J46" s="145">
        <v>2128</v>
      </c>
      <c r="K46" s="144">
        <v>-158</v>
      </c>
      <c r="L46" s="146">
        <v>-7.4248120300751879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16616</v>
      </c>
      <c r="E11" s="114">
        <v>17081</v>
      </c>
      <c r="F11" s="114">
        <v>17169</v>
      </c>
      <c r="G11" s="114">
        <v>17200</v>
      </c>
      <c r="H11" s="140">
        <v>16853</v>
      </c>
      <c r="I11" s="115">
        <v>-237</v>
      </c>
      <c r="J11" s="116">
        <v>-1.4062778140390435</v>
      </c>
    </row>
    <row r="12" spans="1:15" s="110" customFormat="1" ht="24.95" customHeight="1" x14ac:dyDescent="0.2">
      <c r="A12" s="193" t="s">
        <v>132</v>
      </c>
      <c r="B12" s="194" t="s">
        <v>133</v>
      </c>
      <c r="C12" s="113">
        <v>1.1555127587867116</v>
      </c>
      <c r="D12" s="115">
        <v>192</v>
      </c>
      <c r="E12" s="114">
        <v>183</v>
      </c>
      <c r="F12" s="114">
        <v>189</v>
      </c>
      <c r="G12" s="114">
        <v>191</v>
      </c>
      <c r="H12" s="140">
        <v>184</v>
      </c>
      <c r="I12" s="115">
        <v>8</v>
      </c>
      <c r="J12" s="116">
        <v>4.3478260869565215</v>
      </c>
    </row>
    <row r="13" spans="1:15" s="110" customFormat="1" ht="24.95" customHeight="1" x14ac:dyDescent="0.2">
      <c r="A13" s="193" t="s">
        <v>134</v>
      </c>
      <c r="B13" s="199" t="s">
        <v>214</v>
      </c>
      <c r="C13" s="113">
        <v>0.71015888300433316</v>
      </c>
      <c r="D13" s="115">
        <v>118</v>
      </c>
      <c r="E13" s="114">
        <v>121</v>
      </c>
      <c r="F13" s="114">
        <v>127</v>
      </c>
      <c r="G13" s="114">
        <v>139</v>
      </c>
      <c r="H13" s="140">
        <v>136</v>
      </c>
      <c r="I13" s="115">
        <v>-18</v>
      </c>
      <c r="J13" s="116">
        <v>-13.235294117647058</v>
      </c>
    </row>
    <row r="14" spans="1:15" s="287" customFormat="1" ht="24.95" customHeight="1" x14ac:dyDescent="0.2">
      <c r="A14" s="193" t="s">
        <v>215</v>
      </c>
      <c r="B14" s="199" t="s">
        <v>137</v>
      </c>
      <c r="C14" s="113">
        <v>13.511073663938372</v>
      </c>
      <c r="D14" s="115">
        <v>2245</v>
      </c>
      <c r="E14" s="114">
        <v>2324</v>
      </c>
      <c r="F14" s="114">
        <v>2391</v>
      </c>
      <c r="G14" s="114">
        <v>2407</v>
      </c>
      <c r="H14" s="140">
        <v>2396</v>
      </c>
      <c r="I14" s="115">
        <v>-151</v>
      </c>
      <c r="J14" s="116">
        <v>-6.302170283806344</v>
      </c>
      <c r="K14" s="110"/>
      <c r="L14" s="110"/>
      <c r="M14" s="110"/>
      <c r="N14" s="110"/>
      <c r="O14" s="110"/>
    </row>
    <row r="15" spans="1:15" s="110" customFormat="1" ht="24.95" customHeight="1" x14ac:dyDescent="0.2">
      <c r="A15" s="193" t="s">
        <v>216</v>
      </c>
      <c r="B15" s="199" t="s">
        <v>217</v>
      </c>
      <c r="C15" s="113">
        <v>5.4585941261434758</v>
      </c>
      <c r="D15" s="115">
        <v>907</v>
      </c>
      <c r="E15" s="114">
        <v>917</v>
      </c>
      <c r="F15" s="114">
        <v>927</v>
      </c>
      <c r="G15" s="114">
        <v>918</v>
      </c>
      <c r="H15" s="140">
        <v>898</v>
      </c>
      <c r="I15" s="115">
        <v>9</v>
      </c>
      <c r="J15" s="116">
        <v>1.0022271714922049</v>
      </c>
    </row>
    <row r="16" spans="1:15" s="287" customFormat="1" ht="24.95" customHeight="1" x14ac:dyDescent="0.2">
      <c r="A16" s="193" t="s">
        <v>218</v>
      </c>
      <c r="B16" s="199" t="s">
        <v>141</v>
      </c>
      <c r="C16" s="113">
        <v>7.0654790563312471</v>
      </c>
      <c r="D16" s="115">
        <v>1174</v>
      </c>
      <c r="E16" s="114">
        <v>1255</v>
      </c>
      <c r="F16" s="114">
        <v>1308</v>
      </c>
      <c r="G16" s="114">
        <v>1333</v>
      </c>
      <c r="H16" s="140">
        <v>1332</v>
      </c>
      <c r="I16" s="115">
        <v>-158</v>
      </c>
      <c r="J16" s="116">
        <v>-11.861861861861861</v>
      </c>
      <c r="K16" s="110"/>
      <c r="L16" s="110"/>
      <c r="M16" s="110"/>
      <c r="N16" s="110"/>
      <c r="O16" s="110"/>
    </row>
    <row r="17" spans="1:15" s="110" customFormat="1" ht="24.95" customHeight="1" x14ac:dyDescent="0.2">
      <c r="A17" s="193" t="s">
        <v>142</v>
      </c>
      <c r="B17" s="199" t="s">
        <v>220</v>
      </c>
      <c r="C17" s="113">
        <v>0.98700048146364949</v>
      </c>
      <c r="D17" s="115">
        <v>164</v>
      </c>
      <c r="E17" s="114">
        <v>152</v>
      </c>
      <c r="F17" s="114">
        <v>156</v>
      </c>
      <c r="G17" s="114">
        <v>156</v>
      </c>
      <c r="H17" s="140">
        <v>166</v>
      </c>
      <c r="I17" s="115">
        <v>-2</v>
      </c>
      <c r="J17" s="116">
        <v>-1.2048192771084338</v>
      </c>
    </row>
    <row r="18" spans="1:15" s="287" customFormat="1" ht="24.95" customHeight="1" x14ac:dyDescent="0.2">
      <c r="A18" s="201" t="s">
        <v>144</v>
      </c>
      <c r="B18" s="202" t="s">
        <v>145</v>
      </c>
      <c r="C18" s="113">
        <v>5.8257101588830045</v>
      </c>
      <c r="D18" s="115">
        <v>968</v>
      </c>
      <c r="E18" s="114">
        <v>973</v>
      </c>
      <c r="F18" s="114">
        <v>987</v>
      </c>
      <c r="G18" s="114">
        <v>971</v>
      </c>
      <c r="H18" s="140">
        <v>950</v>
      </c>
      <c r="I18" s="115">
        <v>18</v>
      </c>
      <c r="J18" s="116">
        <v>1.8947368421052631</v>
      </c>
      <c r="K18" s="110"/>
      <c r="L18" s="110"/>
      <c r="M18" s="110"/>
      <c r="N18" s="110"/>
      <c r="O18" s="110"/>
    </row>
    <row r="19" spans="1:15" s="110" customFormat="1" ht="24.95" customHeight="1" x14ac:dyDescent="0.2">
      <c r="A19" s="193" t="s">
        <v>146</v>
      </c>
      <c r="B19" s="199" t="s">
        <v>147</v>
      </c>
      <c r="C19" s="113">
        <v>17.651661049590757</v>
      </c>
      <c r="D19" s="115">
        <v>2933</v>
      </c>
      <c r="E19" s="114">
        <v>2913</v>
      </c>
      <c r="F19" s="114">
        <v>2898</v>
      </c>
      <c r="G19" s="114">
        <v>2906</v>
      </c>
      <c r="H19" s="140">
        <v>2836</v>
      </c>
      <c r="I19" s="115">
        <v>97</v>
      </c>
      <c r="J19" s="116">
        <v>3.4203102961918193</v>
      </c>
    </row>
    <row r="20" spans="1:15" s="287" customFormat="1" ht="24.95" customHeight="1" x14ac:dyDescent="0.2">
      <c r="A20" s="193" t="s">
        <v>148</v>
      </c>
      <c r="B20" s="199" t="s">
        <v>149</v>
      </c>
      <c r="C20" s="113">
        <v>3.9841116995666828</v>
      </c>
      <c r="D20" s="115">
        <v>662</v>
      </c>
      <c r="E20" s="114">
        <v>674</v>
      </c>
      <c r="F20" s="114">
        <v>677</v>
      </c>
      <c r="G20" s="114">
        <v>676</v>
      </c>
      <c r="H20" s="140">
        <v>710</v>
      </c>
      <c r="I20" s="115">
        <v>-48</v>
      </c>
      <c r="J20" s="116">
        <v>-6.76056338028169</v>
      </c>
      <c r="K20" s="110"/>
      <c r="L20" s="110"/>
      <c r="M20" s="110"/>
      <c r="N20" s="110"/>
      <c r="O20" s="110"/>
    </row>
    <row r="21" spans="1:15" s="110" customFormat="1" ht="24.95" customHeight="1" x14ac:dyDescent="0.2">
      <c r="A21" s="201" t="s">
        <v>150</v>
      </c>
      <c r="B21" s="202" t="s">
        <v>151</v>
      </c>
      <c r="C21" s="113">
        <v>10.712566201251805</v>
      </c>
      <c r="D21" s="115">
        <v>1780</v>
      </c>
      <c r="E21" s="114">
        <v>2052</v>
      </c>
      <c r="F21" s="114">
        <v>2117</v>
      </c>
      <c r="G21" s="114">
        <v>2091</v>
      </c>
      <c r="H21" s="140">
        <v>1896</v>
      </c>
      <c r="I21" s="115">
        <v>-116</v>
      </c>
      <c r="J21" s="116">
        <v>-6.1181434599156121</v>
      </c>
    </row>
    <row r="22" spans="1:15" s="110" customFormat="1" ht="24.95" customHeight="1" x14ac:dyDescent="0.2">
      <c r="A22" s="201" t="s">
        <v>152</v>
      </c>
      <c r="B22" s="199" t="s">
        <v>153</v>
      </c>
      <c r="C22" s="113">
        <v>1.342079922965816</v>
      </c>
      <c r="D22" s="115">
        <v>223</v>
      </c>
      <c r="E22" s="114">
        <v>216</v>
      </c>
      <c r="F22" s="114">
        <v>207</v>
      </c>
      <c r="G22" s="114">
        <v>205</v>
      </c>
      <c r="H22" s="140">
        <v>200</v>
      </c>
      <c r="I22" s="115">
        <v>23</v>
      </c>
      <c r="J22" s="116">
        <v>11.5</v>
      </c>
    </row>
    <row r="23" spans="1:15" s="110" customFormat="1" ht="24.95" customHeight="1" x14ac:dyDescent="0.2">
      <c r="A23" s="193" t="s">
        <v>154</v>
      </c>
      <c r="B23" s="199" t="s">
        <v>155</v>
      </c>
      <c r="C23" s="113">
        <v>1.2518054886856043</v>
      </c>
      <c r="D23" s="115">
        <v>208</v>
      </c>
      <c r="E23" s="114">
        <v>211</v>
      </c>
      <c r="F23" s="114">
        <v>216</v>
      </c>
      <c r="G23" s="114">
        <v>222</v>
      </c>
      <c r="H23" s="140">
        <v>221</v>
      </c>
      <c r="I23" s="115">
        <v>-13</v>
      </c>
      <c r="J23" s="116">
        <v>-5.882352941176471</v>
      </c>
    </row>
    <row r="24" spans="1:15" s="110" customFormat="1" ht="24.95" customHeight="1" x14ac:dyDescent="0.2">
      <c r="A24" s="193" t="s">
        <v>156</v>
      </c>
      <c r="B24" s="199" t="s">
        <v>221</v>
      </c>
      <c r="C24" s="113">
        <v>7.3423206547905631</v>
      </c>
      <c r="D24" s="115">
        <v>1220</v>
      </c>
      <c r="E24" s="114">
        <v>1245</v>
      </c>
      <c r="F24" s="114">
        <v>1262</v>
      </c>
      <c r="G24" s="114">
        <v>1239</v>
      </c>
      <c r="H24" s="140">
        <v>1273</v>
      </c>
      <c r="I24" s="115">
        <v>-53</v>
      </c>
      <c r="J24" s="116">
        <v>-4.1633935585231736</v>
      </c>
    </row>
    <row r="25" spans="1:15" s="110" customFormat="1" ht="24.95" customHeight="1" x14ac:dyDescent="0.2">
      <c r="A25" s="193" t="s">
        <v>222</v>
      </c>
      <c r="B25" s="204" t="s">
        <v>159</v>
      </c>
      <c r="C25" s="113">
        <v>14.618440057775638</v>
      </c>
      <c r="D25" s="115">
        <v>2429</v>
      </c>
      <c r="E25" s="114">
        <v>2394</v>
      </c>
      <c r="F25" s="114">
        <v>2372</v>
      </c>
      <c r="G25" s="114">
        <v>2417</v>
      </c>
      <c r="H25" s="140">
        <v>2387</v>
      </c>
      <c r="I25" s="115">
        <v>42</v>
      </c>
      <c r="J25" s="116">
        <v>1.7595307917888563</v>
      </c>
    </row>
    <row r="26" spans="1:15" s="110" customFormat="1" ht="24.95" customHeight="1" x14ac:dyDescent="0.2">
      <c r="A26" s="201">
        <v>782.78300000000002</v>
      </c>
      <c r="B26" s="203" t="s">
        <v>160</v>
      </c>
      <c r="C26" s="113">
        <v>1.1314395763119884</v>
      </c>
      <c r="D26" s="115">
        <v>188</v>
      </c>
      <c r="E26" s="114">
        <v>214</v>
      </c>
      <c r="F26" s="114">
        <v>176</v>
      </c>
      <c r="G26" s="114">
        <v>165</v>
      </c>
      <c r="H26" s="140">
        <v>172</v>
      </c>
      <c r="I26" s="115">
        <v>16</v>
      </c>
      <c r="J26" s="116">
        <v>9.3023255813953494</v>
      </c>
    </row>
    <row r="27" spans="1:15" s="110" customFormat="1" ht="24.95" customHeight="1" x14ac:dyDescent="0.2">
      <c r="A27" s="193" t="s">
        <v>161</v>
      </c>
      <c r="B27" s="199" t="s">
        <v>162</v>
      </c>
      <c r="C27" s="113">
        <v>2.5276841598459314</v>
      </c>
      <c r="D27" s="115">
        <v>420</v>
      </c>
      <c r="E27" s="114">
        <v>452</v>
      </c>
      <c r="F27" s="114">
        <v>451</v>
      </c>
      <c r="G27" s="114">
        <v>462</v>
      </c>
      <c r="H27" s="140">
        <v>441</v>
      </c>
      <c r="I27" s="115">
        <v>-21</v>
      </c>
      <c r="J27" s="116">
        <v>-4.7619047619047619</v>
      </c>
    </row>
    <row r="28" spans="1:15" s="110" customFormat="1" ht="24.95" customHeight="1" x14ac:dyDescent="0.2">
      <c r="A28" s="193" t="s">
        <v>163</v>
      </c>
      <c r="B28" s="199" t="s">
        <v>164</v>
      </c>
      <c r="C28" s="113">
        <v>2.0402022147327878</v>
      </c>
      <c r="D28" s="115">
        <v>339</v>
      </c>
      <c r="E28" s="114">
        <v>329</v>
      </c>
      <c r="F28" s="114">
        <v>330</v>
      </c>
      <c r="G28" s="114">
        <v>335</v>
      </c>
      <c r="H28" s="140">
        <v>331</v>
      </c>
      <c r="I28" s="115">
        <v>8</v>
      </c>
      <c r="J28" s="116">
        <v>2.416918429003021</v>
      </c>
    </row>
    <row r="29" spans="1:15" s="110" customFormat="1" ht="24.95" customHeight="1" x14ac:dyDescent="0.2">
      <c r="A29" s="193">
        <v>86</v>
      </c>
      <c r="B29" s="199" t="s">
        <v>165</v>
      </c>
      <c r="C29" s="113">
        <v>3.6591237361579201</v>
      </c>
      <c r="D29" s="115">
        <v>608</v>
      </c>
      <c r="E29" s="114">
        <v>612</v>
      </c>
      <c r="F29" s="114">
        <v>599</v>
      </c>
      <c r="G29" s="114">
        <v>623</v>
      </c>
      <c r="H29" s="140">
        <v>605</v>
      </c>
      <c r="I29" s="115">
        <v>3</v>
      </c>
      <c r="J29" s="116">
        <v>0.49586776859504134</v>
      </c>
    </row>
    <row r="30" spans="1:15" s="110" customFormat="1" ht="24.95" customHeight="1" x14ac:dyDescent="0.2">
      <c r="A30" s="193">
        <v>87.88</v>
      </c>
      <c r="B30" s="204" t="s">
        <v>166</v>
      </c>
      <c r="C30" s="113">
        <v>2.8827636013480982</v>
      </c>
      <c r="D30" s="115">
        <v>479</v>
      </c>
      <c r="E30" s="114">
        <v>479</v>
      </c>
      <c r="F30" s="114">
        <v>471</v>
      </c>
      <c r="G30" s="114">
        <v>466</v>
      </c>
      <c r="H30" s="140">
        <v>460</v>
      </c>
      <c r="I30" s="115">
        <v>19</v>
      </c>
      <c r="J30" s="116">
        <v>4.1304347826086953</v>
      </c>
    </row>
    <row r="31" spans="1:15" s="110" customFormat="1" ht="24.95" customHeight="1" x14ac:dyDescent="0.2">
      <c r="A31" s="193" t="s">
        <v>167</v>
      </c>
      <c r="B31" s="199" t="s">
        <v>168</v>
      </c>
      <c r="C31" s="113">
        <v>9.6473278767453063</v>
      </c>
      <c r="D31" s="115">
        <v>1603</v>
      </c>
      <c r="E31" s="114">
        <v>1688</v>
      </c>
      <c r="F31" s="114">
        <v>1698</v>
      </c>
      <c r="G31" s="114">
        <v>1684</v>
      </c>
      <c r="H31" s="140">
        <v>1653</v>
      </c>
      <c r="I31" s="115">
        <v>-50</v>
      </c>
      <c r="J31" s="116">
        <v>-3.0248033877797944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1.1555127587867116</v>
      </c>
      <c r="D34" s="115">
        <v>192</v>
      </c>
      <c r="E34" s="114">
        <v>183</v>
      </c>
      <c r="F34" s="114">
        <v>189</v>
      </c>
      <c r="G34" s="114">
        <v>191</v>
      </c>
      <c r="H34" s="140">
        <v>184</v>
      </c>
      <c r="I34" s="115">
        <v>8</v>
      </c>
      <c r="J34" s="116">
        <v>4.3478260869565215</v>
      </c>
    </row>
    <row r="35" spans="1:10" s="110" customFormat="1" ht="24.95" customHeight="1" x14ac:dyDescent="0.2">
      <c r="A35" s="292" t="s">
        <v>171</v>
      </c>
      <c r="B35" s="293" t="s">
        <v>172</v>
      </c>
      <c r="C35" s="113">
        <v>20.04694270582571</v>
      </c>
      <c r="D35" s="115">
        <v>3331</v>
      </c>
      <c r="E35" s="114">
        <v>3418</v>
      </c>
      <c r="F35" s="114">
        <v>3505</v>
      </c>
      <c r="G35" s="114">
        <v>3517</v>
      </c>
      <c r="H35" s="140">
        <v>3482</v>
      </c>
      <c r="I35" s="115">
        <v>-151</v>
      </c>
      <c r="J35" s="116">
        <v>-4.3365881677197011</v>
      </c>
    </row>
    <row r="36" spans="1:10" s="110" customFormat="1" ht="24.95" customHeight="1" x14ac:dyDescent="0.2">
      <c r="A36" s="294" t="s">
        <v>173</v>
      </c>
      <c r="B36" s="295" t="s">
        <v>174</v>
      </c>
      <c r="C36" s="125">
        <v>78.791526239768899</v>
      </c>
      <c r="D36" s="143">
        <v>13092</v>
      </c>
      <c r="E36" s="144">
        <v>13479</v>
      </c>
      <c r="F36" s="144">
        <v>13474</v>
      </c>
      <c r="G36" s="144">
        <v>13491</v>
      </c>
      <c r="H36" s="145">
        <v>13185</v>
      </c>
      <c r="I36" s="143">
        <v>-93</v>
      </c>
      <c r="J36" s="146">
        <v>-0.70534698521046646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16616</v>
      </c>
      <c r="F11" s="264">
        <v>17081</v>
      </c>
      <c r="G11" s="264">
        <v>17169</v>
      </c>
      <c r="H11" s="264">
        <v>17200</v>
      </c>
      <c r="I11" s="265">
        <v>16853</v>
      </c>
      <c r="J11" s="263">
        <v>-237</v>
      </c>
      <c r="K11" s="266">
        <v>-1.4062778140390435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41.020702936928259</v>
      </c>
      <c r="E13" s="115">
        <v>6816</v>
      </c>
      <c r="F13" s="114">
        <v>7035</v>
      </c>
      <c r="G13" s="114">
        <v>7008</v>
      </c>
      <c r="H13" s="114">
        <v>6952</v>
      </c>
      <c r="I13" s="140">
        <v>6796</v>
      </c>
      <c r="J13" s="115">
        <v>20</v>
      </c>
      <c r="K13" s="116">
        <v>0.29429075927015891</v>
      </c>
    </row>
    <row r="14" spans="1:15" ht="15.95" customHeight="1" x14ac:dyDescent="0.2">
      <c r="A14" s="306" t="s">
        <v>230</v>
      </c>
      <c r="B14" s="307"/>
      <c r="C14" s="308"/>
      <c r="D14" s="113">
        <v>48.369041887337509</v>
      </c>
      <c r="E14" s="115">
        <v>8037</v>
      </c>
      <c r="F14" s="114">
        <v>8260</v>
      </c>
      <c r="G14" s="114">
        <v>8390</v>
      </c>
      <c r="H14" s="114">
        <v>8480</v>
      </c>
      <c r="I14" s="140">
        <v>8299</v>
      </c>
      <c r="J14" s="115">
        <v>-262</v>
      </c>
      <c r="K14" s="116">
        <v>-3.1570068682973851</v>
      </c>
    </row>
    <row r="15" spans="1:15" ht="15.95" customHeight="1" x14ac:dyDescent="0.2">
      <c r="A15" s="306" t="s">
        <v>231</v>
      </c>
      <c r="B15" s="307"/>
      <c r="C15" s="308"/>
      <c r="D15" s="113">
        <v>5.0192585459797785</v>
      </c>
      <c r="E15" s="115">
        <v>834</v>
      </c>
      <c r="F15" s="114">
        <v>828</v>
      </c>
      <c r="G15" s="114">
        <v>827</v>
      </c>
      <c r="H15" s="114">
        <v>807</v>
      </c>
      <c r="I15" s="140">
        <v>815</v>
      </c>
      <c r="J15" s="115">
        <v>19</v>
      </c>
      <c r="K15" s="116">
        <v>2.3312883435582821</v>
      </c>
    </row>
    <row r="16" spans="1:15" ht="15.95" customHeight="1" x14ac:dyDescent="0.2">
      <c r="A16" s="306" t="s">
        <v>232</v>
      </c>
      <c r="B16" s="307"/>
      <c r="C16" s="308"/>
      <c r="D16" s="113">
        <v>1.9559460760712566</v>
      </c>
      <c r="E16" s="115">
        <v>325</v>
      </c>
      <c r="F16" s="114">
        <v>328</v>
      </c>
      <c r="G16" s="114">
        <v>318</v>
      </c>
      <c r="H16" s="114">
        <v>311</v>
      </c>
      <c r="I16" s="140">
        <v>308</v>
      </c>
      <c r="J16" s="115">
        <v>17</v>
      </c>
      <c r="K16" s="116">
        <v>5.5194805194805197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0.97496389022628793</v>
      </c>
      <c r="E18" s="115">
        <v>162</v>
      </c>
      <c r="F18" s="114">
        <v>161</v>
      </c>
      <c r="G18" s="114">
        <v>165</v>
      </c>
      <c r="H18" s="114">
        <v>158</v>
      </c>
      <c r="I18" s="140">
        <v>153</v>
      </c>
      <c r="J18" s="115">
        <v>9</v>
      </c>
      <c r="K18" s="116">
        <v>5.882352941176471</v>
      </c>
    </row>
    <row r="19" spans="1:11" ht="14.1" customHeight="1" x14ac:dyDescent="0.2">
      <c r="A19" s="306" t="s">
        <v>235</v>
      </c>
      <c r="B19" s="307" t="s">
        <v>236</v>
      </c>
      <c r="C19" s="308"/>
      <c r="D19" s="113">
        <v>0.68608570052961004</v>
      </c>
      <c r="E19" s="115">
        <v>114</v>
      </c>
      <c r="F19" s="114">
        <v>109</v>
      </c>
      <c r="G19" s="114">
        <v>107</v>
      </c>
      <c r="H19" s="114">
        <v>104</v>
      </c>
      <c r="I19" s="140">
        <v>104</v>
      </c>
      <c r="J19" s="115">
        <v>10</v>
      </c>
      <c r="K19" s="116">
        <v>9.615384615384615</v>
      </c>
    </row>
    <row r="20" spans="1:11" ht="14.1" customHeight="1" x14ac:dyDescent="0.2">
      <c r="A20" s="306">
        <v>12</v>
      </c>
      <c r="B20" s="307" t="s">
        <v>237</v>
      </c>
      <c r="C20" s="308"/>
      <c r="D20" s="113">
        <v>1.0050553683196919</v>
      </c>
      <c r="E20" s="115">
        <v>167</v>
      </c>
      <c r="F20" s="114">
        <v>166</v>
      </c>
      <c r="G20" s="114">
        <v>183</v>
      </c>
      <c r="H20" s="114">
        <v>187</v>
      </c>
      <c r="I20" s="140">
        <v>166</v>
      </c>
      <c r="J20" s="115">
        <v>1</v>
      </c>
      <c r="K20" s="116">
        <v>0.60240963855421692</v>
      </c>
    </row>
    <row r="21" spans="1:11" ht="14.1" customHeight="1" x14ac:dyDescent="0.2">
      <c r="A21" s="306">
        <v>21</v>
      </c>
      <c r="B21" s="307" t="s">
        <v>238</v>
      </c>
      <c r="C21" s="308"/>
      <c r="D21" s="113">
        <v>0.1203659123736158</v>
      </c>
      <c r="E21" s="115">
        <v>20</v>
      </c>
      <c r="F21" s="114">
        <v>20</v>
      </c>
      <c r="G21" s="114">
        <v>18</v>
      </c>
      <c r="H21" s="114">
        <v>16</v>
      </c>
      <c r="I21" s="140">
        <v>16</v>
      </c>
      <c r="J21" s="115">
        <v>4</v>
      </c>
      <c r="K21" s="116">
        <v>25</v>
      </c>
    </row>
    <row r="22" spans="1:11" ht="14.1" customHeight="1" x14ac:dyDescent="0.2">
      <c r="A22" s="306">
        <v>22</v>
      </c>
      <c r="B22" s="307" t="s">
        <v>239</v>
      </c>
      <c r="C22" s="308"/>
      <c r="D22" s="113">
        <v>0.62590274434280213</v>
      </c>
      <c r="E22" s="115">
        <v>104</v>
      </c>
      <c r="F22" s="114">
        <v>103</v>
      </c>
      <c r="G22" s="114">
        <v>110</v>
      </c>
      <c r="H22" s="114">
        <v>115</v>
      </c>
      <c r="I22" s="140">
        <v>114</v>
      </c>
      <c r="J22" s="115">
        <v>-10</v>
      </c>
      <c r="K22" s="116">
        <v>-8.7719298245614041</v>
      </c>
    </row>
    <row r="23" spans="1:11" ht="14.1" customHeight="1" x14ac:dyDescent="0.2">
      <c r="A23" s="306">
        <v>23</v>
      </c>
      <c r="B23" s="307" t="s">
        <v>240</v>
      </c>
      <c r="C23" s="308"/>
      <c r="D23" s="113">
        <v>0.40322580645161288</v>
      </c>
      <c r="E23" s="115">
        <v>67</v>
      </c>
      <c r="F23" s="114">
        <v>72</v>
      </c>
      <c r="G23" s="114">
        <v>71</v>
      </c>
      <c r="H23" s="114">
        <v>65</v>
      </c>
      <c r="I23" s="140">
        <v>61</v>
      </c>
      <c r="J23" s="115">
        <v>6</v>
      </c>
      <c r="K23" s="116">
        <v>9.8360655737704921</v>
      </c>
    </row>
    <row r="24" spans="1:11" ht="14.1" customHeight="1" x14ac:dyDescent="0.2">
      <c r="A24" s="306">
        <v>24</v>
      </c>
      <c r="B24" s="307" t="s">
        <v>241</v>
      </c>
      <c r="C24" s="308"/>
      <c r="D24" s="113">
        <v>1.82956186807896</v>
      </c>
      <c r="E24" s="115">
        <v>304</v>
      </c>
      <c r="F24" s="114">
        <v>334</v>
      </c>
      <c r="G24" s="114">
        <v>342</v>
      </c>
      <c r="H24" s="114">
        <v>358</v>
      </c>
      <c r="I24" s="140">
        <v>343</v>
      </c>
      <c r="J24" s="115">
        <v>-39</v>
      </c>
      <c r="K24" s="116">
        <v>-11.370262390670554</v>
      </c>
    </row>
    <row r="25" spans="1:11" ht="14.1" customHeight="1" x14ac:dyDescent="0.2">
      <c r="A25" s="306">
        <v>25</v>
      </c>
      <c r="B25" s="307" t="s">
        <v>242</v>
      </c>
      <c r="C25" s="308"/>
      <c r="D25" s="113">
        <v>6.6923447279730377</v>
      </c>
      <c r="E25" s="115">
        <v>1112</v>
      </c>
      <c r="F25" s="114">
        <v>1067</v>
      </c>
      <c r="G25" s="114">
        <v>1034</v>
      </c>
      <c r="H25" s="114">
        <v>1097</v>
      </c>
      <c r="I25" s="140">
        <v>1078</v>
      </c>
      <c r="J25" s="115">
        <v>34</v>
      </c>
      <c r="K25" s="116">
        <v>3.1539888682745825</v>
      </c>
    </row>
    <row r="26" spans="1:11" ht="14.1" customHeight="1" x14ac:dyDescent="0.2">
      <c r="A26" s="306">
        <v>26</v>
      </c>
      <c r="B26" s="307" t="s">
        <v>243</v>
      </c>
      <c r="C26" s="308"/>
      <c r="D26" s="113">
        <v>0.93283582089552242</v>
      </c>
      <c r="E26" s="115">
        <v>155</v>
      </c>
      <c r="F26" s="114">
        <v>161</v>
      </c>
      <c r="G26" s="114">
        <v>163</v>
      </c>
      <c r="H26" s="114">
        <v>163</v>
      </c>
      <c r="I26" s="140">
        <v>144</v>
      </c>
      <c r="J26" s="115">
        <v>11</v>
      </c>
      <c r="K26" s="116">
        <v>7.6388888888888893</v>
      </c>
    </row>
    <row r="27" spans="1:11" ht="14.1" customHeight="1" x14ac:dyDescent="0.2">
      <c r="A27" s="306">
        <v>27</v>
      </c>
      <c r="B27" s="307" t="s">
        <v>244</v>
      </c>
      <c r="C27" s="308"/>
      <c r="D27" s="113">
        <v>0.44535387578237845</v>
      </c>
      <c r="E27" s="115">
        <v>74</v>
      </c>
      <c r="F27" s="114">
        <v>71</v>
      </c>
      <c r="G27" s="114">
        <v>67</v>
      </c>
      <c r="H27" s="114">
        <v>61</v>
      </c>
      <c r="I27" s="140">
        <v>62</v>
      </c>
      <c r="J27" s="115">
        <v>12</v>
      </c>
      <c r="K27" s="116">
        <v>19.35483870967742</v>
      </c>
    </row>
    <row r="28" spans="1:11" ht="14.1" customHeight="1" x14ac:dyDescent="0.2">
      <c r="A28" s="306">
        <v>28</v>
      </c>
      <c r="B28" s="307" t="s">
        <v>245</v>
      </c>
      <c r="C28" s="308"/>
      <c r="D28" s="113">
        <v>0.50553683196918631</v>
      </c>
      <c r="E28" s="115">
        <v>84</v>
      </c>
      <c r="F28" s="114">
        <v>85</v>
      </c>
      <c r="G28" s="114">
        <v>84</v>
      </c>
      <c r="H28" s="114">
        <v>81</v>
      </c>
      <c r="I28" s="140">
        <v>85</v>
      </c>
      <c r="J28" s="115">
        <v>-1</v>
      </c>
      <c r="K28" s="116">
        <v>-1.1764705882352942</v>
      </c>
    </row>
    <row r="29" spans="1:11" ht="14.1" customHeight="1" x14ac:dyDescent="0.2">
      <c r="A29" s="306">
        <v>29</v>
      </c>
      <c r="B29" s="307" t="s">
        <v>246</v>
      </c>
      <c r="C29" s="308"/>
      <c r="D29" s="113">
        <v>4.3211362542128073</v>
      </c>
      <c r="E29" s="115">
        <v>718</v>
      </c>
      <c r="F29" s="114">
        <v>789</v>
      </c>
      <c r="G29" s="114">
        <v>791</v>
      </c>
      <c r="H29" s="114">
        <v>780</v>
      </c>
      <c r="I29" s="140">
        <v>742</v>
      </c>
      <c r="J29" s="115">
        <v>-24</v>
      </c>
      <c r="K29" s="116">
        <v>-3.2345013477088949</v>
      </c>
    </row>
    <row r="30" spans="1:11" ht="14.1" customHeight="1" x14ac:dyDescent="0.2">
      <c r="A30" s="306" t="s">
        <v>247</v>
      </c>
      <c r="B30" s="307" t="s">
        <v>248</v>
      </c>
      <c r="C30" s="308"/>
      <c r="D30" s="113">
        <v>0.95089070775156481</v>
      </c>
      <c r="E30" s="115">
        <v>158</v>
      </c>
      <c r="F30" s="114">
        <v>159</v>
      </c>
      <c r="G30" s="114">
        <v>159</v>
      </c>
      <c r="H30" s="114">
        <v>157</v>
      </c>
      <c r="I30" s="140">
        <v>148</v>
      </c>
      <c r="J30" s="115">
        <v>10</v>
      </c>
      <c r="K30" s="116">
        <v>6.756756756756757</v>
      </c>
    </row>
    <row r="31" spans="1:11" ht="14.1" customHeight="1" x14ac:dyDescent="0.2">
      <c r="A31" s="306" t="s">
        <v>249</v>
      </c>
      <c r="B31" s="307" t="s">
        <v>250</v>
      </c>
      <c r="C31" s="308"/>
      <c r="D31" s="113">
        <v>3.3281174771304767</v>
      </c>
      <c r="E31" s="115">
        <v>553</v>
      </c>
      <c r="F31" s="114">
        <v>623</v>
      </c>
      <c r="G31" s="114">
        <v>625</v>
      </c>
      <c r="H31" s="114">
        <v>616</v>
      </c>
      <c r="I31" s="140">
        <v>587</v>
      </c>
      <c r="J31" s="115">
        <v>-34</v>
      </c>
      <c r="K31" s="116">
        <v>-5.7921635434412266</v>
      </c>
    </row>
    <row r="32" spans="1:11" ht="14.1" customHeight="1" x14ac:dyDescent="0.2">
      <c r="A32" s="306">
        <v>31</v>
      </c>
      <c r="B32" s="307" t="s">
        <v>251</v>
      </c>
      <c r="C32" s="308"/>
      <c r="D32" s="113">
        <v>0.13240250361097738</v>
      </c>
      <c r="E32" s="115">
        <v>22</v>
      </c>
      <c r="F32" s="114">
        <v>25</v>
      </c>
      <c r="G32" s="114">
        <v>29</v>
      </c>
      <c r="H32" s="114">
        <v>28</v>
      </c>
      <c r="I32" s="140">
        <v>24</v>
      </c>
      <c r="J32" s="115">
        <v>-2</v>
      </c>
      <c r="K32" s="116">
        <v>-8.3333333333333339</v>
      </c>
    </row>
    <row r="33" spans="1:11" ht="14.1" customHeight="1" x14ac:dyDescent="0.2">
      <c r="A33" s="306">
        <v>32</v>
      </c>
      <c r="B33" s="307" t="s">
        <v>252</v>
      </c>
      <c r="C33" s="308"/>
      <c r="D33" s="113">
        <v>1.1073663938372653</v>
      </c>
      <c r="E33" s="115">
        <v>184</v>
      </c>
      <c r="F33" s="114">
        <v>179</v>
      </c>
      <c r="G33" s="114">
        <v>190</v>
      </c>
      <c r="H33" s="114">
        <v>188</v>
      </c>
      <c r="I33" s="140">
        <v>172</v>
      </c>
      <c r="J33" s="115">
        <v>12</v>
      </c>
      <c r="K33" s="116">
        <v>6.9767441860465116</v>
      </c>
    </row>
    <row r="34" spans="1:11" ht="14.1" customHeight="1" x14ac:dyDescent="0.2">
      <c r="A34" s="306">
        <v>33</v>
      </c>
      <c r="B34" s="307" t="s">
        <v>253</v>
      </c>
      <c r="C34" s="308"/>
      <c r="D34" s="113">
        <v>0.56571978815599422</v>
      </c>
      <c r="E34" s="115">
        <v>94</v>
      </c>
      <c r="F34" s="114">
        <v>97</v>
      </c>
      <c r="G34" s="114">
        <v>104</v>
      </c>
      <c r="H34" s="114">
        <v>102</v>
      </c>
      <c r="I34" s="140">
        <v>102</v>
      </c>
      <c r="J34" s="115">
        <v>-8</v>
      </c>
      <c r="K34" s="116">
        <v>-7.8431372549019605</v>
      </c>
    </row>
    <row r="35" spans="1:11" ht="14.1" customHeight="1" x14ac:dyDescent="0.2">
      <c r="A35" s="306">
        <v>34</v>
      </c>
      <c r="B35" s="307" t="s">
        <v>254</v>
      </c>
      <c r="C35" s="308"/>
      <c r="D35" s="113">
        <v>4.8025999037072697</v>
      </c>
      <c r="E35" s="115">
        <v>798</v>
      </c>
      <c r="F35" s="114">
        <v>801</v>
      </c>
      <c r="G35" s="114">
        <v>810</v>
      </c>
      <c r="H35" s="114">
        <v>817</v>
      </c>
      <c r="I35" s="140">
        <v>834</v>
      </c>
      <c r="J35" s="115">
        <v>-36</v>
      </c>
      <c r="K35" s="116">
        <v>-4.3165467625899279</v>
      </c>
    </row>
    <row r="36" spans="1:11" ht="14.1" customHeight="1" x14ac:dyDescent="0.2">
      <c r="A36" s="306">
        <v>41</v>
      </c>
      <c r="B36" s="307" t="s">
        <v>255</v>
      </c>
      <c r="C36" s="308"/>
      <c r="D36" s="113">
        <v>0.21064034665382764</v>
      </c>
      <c r="E36" s="115">
        <v>35</v>
      </c>
      <c r="F36" s="114">
        <v>27</v>
      </c>
      <c r="G36" s="114">
        <v>21</v>
      </c>
      <c r="H36" s="114">
        <v>19</v>
      </c>
      <c r="I36" s="140">
        <v>24</v>
      </c>
      <c r="J36" s="115">
        <v>11</v>
      </c>
      <c r="K36" s="116">
        <v>45.833333333333336</v>
      </c>
    </row>
    <row r="37" spans="1:11" ht="14.1" customHeight="1" x14ac:dyDescent="0.2">
      <c r="A37" s="306">
        <v>42</v>
      </c>
      <c r="B37" s="307" t="s">
        <v>256</v>
      </c>
      <c r="C37" s="308"/>
      <c r="D37" s="113">
        <v>4.212806933076553E-2</v>
      </c>
      <c r="E37" s="115">
        <v>7</v>
      </c>
      <c r="F37" s="114">
        <v>7</v>
      </c>
      <c r="G37" s="114">
        <v>8</v>
      </c>
      <c r="H37" s="114">
        <v>9</v>
      </c>
      <c r="I37" s="140">
        <v>11</v>
      </c>
      <c r="J37" s="115">
        <v>-4</v>
      </c>
      <c r="K37" s="116">
        <v>-36.363636363636367</v>
      </c>
    </row>
    <row r="38" spans="1:11" ht="14.1" customHeight="1" x14ac:dyDescent="0.2">
      <c r="A38" s="306">
        <v>43</v>
      </c>
      <c r="B38" s="307" t="s">
        <v>257</v>
      </c>
      <c r="C38" s="308"/>
      <c r="D38" s="113">
        <v>0.45739046701974001</v>
      </c>
      <c r="E38" s="115">
        <v>76</v>
      </c>
      <c r="F38" s="114">
        <v>78</v>
      </c>
      <c r="G38" s="114">
        <v>67</v>
      </c>
      <c r="H38" s="114">
        <v>63</v>
      </c>
      <c r="I38" s="140">
        <v>64</v>
      </c>
      <c r="J38" s="115">
        <v>12</v>
      </c>
      <c r="K38" s="116">
        <v>18.75</v>
      </c>
    </row>
    <row r="39" spans="1:11" ht="14.1" customHeight="1" x14ac:dyDescent="0.2">
      <c r="A39" s="306">
        <v>51</v>
      </c>
      <c r="B39" s="307" t="s">
        <v>258</v>
      </c>
      <c r="C39" s="308"/>
      <c r="D39" s="113">
        <v>7.4747231584015408</v>
      </c>
      <c r="E39" s="115">
        <v>1242</v>
      </c>
      <c r="F39" s="114">
        <v>1251</v>
      </c>
      <c r="G39" s="114">
        <v>1194</v>
      </c>
      <c r="H39" s="114">
        <v>1202</v>
      </c>
      <c r="I39" s="140">
        <v>1198</v>
      </c>
      <c r="J39" s="115">
        <v>44</v>
      </c>
      <c r="K39" s="116">
        <v>3.672787979966611</v>
      </c>
    </row>
    <row r="40" spans="1:11" ht="14.1" customHeight="1" x14ac:dyDescent="0.2">
      <c r="A40" s="306" t="s">
        <v>259</v>
      </c>
      <c r="B40" s="307" t="s">
        <v>260</v>
      </c>
      <c r="C40" s="308"/>
      <c r="D40" s="113">
        <v>7.1557534906114588</v>
      </c>
      <c r="E40" s="115">
        <v>1189</v>
      </c>
      <c r="F40" s="114">
        <v>1197</v>
      </c>
      <c r="G40" s="114">
        <v>1139</v>
      </c>
      <c r="H40" s="114">
        <v>1147</v>
      </c>
      <c r="I40" s="140">
        <v>1146</v>
      </c>
      <c r="J40" s="115">
        <v>43</v>
      </c>
      <c r="K40" s="116">
        <v>3.7521815008726005</v>
      </c>
    </row>
    <row r="41" spans="1:11" ht="14.1" customHeight="1" x14ac:dyDescent="0.2">
      <c r="A41" s="306"/>
      <c r="B41" s="307" t="s">
        <v>261</v>
      </c>
      <c r="C41" s="308"/>
      <c r="D41" s="113">
        <v>5.8317284545016852</v>
      </c>
      <c r="E41" s="115">
        <v>969</v>
      </c>
      <c r="F41" s="114">
        <v>976</v>
      </c>
      <c r="G41" s="114">
        <v>924</v>
      </c>
      <c r="H41" s="114">
        <v>936</v>
      </c>
      <c r="I41" s="140">
        <v>941</v>
      </c>
      <c r="J41" s="115">
        <v>28</v>
      </c>
      <c r="K41" s="116">
        <v>2.9755579171094579</v>
      </c>
    </row>
    <row r="42" spans="1:11" ht="14.1" customHeight="1" x14ac:dyDescent="0.2">
      <c r="A42" s="306">
        <v>52</v>
      </c>
      <c r="B42" s="307" t="s">
        <v>262</v>
      </c>
      <c r="C42" s="308"/>
      <c r="D42" s="113">
        <v>3.713288396726047</v>
      </c>
      <c r="E42" s="115">
        <v>617</v>
      </c>
      <c r="F42" s="114">
        <v>623</v>
      </c>
      <c r="G42" s="114">
        <v>635</v>
      </c>
      <c r="H42" s="114">
        <v>657</v>
      </c>
      <c r="I42" s="140">
        <v>646</v>
      </c>
      <c r="J42" s="115">
        <v>-29</v>
      </c>
      <c r="K42" s="116">
        <v>-4.4891640866873068</v>
      </c>
    </row>
    <row r="43" spans="1:11" ht="14.1" customHeight="1" x14ac:dyDescent="0.2">
      <c r="A43" s="306" t="s">
        <v>263</v>
      </c>
      <c r="B43" s="307" t="s">
        <v>264</v>
      </c>
      <c r="C43" s="308"/>
      <c r="D43" s="113">
        <v>3.5808858931150698</v>
      </c>
      <c r="E43" s="115">
        <v>595</v>
      </c>
      <c r="F43" s="114">
        <v>598</v>
      </c>
      <c r="G43" s="114">
        <v>610</v>
      </c>
      <c r="H43" s="114">
        <v>629</v>
      </c>
      <c r="I43" s="140">
        <v>616</v>
      </c>
      <c r="J43" s="115">
        <v>-21</v>
      </c>
      <c r="K43" s="116">
        <v>-3.4090909090909092</v>
      </c>
    </row>
    <row r="44" spans="1:11" ht="14.1" customHeight="1" x14ac:dyDescent="0.2">
      <c r="A44" s="306">
        <v>53</v>
      </c>
      <c r="B44" s="307" t="s">
        <v>265</v>
      </c>
      <c r="C44" s="308"/>
      <c r="D44" s="113">
        <v>0.94487241213288398</v>
      </c>
      <c r="E44" s="115">
        <v>157</v>
      </c>
      <c r="F44" s="114">
        <v>159</v>
      </c>
      <c r="G44" s="114">
        <v>169</v>
      </c>
      <c r="H44" s="114">
        <v>178</v>
      </c>
      <c r="I44" s="140">
        <v>159</v>
      </c>
      <c r="J44" s="115">
        <v>-2</v>
      </c>
      <c r="K44" s="116">
        <v>-1.2578616352201257</v>
      </c>
    </row>
    <row r="45" spans="1:11" ht="14.1" customHeight="1" x14ac:dyDescent="0.2">
      <c r="A45" s="306" t="s">
        <v>266</v>
      </c>
      <c r="B45" s="307" t="s">
        <v>267</v>
      </c>
      <c r="C45" s="308"/>
      <c r="D45" s="113">
        <v>0.92079922965816086</v>
      </c>
      <c r="E45" s="115">
        <v>153</v>
      </c>
      <c r="F45" s="114">
        <v>155</v>
      </c>
      <c r="G45" s="114">
        <v>165</v>
      </c>
      <c r="H45" s="114">
        <v>174</v>
      </c>
      <c r="I45" s="140">
        <v>157</v>
      </c>
      <c r="J45" s="115">
        <v>-4</v>
      </c>
      <c r="K45" s="116">
        <v>-2.5477707006369426</v>
      </c>
    </row>
    <row r="46" spans="1:11" ht="14.1" customHeight="1" x14ac:dyDescent="0.2">
      <c r="A46" s="306">
        <v>54</v>
      </c>
      <c r="B46" s="307" t="s">
        <v>268</v>
      </c>
      <c r="C46" s="308"/>
      <c r="D46" s="113">
        <v>15.92441020702937</v>
      </c>
      <c r="E46" s="115">
        <v>2646</v>
      </c>
      <c r="F46" s="114">
        <v>2657</v>
      </c>
      <c r="G46" s="114">
        <v>2709</v>
      </c>
      <c r="H46" s="114">
        <v>2666</v>
      </c>
      <c r="I46" s="140">
        <v>2658</v>
      </c>
      <c r="J46" s="115">
        <v>-12</v>
      </c>
      <c r="K46" s="116">
        <v>-0.45146726862302483</v>
      </c>
    </row>
    <row r="47" spans="1:11" ht="14.1" customHeight="1" x14ac:dyDescent="0.2">
      <c r="A47" s="306">
        <v>61</v>
      </c>
      <c r="B47" s="307" t="s">
        <v>269</v>
      </c>
      <c r="C47" s="308"/>
      <c r="D47" s="113">
        <v>0.63192103996148286</v>
      </c>
      <c r="E47" s="115">
        <v>105</v>
      </c>
      <c r="F47" s="114">
        <v>112</v>
      </c>
      <c r="G47" s="114">
        <v>113</v>
      </c>
      <c r="H47" s="114">
        <v>112</v>
      </c>
      <c r="I47" s="140">
        <v>114</v>
      </c>
      <c r="J47" s="115">
        <v>-9</v>
      </c>
      <c r="K47" s="116">
        <v>-7.8947368421052628</v>
      </c>
    </row>
    <row r="48" spans="1:11" ht="14.1" customHeight="1" x14ac:dyDescent="0.2">
      <c r="A48" s="306">
        <v>62</v>
      </c>
      <c r="B48" s="307" t="s">
        <v>270</v>
      </c>
      <c r="C48" s="308"/>
      <c r="D48" s="113">
        <v>9.6533461723639871</v>
      </c>
      <c r="E48" s="115">
        <v>1604</v>
      </c>
      <c r="F48" s="114">
        <v>1607</v>
      </c>
      <c r="G48" s="114">
        <v>1623</v>
      </c>
      <c r="H48" s="114">
        <v>1637</v>
      </c>
      <c r="I48" s="140">
        <v>1598</v>
      </c>
      <c r="J48" s="115">
        <v>6</v>
      </c>
      <c r="K48" s="116">
        <v>0.37546933667083854</v>
      </c>
    </row>
    <row r="49" spans="1:11" ht="14.1" customHeight="1" x14ac:dyDescent="0.2">
      <c r="A49" s="306">
        <v>63</v>
      </c>
      <c r="B49" s="307" t="s">
        <v>271</v>
      </c>
      <c r="C49" s="308"/>
      <c r="D49" s="113">
        <v>7.6673086181993257</v>
      </c>
      <c r="E49" s="115">
        <v>1274</v>
      </c>
      <c r="F49" s="114">
        <v>1485</v>
      </c>
      <c r="G49" s="114">
        <v>1553</v>
      </c>
      <c r="H49" s="114">
        <v>1530</v>
      </c>
      <c r="I49" s="140">
        <v>1386</v>
      </c>
      <c r="J49" s="115">
        <v>-112</v>
      </c>
      <c r="K49" s="116">
        <v>-8.0808080808080813</v>
      </c>
    </row>
    <row r="50" spans="1:11" ht="14.1" customHeight="1" x14ac:dyDescent="0.2">
      <c r="A50" s="306" t="s">
        <v>272</v>
      </c>
      <c r="B50" s="307" t="s">
        <v>273</v>
      </c>
      <c r="C50" s="308"/>
      <c r="D50" s="113">
        <v>0.60784785748675974</v>
      </c>
      <c r="E50" s="115">
        <v>101</v>
      </c>
      <c r="F50" s="114">
        <v>120</v>
      </c>
      <c r="G50" s="114">
        <v>123</v>
      </c>
      <c r="H50" s="114">
        <v>119</v>
      </c>
      <c r="I50" s="140">
        <v>119</v>
      </c>
      <c r="J50" s="115">
        <v>-18</v>
      </c>
      <c r="K50" s="116">
        <v>-15.126050420168067</v>
      </c>
    </row>
    <row r="51" spans="1:11" ht="14.1" customHeight="1" x14ac:dyDescent="0.2">
      <c r="A51" s="306" t="s">
        <v>274</v>
      </c>
      <c r="B51" s="307" t="s">
        <v>275</v>
      </c>
      <c r="C51" s="308"/>
      <c r="D51" s="113">
        <v>6.7284545016851229</v>
      </c>
      <c r="E51" s="115">
        <v>1118</v>
      </c>
      <c r="F51" s="114">
        <v>1304</v>
      </c>
      <c r="G51" s="114">
        <v>1369</v>
      </c>
      <c r="H51" s="114">
        <v>1347</v>
      </c>
      <c r="I51" s="140">
        <v>1219</v>
      </c>
      <c r="J51" s="115">
        <v>-101</v>
      </c>
      <c r="K51" s="116">
        <v>-8.285479901558654</v>
      </c>
    </row>
    <row r="52" spans="1:11" ht="14.1" customHeight="1" x14ac:dyDescent="0.2">
      <c r="A52" s="306">
        <v>71</v>
      </c>
      <c r="B52" s="307" t="s">
        <v>276</v>
      </c>
      <c r="C52" s="308"/>
      <c r="D52" s="113">
        <v>14.991574386133847</v>
      </c>
      <c r="E52" s="115">
        <v>2491</v>
      </c>
      <c r="F52" s="114">
        <v>2581</v>
      </c>
      <c r="G52" s="114">
        <v>2545</v>
      </c>
      <c r="H52" s="114">
        <v>2539</v>
      </c>
      <c r="I52" s="140">
        <v>2576</v>
      </c>
      <c r="J52" s="115">
        <v>-85</v>
      </c>
      <c r="K52" s="116">
        <v>-3.2996894409937889</v>
      </c>
    </row>
    <row r="53" spans="1:11" ht="14.1" customHeight="1" x14ac:dyDescent="0.2">
      <c r="A53" s="306" t="s">
        <v>277</v>
      </c>
      <c r="B53" s="307" t="s">
        <v>278</v>
      </c>
      <c r="C53" s="308"/>
      <c r="D53" s="113">
        <v>1.6550312951372173</v>
      </c>
      <c r="E53" s="115">
        <v>275</v>
      </c>
      <c r="F53" s="114">
        <v>279</v>
      </c>
      <c r="G53" s="114">
        <v>282</v>
      </c>
      <c r="H53" s="114">
        <v>282</v>
      </c>
      <c r="I53" s="140">
        <v>280</v>
      </c>
      <c r="J53" s="115">
        <v>-5</v>
      </c>
      <c r="K53" s="116">
        <v>-1.7857142857142858</v>
      </c>
    </row>
    <row r="54" spans="1:11" ht="14.1" customHeight="1" x14ac:dyDescent="0.2">
      <c r="A54" s="306" t="s">
        <v>279</v>
      </c>
      <c r="B54" s="307" t="s">
        <v>280</v>
      </c>
      <c r="C54" s="308"/>
      <c r="D54" s="113">
        <v>12.818969667790082</v>
      </c>
      <c r="E54" s="115">
        <v>2130</v>
      </c>
      <c r="F54" s="114">
        <v>2209</v>
      </c>
      <c r="G54" s="114">
        <v>2181</v>
      </c>
      <c r="H54" s="114">
        <v>2179</v>
      </c>
      <c r="I54" s="140">
        <v>2213</v>
      </c>
      <c r="J54" s="115">
        <v>-83</v>
      </c>
      <c r="K54" s="116">
        <v>-3.7505648441030277</v>
      </c>
    </row>
    <row r="55" spans="1:11" ht="14.1" customHeight="1" x14ac:dyDescent="0.2">
      <c r="A55" s="306">
        <v>72</v>
      </c>
      <c r="B55" s="307" t="s">
        <v>281</v>
      </c>
      <c r="C55" s="308"/>
      <c r="D55" s="113">
        <v>1.4684641309581126</v>
      </c>
      <c r="E55" s="115">
        <v>244</v>
      </c>
      <c r="F55" s="114">
        <v>245</v>
      </c>
      <c r="G55" s="114">
        <v>251</v>
      </c>
      <c r="H55" s="114">
        <v>254</v>
      </c>
      <c r="I55" s="140">
        <v>254</v>
      </c>
      <c r="J55" s="115">
        <v>-10</v>
      </c>
      <c r="K55" s="116">
        <v>-3.9370078740157481</v>
      </c>
    </row>
    <row r="56" spans="1:11" ht="14.1" customHeight="1" x14ac:dyDescent="0.2">
      <c r="A56" s="306" t="s">
        <v>282</v>
      </c>
      <c r="B56" s="307" t="s">
        <v>283</v>
      </c>
      <c r="C56" s="308"/>
      <c r="D56" s="113">
        <v>0.23471352912855079</v>
      </c>
      <c r="E56" s="115">
        <v>39</v>
      </c>
      <c r="F56" s="114">
        <v>40</v>
      </c>
      <c r="G56" s="114">
        <v>40</v>
      </c>
      <c r="H56" s="114">
        <v>43</v>
      </c>
      <c r="I56" s="140">
        <v>42</v>
      </c>
      <c r="J56" s="115">
        <v>-3</v>
      </c>
      <c r="K56" s="116">
        <v>-7.1428571428571432</v>
      </c>
    </row>
    <row r="57" spans="1:11" ht="14.1" customHeight="1" x14ac:dyDescent="0.2">
      <c r="A57" s="306" t="s">
        <v>284</v>
      </c>
      <c r="B57" s="307" t="s">
        <v>285</v>
      </c>
      <c r="C57" s="308"/>
      <c r="D57" s="113">
        <v>0.93283582089552242</v>
      </c>
      <c r="E57" s="115">
        <v>155</v>
      </c>
      <c r="F57" s="114">
        <v>154</v>
      </c>
      <c r="G57" s="114">
        <v>159</v>
      </c>
      <c r="H57" s="114">
        <v>163</v>
      </c>
      <c r="I57" s="140">
        <v>164</v>
      </c>
      <c r="J57" s="115">
        <v>-9</v>
      </c>
      <c r="K57" s="116">
        <v>-5.4878048780487809</v>
      </c>
    </row>
    <row r="58" spans="1:11" ht="14.1" customHeight="1" x14ac:dyDescent="0.2">
      <c r="A58" s="306">
        <v>73</v>
      </c>
      <c r="B58" s="307" t="s">
        <v>286</v>
      </c>
      <c r="C58" s="308"/>
      <c r="D58" s="113">
        <v>0.80645161290322576</v>
      </c>
      <c r="E58" s="115">
        <v>134</v>
      </c>
      <c r="F58" s="114">
        <v>135</v>
      </c>
      <c r="G58" s="114">
        <v>143</v>
      </c>
      <c r="H58" s="114">
        <v>150</v>
      </c>
      <c r="I58" s="140">
        <v>114</v>
      </c>
      <c r="J58" s="115">
        <v>20</v>
      </c>
      <c r="K58" s="116">
        <v>17.543859649122808</v>
      </c>
    </row>
    <row r="59" spans="1:11" ht="14.1" customHeight="1" x14ac:dyDescent="0.2">
      <c r="A59" s="306" t="s">
        <v>287</v>
      </c>
      <c r="B59" s="307" t="s">
        <v>288</v>
      </c>
      <c r="C59" s="308"/>
      <c r="D59" s="113">
        <v>0.67404910929224848</v>
      </c>
      <c r="E59" s="115">
        <v>112</v>
      </c>
      <c r="F59" s="114">
        <v>115</v>
      </c>
      <c r="G59" s="114">
        <v>123</v>
      </c>
      <c r="H59" s="114">
        <v>131</v>
      </c>
      <c r="I59" s="140">
        <v>98</v>
      </c>
      <c r="J59" s="115">
        <v>14</v>
      </c>
      <c r="K59" s="116">
        <v>14.285714285714286</v>
      </c>
    </row>
    <row r="60" spans="1:11" ht="14.1" customHeight="1" x14ac:dyDescent="0.2">
      <c r="A60" s="306">
        <v>81</v>
      </c>
      <c r="B60" s="307" t="s">
        <v>289</v>
      </c>
      <c r="C60" s="308"/>
      <c r="D60" s="113">
        <v>2.2087144920558499</v>
      </c>
      <c r="E60" s="115">
        <v>367</v>
      </c>
      <c r="F60" s="114">
        <v>385</v>
      </c>
      <c r="G60" s="114">
        <v>385</v>
      </c>
      <c r="H60" s="114">
        <v>382</v>
      </c>
      <c r="I60" s="140">
        <v>384</v>
      </c>
      <c r="J60" s="115">
        <v>-17</v>
      </c>
      <c r="K60" s="116">
        <v>-4.427083333333333</v>
      </c>
    </row>
    <row r="61" spans="1:11" ht="14.1" customHeight="1" x14ac:dyDescent="0.2">
      <c r="A61" s="306" t="s">
        <v>290</v>
      </c>
      <c r="B61" s="307" t="s">
        <v>291</v>
      </c>
      <c r="C61" s="308"/>
      <c r="D61" s="113">
        <v>0.88468945594607606</v>
      </c>
      <c r="E61" s="115">
        <v>147</v>
      </c>
      <c r="F61" s="114">
        <v>156</v>
      </c>
      <c r="G61" s="114">
        <v>160</v>
      </c>
      <c r="H61" s="114">
        <v>165</v>
      </c>
      <c r="I61" s="140">
        <v>161</v>
      </c>
      <c r="J61" s="115">
        <v>-14</v>
      </c>
      <c r="K61" s="116">
        <v>-8.695652173913043</v>
      </c>
    </row>
    <row r="62" spans="1:11" ht="14.1" customHeight="1" x14ac:dyDescent="0.2">
      <c r="A62" s="306" t="s">
        <v>292</v>
      </c>
      <c r="B62" s="307" t="s">
        <v>293</v>
      </c>
      <c r="C62" s="308"/>
      <c r="D62" s="113">
        <v>0.5416466056812711</v>
      </c>
      <c r="E62" s="115">
        <v>90</v>
      </c>
      <c r="F62" s="114">
        <v>96</v>
      </c>
      <c r="G62" s="114">
        <v>96</v>
      </c>
      <c r="H62" s="114">
        <v>98</v>
      </c>
      <c r="I62" s="140">
        <v>99</v>
      </c>
      <c r="J62" s="115">
        <v>-9</v>
      </c>
      <c r="K62" s="116">
        <v>-9.0909090909090917</v>
      </c>
    </row>
    <row r="63" spans="1:11" ht="14.1" customHeight="1" x14ac:dyDescent="0.2">
      <c r="A63" s="306"/>
      <c r="B63" s="307" t="s">
        <v>294</v>
      </c>
      <c r="C63" s="308"/>
      <c r="D63" s="113">
        <v>0.53562831006259026</v>
      </c>
      <c r="E63" s="115">
        <v>89</v>
      </c>
      <c r="F63" s="114">
        <v>95</v>
      </c>
      <c r="G63" s="114">
        <v>95</v>
      </c>
      <c r="H63" s="114">
        <v>97</v>
      </c>
      <c r="I63" s="140">
        <v>97</v>
      </c>
      <c r="J63" s="115">
        <v>-8</v>
      </c>
      <c r="K63" s="116">
        <v>-8.2474226804123703</v>
      </c>
    </row>
    <row r="64" spans="1:11" ht="14.1" customHeight="1" x14ac:dyDescent="0.2">
      <c r="A64" s="306" t="s">
        <v>295</v>
      </c>
      <c r="B64" s="307" t="s">
        <v>296</v>
      </c>
      <c r="C64" s="308"/>
      <c r="D64" s="113">
        <v>3.6109773712084736E-2</v>
      </c>
      <c r="E64" s="115">
        <v>6</v>
      </c>
      <c r="F64" s="114">
        <v>7</v>
      </c>
      <c r="G64" s="114">
        <v>7</v>
      </c>
      <c r="H64" s="114">
        <v>8</v>
      </c>
      <c r="I64" s="140">
        <v>8</v>
      </c>
      <c r="J64" s="115">
        <v>-2</v>
      </c>
      <c r="K64" s="116">
        <v>-25</v>
      </c>
    </row>
    <row r="65" spans="1:11" ht="14.1" customHeight="1" x14ac:dyDescent="0.2">
      <c r="A65" s="306" t="s">
        <v>297</v>
      </c>
      <c r="B65" s="307" t="s">
        <v>298</v>
      </c>
      <c r="C65" s="308"/>
      <c r="D65" s="113">
        <v>0.46942705825710157</v>
      </c>
      <c r="E65" s="115">
        <v>78</v>
      </c>
      <c r="F65" s="114">
        <v>81</v>
      </c>
      <c r="G65" s="114">
        <v>79</v>
      </c>
      <c r="H65" s="114">
        <v>72</v>
      </c>
      <c r="I65" s="140">
        <v>80</v>
      </c>
      <c r="J65" s="115">
        <v>-2</v>
      </c>
      <c r="K65" s="116">
        <v>-2.5</v>
      </c>
    </row>
    <row r="66" spans="1:11" ht="14.1" customHeight="1" x14ac:dyDescent="0.2">
      <c r="A66" s="306">
        <v>82</v>
      </c>
      <c r="B66" s="307" t="s">
        <v>299</v>
      </c>
      <c r="C66" s="308"/>
      <c r="D66" s="113">
        <v>1.9318728935965335</v>
      </c>
      <c r="E66" s="115">
        <v>321</v>
      </c>
      <c r="F66" s="114">
        <v>330</v>
      </c>
      <c r="G66" s="114">
        <v>336</v>
      </c>
      <c r="H66" s="114">
        <v>311</v>
      </c>
      <c r="I66" s="140">
        <v>304</v>
      </c>
      <c r="J66" s="115">
        <v>17</v>
      </c>
      <c r="K66" s="116">
        <v>5.5921052631578947</v>
      </c>
    </row>
    <row r="67" spans="1:11" ht="14.1" customHeight="1" x14ac:dyDescent="0.2">
      <c r="A67" s="306" t="s">
        <v>300</v>
      </c>
      <c r="B67" s="307" t="s">
        <v>301</v>
      </c>
      <c r="C67" s="308"/>
      <c r="D67" s="113">
        <v>0.87867116032739523</v>
      </c>
      <c r="E67" s="115">
        <v>146</v>
      </c>
      <c r="F67" s="114">
        <v>145</v>
      </c>
      <c r="G67" s="114">
        <v>143</v>
      </c>
      <c r="H67" s="114">
        <v>126</v>
      </c>
      <c r="I67" s="140">
        <v>124</v>
      </c>
      <c r="J67" s="115">
        <v>22</v>
      </c>
      <c r="K67" s="116">
        <v>17.741935483870968</v>
      </c>
    </row>
    <row r="68" spans="1:11" ht="14.1" customHeight="1" x14ac:dyDescent="0.2">
      <c r="A68" s="306" t="s">
        <v>302</v>
      </c>
      <c r="B68" s="307" t="s">
        <v>303</v>
      </c>
      <c r="C68" s="308"/>
      <c r="D68" s="113">
        <v>0.81246990852190659</v>
      </c>
      <c r="E68" s="115">
        <v>135</v>
      </c>
      <c r="F68" s="114">
        <v>143</v>
      </c>
      <c r="G68" s="114">
        <v>151</v>
      </c>
      <c r="H68" s="114">
        <v>145</v>
      </c>
      <c r="I68" s="140">
        <v>142</v>
      </c>
      <c r="J68" s="115">
        <v>-7</v>
      </c>
      <c r="K68" s="116">
        <v>-4.929577464788732</v>
      </c>
    </row>
    <row r="69" spans="1:11" ht="14.1" customHeight="1" x14ac:dyDescent="0.2">
      <c r="A69" s="306">
        <v>83</v>
      </c>
      <c r="B69" s="307" t="s">
        <v>304</v>
      </c>
      <c r="C69" s="308"/>
      <c r="D69" s="113">
        <v>1.7753972075108329</v>
      </c>
      <c r="E69" s="115">
        <v>295</v>
      </c>
      <c r="F69" s="114">
        <v>292</v>
      </c>
      <c r="G69" s="114">
        <v>292</v>
      </c>
      <c r="H69" s="114">
        <v>306</v>
      </c>
      <c r="I69" s="140">
        <v>311</v>
      </c>
      <c r="J69" s="115">
        <v>-16</v>
      </c>
      <c r="K69" s="116">
        <v>-5.144694533762058</v>
      </c>
    </row>
    <row r="70" spans="1:11" ht="14.1" customHeight="1" x14ac:dyDescent="0.2">
      <c r="A70" s="306" t="s">
        <v>305</v>
      </c>
      <c r="B70" s="307" t="s">
        <v>306</v>
      </c>
      <c r="C70" s="308"/>
      <c r="D70" s="113">
        <v>1.0712566201251805</v>
      </c>
      <c r="E70" s="115">
        <v>178</v>
      </c>
      <c r="F70" s="114">
        <v>178</v>
      </c>
      <c r="G70" s="114">
        <v>183</v>
      </c>
      <c r="H70" s="114">
        <v>192</v>
      </c>
      <c r="I70" s="140">
        <v>193</v>
      </c>
      <c r="J70" s="115">
        <v>-15</v>
      </c>
      <c r="K70" s="116">
        <v>-7.7720207253886011</v>
      </c>
    </row>
    <row r="71" spans="1:11" ht="14.1" customHeight="1" x14ac:dyDescent="0.2">
      <c r="A71" s="306"/>
      <c r="B71" s="307" t="s">
        <v>307</v>
      </c>
      <c r="C71" s="308"/>
      <c r="D71" s="113">
        <v>0.66201251805488681</v>
      </c>
      <c r="E71" s="115">
        <v>110</v>
      </c>
      <c r="F71" s="114">
        <v>114</v>
      </c>
      <c r="G71" s="114">
        <v>117</v>
      </c>
      <c r="H71" s="114">
        <v>123</v>
      </c>
      <c r="I71" s="140">
        <v>124</v>
      </c>
      <c r="J71" s="115">
        <v>-14</v>
      </c>
      <c r="K71" s="116">
        <v>-11.290322580645162</v>
      </c>
    </row>
    <row r="72" spans="1:11" ht="14.1" customHeight="1" x14ac:dyDescent="0.2">
      <c r="A72" s="306">
        <v>84</v>
      </c>
      <c r="B72" s="307" t="s">
        <v>308</v>
      </c>
      <c r="C72" s="308"/>
      <c r="D72" s="113">
        <v>1.2096774193548387</v>
      </c>
      <c r="E72" s="115">
        <v>201</v>
      </c>
      <c r="F72" s="114">
        <v>211</v>
      </c>
      <c r="G72" s="114">
        <v>204</v>
      </c>
      <c r="H72" s="114">
        <v>205</v>
      </c>
      <c r="I72" s="140">
        <v>210</v>
      </c>
      <c r="J72" s="115">
        <v>-9</v>
      </c>
      <c r="K72" s="116">
        <v>-4.2857142857142856</v>
      </c>
    </row>
    <row r="73" spans="1:11" ht="14.1" customHeight="1" x14ac:dyDescent="0.2">
      <c r="A73" s="306" t="s">
        <v>309</v>
      </c>
      <c r="B73" s="307" t="s">
        <v>310</v>
      </c>
      <c r="C73" s="308"/>
      <c r="D73" s="113">
        <v>0.10231102551757343</v>
      </c>
      <c r="E73" s="115">
        <v>17</v>
      </c>
      <c r="F73" s="114">
        <v>15</v>
      </c>
      <c r="G73" s="114">
        <v>13</v>
      </c>
      <c r="H73" s="114">
        <v>22</v>
      </c>
      <c r="I73" s="140">
        <v>21</v>
      </c>
      <c r="J73" s="115">
        <v>-4</v>
      </c>
      <c r="K73" s="116">
        <v>-19.047619047619047</v>
      </c>
    </row>
    <row r="74" spans="1:11" ht="14.1" customHeight="1" x14ac:dyDescent="0.2">
      <c r="A74" s="306" t="s">
        <v>311</v>
      </c>
      <c r="B74" s="307" t="s">
        <v>312</v>
      </c>
      <c r="C74" s="308"/>
      <c r="D74" s="113" t="s">
        <v>513</v>
      </c>
      <c r="E74" s="115" t="s">
        <v>513</v>
      </c>
      <c r="F74" s="114" t="s">
        <v>513</v>
      </c>
      <c r="G74" s="114" t="s">
        <v>513</v>
      </c>
      <c r="H74" s="114">
        <v>4</v>
      </c>
      <c r="I74" s="140">
        <v>3</v>
      </c>
      <c r="J74" s="115" t="s">
        <v>513</v>
      </c>
      <c r="K74" s="116" t="s">
        <v>513</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t="s">
        <v>513</v>
      </c>
      <c r="E76" s="115" t="s">
        <v>513</v>
      </c>
      <c r="F76" s="114" t="s">
        <v>513</v>
      </c>
      <c r="G76" s="114">
        <v>0</v>
      </c>
      <c r="H76" s="114">
        <v>0</v>
      </c>
      <c r="I76" s="140">
        <v>0</v>
      </c>
      <c r="J76" s="115" t="s">
        <v>513</v>
      </c>
      <c r="K76" s="116" t="s">
        <v>513</v>
      </c>
    </row>
    <row r="77" spans="1:11" ht="14.1" customHeight="1" x14ac:dyDescent="0.2">
      <c r="A77" s="306">
        <v>92</v>
      </c>
      <c r="B77" s="307" t="s">
        <v>316</v>
      </c>
      <c r="C77" s="308"/>
      <c r="D77" s="113">
        <v>0.30091478093403951</v>
      </c>
      <c r="E77" s="115">
        <v>50</v>
      </c>
      <c r="F77" s="114">
        <v>51</v>
      </c>
      <c r="G77" s="114">
        <v>49</v>
      </c>
      <c r="H77" s="114">
        <v>47</v>
      </c>
      <c r="I77" s="140">
        <v>47</v>
      </c>
      <c r="J77" s="115">
        <v>3</v>
      </c>
      <c r="K77" s="116">
        <v>6.3829787234042552</v>
      </c>
    </row>
    <row r="78" spans="1:11" ht="14.1" customHeight="1" x14ac:dyDescent="0.2">
      <c r="A78" s="306">
        <v>93</v>
      </c>
      <c r="B78" s="307" t="s">
        <v>317</v>
      </c>
      <c r="C78" s="308"/>
      <c r="D78" s="113">
        <v>0.114347616754935</v>
      </c>
      <c r="E78" s="115">
        <v>19</v>
      </c>
      <c r="F78" s="114">
        <v>20</v>
      </c>
      <c r="G78" s="114">
        <v>21</v>
      </c>
      <c r="H78" s="114">
        <v>23</v>
      </c>
      <c r="I78" s="140">
        <v>19</v>
      </c>
      <c r="J78" s="115">
        <v>0</v>
      </c>
      <c r="K78" s="116">
        <v>0</v>
      </c>
    </row>
    <row r="79" spans="1:11" ht="14.1" customHeight="1" x14ac:dyDescent="0.2">
      <c r="A79" s="306">
        <v>94</v>
      </c>
      <c r="B79" s="307" t="s">
        <v>318</v>
      </c>
      <c r="C79" s="308"/>
      <c r="D79" s="113">
        <v>0.35507944150216658</v>
      </c>
      <c r="E79" s="115">
        <v>59</v>
      </c>
      <c r="F79" s="114">
        <v>60</v>
      </c>
      <c r="G79" s="114">
        <v>61</v>
      </c>
      <c r="H79" s="114">
        <v>41</v>
      </c>
      <c r="I79" s="140">
        <v>42</v>
      </c>
      <c r="J79" s="115">
        <v>17</v>
      </c>
      <c r="K79" s="116">
        <v>40.476190476190474</v>
      </c>
    </row>
    <row r="80" spans="1:11" ht="14.1" customHeight="1" x14ac:dyDescent="0.2">
      <c r="A80" s="306" t="s">
        <v>319</v>
      </c>
      <c r="B80" s="307" t="s">
        <v>320</v>
      </c>
      <c r="C80" s="308"/>
      <c r="D80" s="113" t="s">
        <v>513</v>
      </c>
      <c r="E80" s="115" t="s">
        <v>513</v>
      </c>
      <c r="F80" s="114" t="s">
        <v>513</v>
      </c>
      <c r="G80" s="114">
        <v>3</v>
      </c>
      <c r="H80" s="114">
        <v>3</v>
      </c>
      <c r="I80" s="140">
        <v>3</v>
      </c>
      <c r="J80" s="115" t="s">
        <v>513</v>
      </c>
      <c r="K80" s="116" t="s">
        <v>513</v>
      </c>
    </row>
    <row r="81" spans="1:11" ht="14.1" customHeight="1" x14ac:dyDescent="0.2">
      <c r="A81" s="310" t="s">
        <v>321</v>
      </c>
      <c r="B81" s="311" t="s">
        <v>333</v>
      </c>
      <c r="C81" s="312"/>
      <c r="D81" s="125">
        <v>3.6350505536831967</v>
      </c>
      <c r="E81" s="143">
        <v>604</v>
      </c>
      <c r="F81" s="144">
        <v>630</v>
      </c>
      <c r="G81" s="144">
        <v>626</v>
      </c>
      <c r="H81" s="144">
        <v>650</v>
      </c>
      <c r="I81" s="145">
        <v>635</v>
      </c>
      <c r="J81" s="143">
        <v>-31</v>
      </c>
      <c r="K81" s="146">
        <v>-4.8818897637795278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3964</v>
      </c>
      <c r="G12" s="536">
        <v>3035</v>
      </c>
      <c r="H12" s="536">
        <v>4880</v>
      </c>
      <c r="I12" s="536">
        <v>3465</v>
      </c>
      <c r="J12" s="537">
        <v>4287</v>
      </c>
      <c r="K12" s="538">
        <v>-323</v>
      </c>
      <c r="L12" s="349">
        <v>-7.5344063447632381</v>
      </c>
    </row>
    <row r="13" spans="1:17" s="110" customFormat="1" ht="15" customHeight="1" x14ac:dyDescent="0.2">
      <c r="A13" s="350" t="s">
        <v>344</v>
      </c>
      <c r="B13" s="351" t="s">
        <v>345</v>
      </c>
      <c r="C13" s="347"/>
      <c r="D13" s="347"/>
      <c r="E13" s="348"/>
      <c r="F13" s="536">
        <v>2418</v>
      </c>
      <c r="G13" s="536">
        <v>1749</v>
      </c>
      <c r="H13" s="536">
        <v>2865</v>
      </c>
      <c r="I13" s="536">
        <v>2069</v>
      </c>
      <c r="J13" s="537">
        <v>2690</v>
      </c>
      <c r="K13" s="538">
        <v>-272</v>
      </c>
      <c r="L13" s="349">
        <v>-10.111524163568774</v>
      </c>
    </row>
    <row r="14" spans="1:17" s="110" customFormat="1" ht="22.5" customHeight="1" x14ac:dyDescent="0.2">
      <c r="A14" s="350"/>
      <c r="B14" s="351" t="s">
        <v>346</v>
      </c>
      <c r="C14" s="347"/>
      <c r="D14" s="347"/>
      <c r="E14" s="348"/>
      <c r="F14" s="536">
        <v>1546</v>
      </c>
      <c r="G14" s="536">
        <v>1286</v>
      </c>
      <c r="H14" s="536">
        <v>2015</v>
      </c>
      <c r="I14" s="536">
        <v>1396</v>
      </c>
      <c r="J14" s="537">
        <v>1597</v>
      </c>
      <c r="K14" s="538">
        <v>-51</v>
      </c>
      <c r="L14" s="349">
        <v>-3.1934877896055105</v>
      </c>
    </row>
    <row r="15" spans="1:17" s="110" customFormat="1" ht="15" customHeight="1" x14ac:dyDescent="0.2">
      <c r="A15" s="350" t="s">
        <v>347</v>
      </c>
      <c r="B15" s="351" t="s">
        <v>108</v>
      </c>
      <c r="C15" s="347"/>
      <c r="D15" s="347"/>
      <c r="E15" s="348"/>
      <c r="F15" s="536">
        <v>894</v>
      </c>
      <c r="G15" s="536">
        <v>668</v>
      </c>
      <c r="H15" s="536">
        <v>2017</v>
      </c>
      <c r="I15" s="536">
        <v>676</v>
      </c>
      <c r="J15" s="537">
        <v>936</v>
      </c>
      <c r="K15" s="538">
        <v>-42</v>
      </c>
      <c r="L15" s="349">
        <v>-4.4871794871794872</v>
      </c>
    </row>
    <row r="16" spans="1:17" s="110" customFormat="1" ht="15" customHeight="1" x14ac:dyDescent="0.2">
      <c r="A16" s="350"/>
      <c r="B16" s="351" t="s">
        <v>109</v>
      </c>
      <c r="C16" s="347"/>
      <c r="D16" s="347"/>
      <c r="E16" s="348"/>
      <c r="F16" s="536">
        <v>2660</v>
      </c>
      <c r="G16" s="536">
        <v>2101</v>
      </c>
      <c r="H16" s="536">
        <v>2511</v>
      </c>
      <c r="I16" s="536">
        <v>2439</v>
      </c>
      <c r="J16" s="537">
        <v>2914</v>
      </c>
      <c r="K16" s="538">
        <v>-254</v>
      </c>
      <c r="L16" s="349">
        <v>-8.7165408373369946</v>
      </c>
    </row>
    <row r="17" spans="1:12" s="110" customFormat="1" ht="15" customHeight="1" x14ac:dyDescent="0.2">
      <c r="A17" s="350"/>
      <c r="B17" s="351" t="s">
        <v>110</v>
      </c>
      <c r="C17" s="347"/>
      <c r="D17" s="347"/>
      <c r="E17" s="348"/>
      <c r="F17" s="536">
        <v>375</v>
      </c>
      <c r="G17" s="536">
        <v>237</v>
      </c>
      <c r="H17" s="536">
        <v>324</v>
      </c>
      <c r="I17" s="536">
        <v>322</v>
      </c>
      <c r="J17" s="537">
        <v>395</v>
      </c>
      <c r="K17" s="538">
        <v>-20</v>
      </c>
      <c r="L17" s="349">
        <v>-5.0632911392405067</v>
      </c>
    </row>
    <row r="18" spans="1:12" s="110" customFormat="1" ht="15" customHeight="1" x14ac:dyDescent="0.2">
      <c r="A18" s="350"/>
      <c r="B18" s="351" t="s">
        <v>111</v>
      </c>
      <c r="C18" s="347"/>
      <c r="D18" s="347"/>
      <c r="E18" s="348"/>
      <c r="F18" s="536">
        <v>35</v>
      </c>
      <c r="G18" s="536">
        <v>29</v>
      </c>
      <c r="H18" s="536">
        <v>28</v>
      </c>
      <c r="I18" s="536">
        <v>28</v>
      </c>
      <c r="J18" s="537">
        <v>42</v>
      </c>
      <c r="K18" s="538">
        <v>-7</v>
      </c>
      <c r="L18" s="349">
        <v>-16.666666666666668</v>
      </c>
    </row>
    <row r="19" spans="1:12" s="110" customFormat="1" ht="15" customHeight="1" x14ac:dyDescent="0.2">
      <c r="A19" s="118" t="s">
        <v>113</v>
      </c>
      <c r="B19" s="119" t="s">
        <v>181</v>
      </c>
      <c r="C19" s="347"/>
      <c r="D19" s="347"/>
      <c r="E19" s="348"/>
      <c r="F19" s="536">
        <v>2786</v>
      </c>
      <c r="G19" s="536">
        <v>1996</v>
      </c>
      <c r="H19" s="536">
        <v>3663</v>
      </c>
      <c r="I19" s="536">
        <v>2358</v>
      </c>
      <c r="J19" s="537">
        <v>3061</v>
      </c>
      <c r="K19" s="538">
        <v>-275</v>
      </c>
      <c r="L19" s="349">
        <v>-8.9839921594250249</v>
      </c>
    </row>
    <row r="20" spans="1:12" s="110" customFormat="1" ht="15" customHeight="1" x14ac:dyDescent="0.2">
      <c r="A20" s="118"/>
      <c r="B20" s="119" t="s">
        <v>182</v>
      </c>
      <c r="C20" s="347"/>
      <c r="D20" s="347"/>
      <c r="E20" s="348"/>
      <c r="F20" s="536">
        <v>1178</v>
      </c>
      <c r="G20" s="536">
        <v>1039</v>
      </c>
      <c r="H20" s="536">
        <v>1217</v>
      </c>
      <c r="I20" s="536">
        <v>1107</v>
      </c>
      <c r="J20" s="537">
        <v>1226</v>
      </c>
      <c r="K20" s="538">
        <v>-48</v>
      </c>
      <c r="L20" s="349">
        <v>-3.9151712887438825</v>
      </c>
    </row>
    <row r="21" spans="1:12" s="110" customFormat="1" ht="15" customHeight="1" x14ac:dyDescent="0.2">
      <c r="A21" s="118" t="s">
        <v>113</v>
      </c>
      <c r="B21" s="119" t="s">
        <v>116</v>
      </c>
      <c r="C21" s="347"/>
      <c r="D21" s="347"/>
      <c r="E21" s="348"/>
      <c r="F21" s="536">
        <v>2903</v>
      </c>
      <c r="G21" s="536">
        <v>2149</v>
      </c>
      <c r="H21" s="536">
        <v>3696</v>
      </c>
      <c r="I21" s="536">
        <v>2377</v>
      </c>
      <c r="J21" s="537">
        <v>3170</v>
      </c>
      <c r="K21" s="538">
        <v>-267</v>
      </c>
      <c r="L21" s="349">
        <v>-8.4227129337539424</v>
      </c>
    </row>
    <row r="22" spans="1:12" s="110" customFormat="1" ht="15" customHeight="1" x14ac:dyDescent="0.2">
      <c r="A22" s="118"/>
      <c r="B22" s="119" t="s">
        <v>117</v>
      </c>
      <c r="C22" s="347"/>
      <c r="D22" s="347"/>
      <c r="E22" s="348"/>
      <c r="F22" s="536">
        <v>1061</v>
      </c>
      <c r="G22" s="536">
        <v>884</v>
      </c>
      <c r="H22" s="536">
        <v>1182</v>
      </c>
      <c r="I22" s="536">
        <v>1086</v>
      </c>
      <c r="J22" s="537">
        <v>1113</v>
      </c>
      <c r="K22" s="538">
        <v>-52</v>
      </c>
      <c r="L22" s="349">
        <v>-4.6720575022461812</v>
      </c>
    </row>
    <row r="23" spans="1:12" s="110" customFormat="1" ht="15" customHeight="1" x14ac:dyDescent="0.2">
      <c r="A23" s="352" t="s">
        <v>347</v>
      </c>
      <c r="B23" s="353" t="s">
        <v>193</v>
      </c>
      <c r="C23" s="354"/>
      <c r="D23" s="354"/>
      <c r="E23" s="355"/>
      <c r="F23" s="539">
        <v>53</v>
      </c>
      <c r="G23" s="539">
        <v>99</v>
      </c>
      <c r="H23" s="539">
        <v>968</v>
      </c>
      <c r="I23" s="539">
        <v>45</v>
      </c>
      <c r="J23" s="540">
        <v>80</v>
      </c>
      <c r="K23" s="541">
        <v>-27</v>
      </c>
      <c r="L23" s="356">
        <v>-33.75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28.5</v>
      </c>
      <c r="G25" s="542">
        <v>30.8</v>
      </c>
      <c r="H25" s="542">
        <v>30.1</v>
      </c>
      <c r="I25" s="542">
        <v>32.299999999999997</v>
      </c>
      <c r="J25" s="542">
        <v>28.6</v>
      </c>
      <c r="K25" s="543" t="s">
        <v>349</v>
      </c>
      <c r="L25" s="364">
        <v>-0.10000000000000142</v>
      </c>
    </row>
    <row r="26" spans="1:12" s="110" customFormat="1" ht="15" customHeight="1" x14ac:dyDescent="0.2">
      <c r="A26" s="365" t="s">
        <v>105</v>
      </c>
      <c r="B26" s="366" t="s">
        <v>345</v>
      </c>
      <c r="C26" s="362"/>
      <c r="D26" s="362"/>
      <c r="E26" s="363"/>
      <c r="F26" s="542">
        <v>26.4</v>
      </c>
      <c r="G26" s="542">
        <v>28</v>
      </c>
      <c r="H26" s="542">
        <v>28.1</v>
      </c>
      <c r="I26" s="542">
        <v>29.8</v>
      </c>
      <c r="J26" s="544">
        <v>27.3</v>
      </c>
      <c r="K26" s="543" t="s">
        <v>349</v>
      </c>
      <c r="L26" s="364">
        <v>-0.90000000000000213</v>
      </c>
    </row>
    <row r="27" spans="1:12" s="110" customFormat="1" ht="15" customHeight="1" x14ac:dyDescent="0.2">
      <c r="A27" s="365"/>
      <c r="B27" s="366" t="s">
        <v>346</v>
      </c>
      <c r="C27" s="362"/>
      <c r="D27" s="362"/>
      <c r="E27" s="363"/>
      <c r="F27" s="542">
        <v>31.7</v>
      </c>
      <c r="G27" s="542">
        <v>34.700000000000003</v>
      </c>
      <c r="H27" s="542">
        <v>33</v>
      </c>
      <c r="I27" s="542">
        <v>36.1</v>
      </c>
      <c r="J27" s="542">
        <v>30.8</v>
      </c>
      <c r="K27" s="543" t="s">
        <v>349</v>
      </c>
      <c r="L27" s="364">
        <v>0.89999999999999858</v>
      </c>
    </row>
    <row r="28" spans="1:12" s="110" customFormat="1" ht="15" customHeight="1" x14ac:dyDescent="0.2">
      <c r="A28" s="365" t="s">
        <v>113</v>
      </c>
      <c r="B28" s="366" t="s">
        <v>108</v>
      </c>
      <c r="C28" s="362"/>
      <c r="D28" s="362"/>
      <c r="E28" s="363"/>
      <c r="F28" s="542">
        <v>42</v>
      </c>
      <c r="G28" s="542">
        <v>40.700000000000003</v>
      </c>
      <c r="H28" s="542">
        <v>38.5</v>
      </c>
      <c r="I28" s="542">
        <v>42</v>
      </c>
      <c r="J28" s="542">
        <v>41.3</v>
      </c>
      <c r="K28" s="543" t="s">
        <v>349</v>
      </c>
      <c r="L28" s="364">
        <v>0.70000000000000284</v>
      </c>
    </row>
    <row r="29" spans="1:12" s="110" customFormat="1" ht="11.25" x14ac:dyDescent="0.2">
      <c r="A29" s="365"/>
      <c r="B29" s="366" t="s">
        <v>109</v>
      </c>
      <c r="C29" s="362"/>
      <c r="D29" s="362"/>
      <c r="E29" s="363"/>
      <c r="F29" s="542">
        <v>25.3</v>
      </c>
      <c r="G29" s="542">
        <v>28</v>
      </c>
      <c r="H29" s="542">
        <v>27.1</v>
      </c>
      <c r="I29" s="542">
        <v>30.2</v>
      </c>
      <c r="J29" s="544">
        <v>25.8</v>
      </c>
      <c r="K29" s="543" t="s">
        <v>349</v>
      </c>
      <c r="L29" s="364">
        <v>-0.5</v>
      </c>
    </row>
    <row r="30" spans="1:12" s="110" customFormat="1" ht="15" customHeight="1" x14ac:dyDescent="0.2">
      <c r="A30" s="365"/>
      <c r="B30" s="366" t="s">
        <v>110</v>
      </c>
      <c r="C30" s="362"/>
      <c r="D30" s="362"/>
      <c r="E30" s="363"/>
      <c r="F30" s="542">
        <v>21.3</v>
      </c>
      <c r="G30" s="542">
        <v>30.4</v>
      </c>
      <c r="H30" s="542">
        <v>26.2</v>
      </c>
      <c r="I30" s="542">
        <v>29.5</v>
      </c>
      <c r="J30" s="542">
        <v>21.3</v>
      </c>
      <c r="K30" s="543" t="s">
        <v>349</v>
      </c>
      <c r="L30" s="364">
        <v>0</v>
      </c>
    </row>
    <row r="31" spans="1:12" s="110" customFormat="1" ht="15" customHeight="1" x14ac:dyDescent="0.2">
      <c r="A31" s="365"/>
      <c r="B31" s="366" t="s">
        <v>111</v>
      </c>
      <c r="C31" s="362"/>
      <c r="D31" s="362"/>
      <c r="E31" s="363"/>
      <c r="F31" s="542">
        <v>22.9</v>
      </c>
      <c r="G31" s="542">
        <v>41.4</v>
      </c>
      <c r="H31" s="542">
        <v>25</v>
      </c>
      <c r="I31" s="542">
        <v>28.6</v>
      </c>
      <c r="J31" s="542">
        <v>33.299999999999997</v>
      </c>
      <c r="K31" s="543" t="s">
        <v>349</v>
      </c>
      <c r="L31" s="364">
        <v>-10.399999999999999</v>
      </c>
    </row>
    <row r="32" spans="1:12" s="110" customFormat="1" ht="15" customHeight="1" x14ac:dyDescent="0.2">
      <c r="A32" s="367" t="s">
        <v>113</v>
      </c>
      <c r="B32" s="368" t="s">
        <v>181</v>
      </c>
      <c r="C32" s="362"/>
      <c r="D32" s="362"/>
      <c r="E32" s="363"/>
      <c r="F32" s="542">
        <v>25.2</v>
      </c>
      <c r="G32" s="542">
        <v>27.7</v>
      </c>
      <c r="H32" s="542">
        <v>27.6</v>
      </c>
      <c r="I32" s="542">
        <v>29.2</v>
      </c>
      <c r="J32" s="544">
        <v>26.7</v>
      </c>
      <c r="K32" s="543" t="s">
        <v>349</v>
      </c>
      <c r="L32" s="364">
        <v>-1.5</v>
      </c>
    </row>
    <row r="33" spans="1:12" s="110" customFormat="1" ht="15" customHeight="1" x14ac:dyDescent="0.2">
      <c r="A33" s="367"/>
      <c r="B33" s="368" t="s">
        <v>182</v>
      </c>
      <c r="C33" s="362"/>
      <c r="D33" s="362"/>
      <c r="E33" s="363"/>
      <c r="F33" s="542">
        <v>36.299999999999997</v>
      </c>
      <c r="G33" s="542">
        <v>36.6</v>
      </c>
      <c r="H33" s="542">
        <v>35.6</v>
      </c>
      <c r="I33" s="542">
        <v>38.9</v>
      </c>
      <c r="J33" s="542">
        <v>33.299999999999997</v>
      </c>
      <c r="K33" s="543" t="s">
        <v>349</v>
      </c>
      <c r="L33" s="364">
        <v>3</v>
      </c>
    </row>
    <row r="34" spans="1:12" s="369" customFormat="1" ht="15" customHeight="1" x14ac:dyDescent="0.2">
      <c r="A34" s="367" t="s">
        <v>113</v>
      </c>
      <c r="B34" s="368" t="s">
        <v>116</v>
      </c>
      <c r="C34" s="362"/>
      <c r="D34" s="362"/>
      <c r="E34" s="363"/>
      <c r="F34" s="542">
        <v>26.5</v>
      </c>
      <c r="G34" s="542">
        <v>29</v>
      </c>
      <c r="H34" s="542">
        <v>29.2</v>
      </c>
      <c r="I34" s="542">
        <v>30</v>
      </c>
      <c r="J34" s="542">
        <v>27.1</v>
      </c>
      <c r="K34" s="543" t="s">
        <v>349</v>
      </c>
      <c r="L34" s="364">
        <v>-0.60000000000000142</v>
      </c>
    </row>
    <row r="35" spans="1:12" s="369" customFormat="1" ht="11.25" x14ac:dyDescent="0.2">
      <c r="A35" s="370"/>
      <c r="B35" s="371" t="s">
        <v>117</v>
      </c>
      <c r="C35" s="372"/>
      <c r="D35" s="372"/>
      <c r="E35" s="373"/>
      <c r="F35" s="545">
        <v>33.799999999999997</v>
      </c>
      <c r="G35" s="545">
        <v>35.1</v>
      </c>
      <c r="H35" s="545">
        <v>32.299999999999997</v>
      </c>
      <c r="I35" s="545">
        <v>37.4</v>
      </c>
      <c r="J35" s="546">
        <v>33.200000000000003</v>
      </c>
      <c r="K35" s="547" t="s">
        <v>349</v>
      </c>
      <c r="L35" s="374">
        <v>0.59999999999999432</v>
      </c>
    </row>
    <row r="36" spans="1:12" s="369" customFormat="1" ht="15.95" customHeight="1" x14ac:dyDescent="0.2">
      <c r="A36" s="375" t="s">
        <v>350</v>
      </c>
      <c r="B36" s="376"/>
      <c r="C36" s="377"/>
      <c r="D36" s="376"/>
      <c r="E36" s="378"/>
      <c r="F36" s="548">
        <v>3902</v>
      </c>
      <c r="G36" s="548">
        <v>2931</v>
      </c>
      <c r="H36" s="548">
        <v>3811</v>
      </c>
      <c r="I36" s="548">
        <v>3411</v>
      </c>
      <c r="J36" s="548">
        <v>4197</v>
      </c>
      <c r="K36" s="549">
        <v>-295</v>
      </c>
      <c r="L36" s="380">
        <v>-7.0288301167500595</v>
      </c>
    </row>
    <row r="37" spans="1:12" s="369" customFormat="1" ht="15.95" customHeight="1" x14ac:dyDescent="0.2">
      <c r="A37" s="381"/>
      <c r="B37" s="382" t="s">
        <v>113</v>
      </c>
      <c r="C37" s="382" t="s">
        <v>351</v>
      </c>
      <c r="D37" s="382"/>
      <c r="E37" s="383"/>
      <c r="F37" s="548">
        <v>1112</v>
      </c>
      <c r="G37" s="548">
        <v>904</v>
      </c>
      <c r="H37" s="548">
        <v>1147</v>
      </c>
      <c r="I37" s="548">
        <v>1103</v>
      </c>
      <c r="J37" s="548">
        <v>1202</v>
      </c>
      <c r="K37" s="549">
        <v>-90</v>
      </c>
      <c r="L37" s="380">
        <v>-7.4875207986688848</v>
      </c>
    </row>
    <row r="38" spans="1:12" s="369" customFormat="1" ht="15.95" customHeight="1" x14ac:dyDescent="0.2">
      <c r="A38" s="381"/>
      <c r="B38" s="384" t="s">
        <v>105</v>
      </c>
      <c r="C38" s="384" t="s">
        <v>106</v>
      </c>
      <c r="D38" s="385"/>
      <c r="E38" s="383"/>
      <c r="F38" s="548">
        <v>2383</v>
      </c>
      <c r="G38" s="548">
        <v>1685</v>
      </c>
      <c r="H38" s="548">
        <v>2227</v>
      </c>
      <c r="I38" s="548">
        <v>2038</v>
      </c>
      <c r="J38" s="550">
        <v>2624</v>
      </c>
      <c r="K38" s="549">
        <v>-241</v>
      </c>
      <c r="L38" s="380">
        <v>-9.1844512195121943</v>
      </c>
    </row>
    <row r="39" spans="1:12" s="369" customFormat="1" ht="15.95" customHeight="1" x14ac:dyDescent="0.2">
      <c r="A39" s="381"/>
      <c r="B39" s="385"/>
      <c r="C39" s="382" t="s">
        <v>352</v>
      </c>
      <c r="D39" s="385"/>
      <c r="E39" s="383"/>
      <c r="F39" s="548">
        <v>630</v>
      </c>
      <c r="G39" s="548">
        <v>472</v>
      </c>
      <c r="H39" s="548">
        <v>625</v>
      </c>
      <c r="I39" s="548">
        <v>607</v>
      </c>
      <c r="J39" s="548">
        <v>717</v>
      </c>
      <c r="K39" s="549">
        <v>-87</v>
      </c>
      <c r="L39" s="380">
        <v>-12.133891213389122</v>
      </c>
    </row>
    <row r="40" spans="1:12" s="369" customFormat="1" ht="15.95" customHeight="1" x14ac:dyDescent="0.2">
      <c r="A40" s="381"/>
      <c r="B40" s="384"/>
      <c r="C40" s="384" t="s">
        <v>107</v>
      </c>
      <c r="D40" s="385"/>
      <c r="E40" s="383"/>
      <c r="F40" s="548">
        <v>1519</v>
      </c>
      <c r="G40" s="548">
        <v>1246</v>
      </c>
      <c r="H40" s="548">
        <v>1584</v>
      </c>
      <c r="I40" s="548">
        <v>1373</v>
      </c>
      <c r="J40" s="548">
        <v>1573</v>
      </c>
      <c r="K40" s="549">
        <v>-54</v>
      </c>
      <c r="L40" s="380">
        <v>-3.4329307056579785</v>
      </c>
    </row>
    <row r="41" spans="1:12" s="369" customFormat="1" ht="24" customHeight="1" x14ac:dyDescent="0.2">
      <c r="A41" s="381"/>
      <c r="B41" s="385"/>
      <c r="C41" s="382" t="s">
        <v>352</v>
      </c>
      <c r="D41" s="385"/>
      <c r="E41" s="383"/>
      <c r="F41" s="548">
        <v>482</v>
      </c>
      <c r="G41" s="548">
        <v>432</v>
      </c>
      <c r="H41" s="548">
        <v>522</v>
      </c>
      <c r="I41" s="548">
        <v>496</v>
      </c>
      <c r="J41" s="550">
        <v>485</v>
      </c>
      <c r="K41" s="549">
        <v>-3</v>
      </c>
      <c r="L41" s="380">
        <v>-0.61855670103092786</v>
      </c>
    </row>
    <row r="42" spans="1:12" s="110" customFormat="1" ht="15" customHeight="1" x14ac:dyDescent="0.2">
      <c r="A42" s="381"/>
      <c r="B42" s="384" t="s">
        <v>113</v>
      </c>
      <c r="C42" s="384" t="s">
        <v>353</v>
      </c>
      <c r="D42" s="385"/>
      <c r="E42" s="383"/>
      <c r="F42" s="548">
        <v>840</v>
      </c>
      <c r="G42" s="548">
        <v>583</v>
      </c>
      <c r="H42" s="548">
        <v>1038</v>
      </c>
      <c r="I42" s="548">
        <v>634</v>
      </c>
      <c r="J42" s="548">
        <v>857</v>
      </c>
      <c r="K42" s="549">
        <v>-17</v>
      </c>
      <c r="L42" s="380">
        <v>-1.9836639439906651</v>
      </c>
    </row>
    <row r="43" spans="1:12" s="110" customFormat="1" ht="15" customHeight="1" x14ac:dyDescent="0.2">
      <c r="A43" s="381"/>
      <c r="B43" s="385"/>
      <c r="C43" s="382" t="s">
        <v>352</v>
      </c>
      <c r="D43" s="385"/>
      <c r="E43" s="383"/>
      <c r="F43" s="548">
        <v>353</v>
      </c>
      <c r="G43" s="548">
        <v>237</v>
      </c>
      <c r="H43" s="548">
        <v>400</v>
      </c>
      <c r="I43" s="548">
        <v>266</v>
      </c>
      <c r="J43" s="548">
        <v>354</v>
      </c>
      <c r="K43" s="549">
        <v>-1</v>
      </c>
      <c r="L43" s="380">
        <v>-0.2824858757062147</v>
      </c>
    </row>
    <row r="44" spans="1:12" s="110" customFormat="1" ht="15" customHeight="1" x14ac:dyDescent="0.2">
      <c r="A44" s="381"/>
      <c r="B44" s="384"/>
      <c r="C44" s="366" t="s">
        <v>109</v>
      </c>
      <c r="D44" s="385"/>
      <c r="E44" s="383"/>
      <c r="F44" s="548">
        <v>2652</v>
      </c>
      <c r="G44" s="548">
        <v>2082</v>
      </c>
      <c r="H44" s="548">
        <v>2421</v>
      </c>
      <c r="I44" s="548">
        <v>2427</v>
      </c>
      <c r="J44" s="550">
        <v>2903</v>
      </c>
      <c r="K44" s="549">
        <v>-251</v>
      </c>
      <c r="L44" s="380">
        <v>-8.6462280399586628</v>
      </c>
    </row>
    <row r="45" spans="1:12" s="110" customFormat="1" ht="15" customHeight="1" x14ac:dyDescent="0.2">
      <c r="A45" s="381"/>
      <c r="B45" s="385"/>
      <c r="C45" s="382" t="s">
        <v>352</v>
      </c>
      <c r="D45" s="385"/>
      <c r="E45" s="383"/>
      <c r="F45" s="548">
        <v>671</v>
      </c>
      <c r="G45" s="548">
        <v>583</v>
      </c>
      <c r="H45" s="548">
        <v>655</v>
      </c>
      <c r="I45" s="548">
        <v>734</v>
      </c>
      <c r="J45" s="548">
        <v>750</v>
      </c>
      <c r="K45" s="549">
        <v>-79</v>
      </c>
      <c r="L45" s="380">
        <v>-10.533333333333333</v>
      </c>
    </row>
    <row r="46" spans="1:12" s="110" customFormat="1" ht="15" customHeight="1" x14ac:dyDescent="0.2">
      <c r="A46" s="381"/>
      <c r="B46" s="384"/>
      <c r="C46" s="366" t="s">
        <v>110</v>
      </c>
      <c r="D46" s="385"/>
      <c r="E46" s="383"/>
      <c r="F46" s="548">
        <v>375</v>
      </c>
      <c r="G46" s="548">
        <v>237</v>
      </c>
      <c r="H46" s="548">
        <v>324</v>
      </c>
      <c r="I46" s="548">
        <v>322</v>
      </c>
      <c r="J46" s="548">
        <v>395</v>
      </c>
      <c r="K46" s="549">
        <v>-20</v>
      </c>
      <c r="L46" s="380">
        <v>-5.0632911392405067</v>
      </c>
    </row>
    <row r="47" spans="1:12" s="110" customFormat="1" ht="15" customHeight="1" x14ac:dyDescent="0.2">
      <c r="A47" s="381"/>
      <c r="B47" s="385"/>
      <c r="C47" s="382" t="s">
        <v>352</v>
      </c>
      <c r="D47" s="385"/>
      <c r="E47" s="383"/>
      <c r="F47" s="548">
        <v>80</v>
      </c>
      <c r="G47" s="548">
        <v>72</v>
      </c>
      <c r="H47" s="548">
        <v>85</v>
      </c>
      <c r="I47" s="548">
        <v>95</v>
      </c>
      <c r="J47" s="550">
        <v>84</v>
      </c>
      <c r="K47" s="549">
        <v>-4</v>
      </c>
      <c r="L47" s="380">
        <v>-4.7619047619047619</v>
      </c>
    </row>
    <row r="48" spans="1:12" s="110" customFormat="1" ht="15" customHeight="1" x14ac:dyDescent="0.2">
      <c r="A48" s="381"/>
      <c r="B48" s="385"/>
      <c r="C48" s="366" t="s">
        <v>111</v>
      </c>
      <c r="D48" s="386"/>
      <c r="E48" s="387"/>
      <c r="F48" s="548">
        <v>35</v>
      </c>
      <c r="G48" s="548">
        <v>29</v>
      </c>
      <c r="H48" s="548">
        <v>28</v>
      </c>
      <c r="I48" s="548">
        <v>28</v>
      </c>
      <c r="J48" s="548">
        <v>42</v>
      </c>
      <c r="K48" s="549">
        <v>-7</v>
      </c>
      <c r="L48" s="380">
        <v>-16.666666666666668</v>
      </c>
    </row>
    <row r="49" spans="1:12" s="110" customFormat="1" ht="15" customHeight="1" x14ac:dyDescent="0.2">
      <c r="A49" s="381"/>
      <c r="B49" s="385"/>
      <c r="C49" s="382" t="s">
        <v>352</v>
      </c>
      <c r="D49" s="385"/>
      <c r="E49" s="383"/>
      <c r="F49" s="548">
        <v>8</v>
      </c>
      <c r="G49" s="548">
        <v>12</v>
      </c>
      <c r="H49" s="548">
        <v>7</v>
      </c>
      <c r="I49" s="548">
        <v>8</v>
      </c>
      <c r="J49" s="548">
        <v>14</v>
      </c>
      <c r="K49" s="549">
        <v>-6</v>
      </c>
      <c r="L49" s="380">
        <v>-42.857142857142854</v>
      </c>
    </row>
    <row r="50" spans="1:12" s="110" customFormat="1" ht="15" customHeight="1" x14ac:dyDescent="0.2">
      <c r="A50" s="381"/>
      <c r="B50" s="384" t="s">
        <v>113</v>
      </c>
      <c r="C50" s="382" t="s">
        <v>181</v>
      </c>
      <c r="D50" s="385"/>
      <c r="E50" s="383"/>
      <c r="F50" s="548">
        <v>2727</v>
      </c>
      <c r="G50" s="548">
        <v>1896</v>
      </c>
      <c r="H50" s="548">
        <v>2623</v>
      </c>
      <c r="I50" s="548">
        <v>2305</v>
      </c>
      <c r="J50" s="550">
        <v>2977</v>
      </c>
      <c r="K50" s="549">
        <v>-250</v>
      </c>
      <c r="L50" s="380">
        <v>-8.3977158212966074</v>
      </c>
    </row>
    <row r="51" spans="1:12" s="110" customFormat="1" ht="15" customHeight="1" x14ac:dyDescent="0.2">
      <c r="A51" s="381"/>
      <c r="B51" s="385"/>
      <c r="C51" s="382" t="s">
        <v>352</v>
      </c>
      <c r="D51" s="385"/>
      <c r="E51" s="383"/>
      <c r="F51" s="548">
        <v>686</v>
      </c>
      <c r="G51" s="548">
        <v>525</v>
      </c>
      <c r="H51" s="548">
        <v>724</v>
      </c>
      <c r="I51" s="548">
        <v>673</v>
      </c>
      <c r="J51" s="548">
        <v>796</v>
      </c>
      <c r="K51" s="549">
        <v>-110</v>
      </c>
      <c r="L51" s="380">
        <v>-13.819095477386934</v>
      </c>
    </row>
    <row r="52" spans="1:12" s="110" customFormat="1" ht="15" customHeight="1" x14ac:dyDescent="0.2">
      <c r="A52" s="381"/>
      <c r="B52" s="384"/>
      <c r="C52" s="382" t="s">
        <v>182</v>
      </c>
      <c r="D52" s="385"/>
      <c r="E52" s="383"/>
      <c r="F52" s="548">
        <v>1175</v>
      </c>
      <c r="G52" s="548">
        <v>1035</v>
      </c>
      <c r="H52" s="548">
        <v>1188</v>
      </c>
      <c r="I52" s="548">
        <v>1106</v>
      </c>
      <c r="J52" s="548">
        <v>1220</v>
      </c>
      <c r="K52" s="549">
        <v>-45</v>
      </c>
      <c r="L52" s="380">
        <v>-3.6885245901639343</v>
      </c>
    </row>
    <row r="53" spans="1:12" s="269" customFormat="1" ht="11.25" customHeight="1" x14ac:dyDescent="0.2">
      <c r="A53" s="381"/>
      <c r="B53" s="385"/>
      <c r="C53" s="382" t="s">
        <v>352</v>
      </c>
      <c r="D53" s="385"/>
      <c r="E53" s="383"/>
      <c r="F53" s="548">
        <v>426</v>
      </c>
      <c r="G53" s="548">
        <v>379</v>
      </c>
      <c r="H53" s="548">
        <v>423</v>
      </c>
      <c r="I53" s="548">
        <v>430</v>
      </c>
      <c r="J53" s="550">
        <v>406</v>
      </c>
      <c r="K53" s="549">
        <v>20</v>
      </c>
      <c r="L53" s="380">
        <v>4.9261083743842367</v>
      </c>
    </row>
    <row r="54" spans="1:12" s="151" customFormat="1" ht="12.75" customHeight="1" x14ac:dyDescent="0.2">
      <c r="A54" s="381"/>
      <c r="B54" s="384" t="s">
        <v>113</v>
      </c>
      <c r="C54" s="384" t="s">
        <v>116</v>
      </c>
      <c r="D54" s="385"/>
      <c r="E54" s="383"/>
      <c r="F54" s="548">
        <v>2848</v>
      </c>
      <c r="G54" s="548">
        <v>2063</v>
      </c>
      <c r="H54" s="548">
        <v>2752</v>
      </c>
      <c r="I54" s="548">
        <v>2335</v>
      </c>
      <c r="J54" s="548">
        <v>3092</v>
      </c>
      <c r="K54" s="549">
        <v>-244</v>
      </c>
      <c r="L54" s="380">
        <v>-7.8913324708926265</v>
      </c>
    </row>
    <row r="55" spans="1:12" ht="11.25" x14ac:dyDescent="0.2">
      <c r="A55" s="381"/>
      <c r="B55" s="385"/>
      <c r="C55" s="382" t="s">
        <v>352</v>
      </c>
      <c r="D55" s="385"/>
      <c r="E55" s="383"/>
      <c r="F55" s="548">
        <v>756</v>
      </c>
      <c r="G55" s="548">
        <v>599</v>
      </c>
      <c r="H55" s="548">
        <v>804</v>
      </c>
      <c r="I55" s="548">
        <v>700</v>
      </c>
      <c r="J55" s="548">
        <v>837</v>
      </c>
      <c r="K55" s="549">
        <v>-81</v>
      </c>
      <c r="L55" s="380">
        <v>-9.67741935483871</v>
      </c>
    </row>
    <row r="56" spans="1:12" ht="14.25" customHeight="1" x14ac:dyDescent="0.2">
      <c r="A56" s="381"/>
      <c r="B56" s="385"/>
      <c r="C56" s="384" t="s">
        <v>117</v>
      </c>
      <c r="D56" s="385"/>
      <c r="E56" s="383"/>
      <c r="F56" s="548">
        <v>1054</v>
      </c>
      <c r="G56" s="548">
        <v>866</v>
      </c>
      <c r="H56" s="548">
        <v>1057</v>
      </c>
      <c r="I56" s="548">
        <v>1074</v>
      </c>
      <c r="J56" s="548">
        <v>1101</v>
      </c>
      <c r="K56" s="549">
        <v>-47</v>
      </c>
      <c r="L56" s="380">
        <v>-4.2688465031789287</v>
      </c>
    </row>
    <row r="57" spans="1:12" ht="18.75" customHeight="1" x14ac:dyDescent="0.2">
      <c r="A57" s="388"/>
      <c r="B57" s="389"/>
      <c r="C57" s="390" t="s">
        <v>352</v>
      </c>
      <c r="D57" s="389"/>
      <c r="E57" s="391"/>
      <c r="F57" s="551">
        <v>356</v>
      </c>
      <c r="G57" s="552">
        <v>304</v>
      </c>
      <c r="H57" s="552">
        <v>341</v>
      </c>
      <c r="I57" s="552">
        <v>402</v>
      </c>
      <c r="J57" s="552">
        <v>365</v>
      </c>
      <c r="K57" s="553">
        <f t="shared" ref="K57" si="0">IF(OR(F57=".",J57=".")=TRUE,".",IF(OR(F57="*",J57="*")=TRUE,"*",IF(AND(F57="-",J57="-")=TRUE,"-",IF(AND(ISNUMBER(J57),ISNUMBER(F57))=TRUE,IF(F57-J57=0,0,F57-J57),IF(ISNUMBER(F57)=TRUE,F57,-J57)))))</f>
        <v>-9</v>
      </c>
      <c r="L57" s="392">
        <f t="shared" ref="L57" si="1">IF(K57 =".",".",IF(K57 ="*","*",IF(K57="-","-",IF(K57=0,0,IF(OR(J57="-",J57=".",F57="-",F57=".")=TRUE,"X",IF(J57=0,"0,0",IF(ABS(K57*100/J57)&gt;250,".X",(K57*100/J57))))))))</f>
        <v>-2.4657534246575343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3964</v>
      </c>
      <c r="E11" s="114">
        <v>3035</v>
      </c>
      <c r="F11" s="114">
        <v>4880</v>
      </c>
      <c r="G11" s="114">
        <v>3465</v>
      </c>
      <c r="H11" s="140">
        <v>4287</v>
      </c>
      <c r="I11" s="115">
        <v>-323</v>
      </c>
      <c r="J11" s="116">
        <v>-7.5344063447632381</v>
      </c>
    </row>
    <row r="12" spans="1:15" s="110" customFormat="1" ht="24.95" customHeight="1" x14ac:dyDescent="0.2">
      <c r="A12" s="193" t="s">
        <v>132</v>
      </c>
      <c r="B12" s="194" t="s">
        <v>133</v>
      </c>
      <c r="C12" s="113">
        <v>1.160443995963673</v>
      </c>
      <c r="D12" s="115">
        <v>46</v>
      </c>
      <c r="E12" s="114">
        <v>23</v>
      </c>
      <c r="F12" s="114">
        <v>51</v>
      </c>
      <c r="G12" s="114">
        <v>76</v>
      </c>
      <c r="H12" s="140">
        <v>57</v>
      </c>
      <c r="I12" s="115">
        <v>-11</v>
      </c>
      <c r="J12" s="116">
        <v>-19.298245614035089</v>
      </c>
    </row>
    <row r="13" spans="1:15" s="110" customFormat="1" ht="24.95" customHeight="1" x14ac:dyDescent="0.2">
      <c r="A13" s="193" t="s">
        <v>134</v>
      </c>
      <c r="B13" s="199" t="s">
        <v>214</v>
      </c>
      <c r="C13" s="113">
        <v>1.3370332996972756</v>
      </c>
      <c r="D13" s="115">
        <v>53</v>
      </c>
      <c r="E13" s="114">
        <v>35</v>
      </c>
      <c r="F13" s="114">
        <v>39</v>
      </c>
      <c r="G13" s="114">
        <v>37</v>
      </c>
      <c r="H13" s="140">
        <v>48</v>
      </c>
      <c r="I13" s="115">
        <v>5</v>
      </c>
      <c r="J13" s="116">
        <v>10.416666666666666</v>
      </c>
    </row>
    <row r="14" spans="1:15" s="287" customFormat="1" ht="24.95" customHeight="1" x14ac:dyDescent="0.2">
      <c r="A14" s="193" t="s">
        <v>215</v>
      </c>
      <c r="B14" s="199" t="s">
        <v>137</v>
      </c>
      <c r="C14" s="113">
        <v>20.408678102926338</v>
      </c>
      <c r="D14" s="115">
        <v>809</v>
      </c>
      <c r="E14" s="114">
        <v>515</v>
      </c>
      <c r="F14" s="114">
        <v>1001</v>
      </c>
      <c r="G14" s="114">
        <v>690</v>
      </c>
      <c r="H14" s="140">
        <v>973</v>
      </c>
      <c r="I14" s="115">
        <v>-164</v>
      </c>
      <c r="J14" s="116">
        <v>-16.855087358684482</v>
      </c>
      <c r="K14" s="110"/>
      <c r="L14" s="110"/>
      <c r="M14" s="110"/>
      <c r="N14" s="110"/>
      <c r="O14" s="110"/>
    </row>
    <row r="15" spans="1:15" s="110" customFormat="1" ht="24.95" customHeight="1" x14ac:dyDescent="0.2">
      <c r="A15" s="193" t="s">
        <v>216</v>
      </c>
      <c r="B15" s="199" t="s">
        <v>217</v>
      </c>
      <c r="C15" s="113">
        <v>3.6074672048435925</v>
      </c>
      <c r="D15" s="115">
        <v>143</v>
      </c>
      <c r="E15" s="114">
        <v>125</v>
      </c>
      <c r="F15" s="114">
        <v>209</v>
      </c>
      <c r="G15" s="114">
        <v>148</v>
      </c>
      <c r="H15" s="140">
        <v>151</v>
      </c>
      <c r="I15" s="115">
        <v>-8</v>
      </c>
      <c r="J15" s="116">
        <v>-5.298013245033113</v>
      </c>
    </row>
    <row r="16" spans="1:15" s="287" customFormat="1" ht="24.95" customHeight="1" x14ac:dyDescent="0.2">
      <c r="A16" s="193" t="s">
        <v>218</v>
      </c>
      <c r="B16" s="199" t="s">
        <v>141</v>
      </c>
      <c r="C16" s="113">
        <v>13.168516649848637</v>
      </c>
      <c r="D16" s="115">
        <v>522</v>
      </c>
      <c r="E16" s="114">
        <v>344</v>
      </c>
      <c r="F16" s="114">
        <v>649</v>
      </c>
      <c r="G16" s="114">
        <v>441</v>
      </c>
      <c r="H16" s="140">
        <v>678</v>
      </c>
      <c r="I16" s="115">
        <v>-156</v>
      </c>
      <c r="J16" s="116">
        <v>-23.008849557522122</v>
      </c>
      <c r="K16" s="110"/>
      <c r="L16" s="110"/>
      <c r="M16" s="110"/>
      <c r="N16" s="110"/>
      <c r="O16" s="110"/>
    </row>
    <row r="17" spans="1:15" s="110" customFormat="1" ht="24.95" customHeight="1" x14ac:dyDescent="0.2">
      <c r="A17" s="193" t="s">
        <v>142</v>
      </c>
      <c r="B17" s="199" t="s">
        <v>220</v>
      </c>
      <c r="C17" s="113">
        <v>3.6326942482341069</v>
      </c>
      <c r="D17" s="115">
        <v>144</v>
      </c>
      <c r="E17" s="114">
        <v>46</v>
      </c>
      <c r="F17" s="114">
        <v>143</v>
      </c>
      <c r="G17" s="114">
        <v>101</v>
      </c>
      <c r="H17" s="140">
        <v>144</v>
      </c>
      <c r="I17" s="115">
        <v>0</v>
      </c>
      <c r="J17" s="116">
        <v>0</v>
      </c>
    </row>
    <row r="18" spans="1:15" s="287" customFormat="1" ht="24.95" customHeight="1" x14ac:dyDescent="0.2">
      <c r="A18" s="201" t="s">
        <v>144</v>
      </c>
      <c r="B18" s="202" t="s">
        <v>145</v>
      </c>
      <c r="C18" s="113">
        <v>9.9646821392532789</v>
      </c>
      <c r="D18" s="115">
        <v>395</v>
      </c>
      <c r="E18" s="114">
        <v>191</v>
      </c>
      <c r="F18" s="114">
        <v>447</v>
      </c>
      <c r="G18" s="114">
        <v>265</v>
      </c>
      <c r="H18" s="140">
        <v>476</v>
      </c>
      <c r="I18" s="115">
        <v>-81</v>
      </c>
      <c r="J18" s="116">
        <v>-17.016806722689076</v>
      </c>
      <c r="K18" s="110"/>
      <c r="L18" s="110"/>
      <c r="M18" s="110"/>
      <c r="N18" s="110"/>
      <c r="O18" s="110"/>
    </row>
    <row r="19" spans="1:15" s="110" customFormat="1" ht="24.95" customHeight="1" x14ac:dyDescent="0.2">
      <c r="A19" s="193" t="s">
        <v>146</v>
      </c>
      <c r="B19" s="199" t="s">
        <v>147</v>
      </c>
      <c r="C19" s="113">
        <v>17.911200807265388</v>
      </c>
      <c r="D19" s="115">
        <v>710</v>
      </c>
      <c r="E19" s="114">
        <v>578</v>
      </c>
      <c r="F19" s="114">
        <v>859</v>
      </c>
      <c r="G19" s="114">
        <v>647</v>
      </c>
      <c r="H19" s="140">
        <v>801</v>
      </c>
      <c r="I19" s="115">
        <v>-91</v>
      </c>
      <c r="J19" s="116">
        <v>-11.36079900124844</v>
      </c>
    </row>
    <row r="20" spans="1:15" s="287" customFormat="1" ht="24.95" customHeight="1" x14ac:dyDescent="0.2">
      <c r="A20" s="193" t="s">
        <v>148</v>
      </c>
      <c r="B20" s="199" t="s">
        <v>149</v>
      </c>
      <c r="C20" s="113">
        <v>8.425832492431887</v>
      </c>
      <c r="D20" s="115">
        <v>334</v>
      </c>
      <c r="E20" s="114">
        <v>293</v>
      </c>
      <c r="F20" s="114">
        <v>349</v>
      </c>
      <c r="G20" s="114">
        <v>317</v>
      </c>
      <c r="H20" s="140">
        <v>322</v>
      </c>
      <c r="I20" s="115">
        <v>12</v>
      </c>
      <c r="J20" s="116">
        <v>3.7267080745341614</v>
      </c>
      <c r="K20" s="110"/>
      <c r="L20" s="110"/>
      <c r="M20" s="110"/>
      <c r="N20" s="110"/>
      <c r="O20" s="110"/>
    </row>
    <row r="21" spans="1:15" s="110" customFormat="1" ht="24.95" customHeight="1" x14ac:dyDescent="0.2">
      <c r="A21" s="201" t="s">
        <v>150</v>
      </c>
      <c r="B21" s="202" t="s">
        <v>151</v>
      </c>
      <c r="C21" s="113">
        <v>5.0454086781029259</v>
      </c>
      <c r="D21" s="115">
        <v>200</v>
      </c>
      <c r="E21" s="114">
        <v>199</v>
      </c>
      <c r="F21" s="114">
        <v>274</v>
      </c>
      <c r="G21" s="114">
        <v>255</v>
      </c>
      <c r="H21" s="140">
        <v>227</v>
      </c>
      <c r="I21" s="115">
        <v>-27</v>
      </c>
      <c r="J21" s="116">
        <v>-11.894273127753303</v>
      </c>
    </row>
    <row r="22" spans="1:15" s="110" customFormat="1" ht="24.95" customHeight="1" x14ac:dyDescent="0.2">
      <c r="A22" s="201" t="s">
        <v>152</v>
      </c>
      <c r="B22" s="199" t="s">
        <v>153</v>
      </c>
      <c r="C22" s="113">
        <v>1.3874873864783048</v>
      </c>
      <c r="D22" s="115">
        <v>55</v>
      </c>
      <c r="E22" s="114">
        <v>32</v>
      </c>
      <c r="F22" s="114">
        <v>82</v>
      </c>
      <c r="G22" s="114">
        <v>38</v>
      </c>
      <c r="H22" s="140">
        <v>87</v>
      </c>
      <c r="I22" s="115">
        <v>-32</v>
      </c>
      <c r="J22" s="116">
        <v>-36.781609195402297</v>
      </c>
    </row>
    <row r="23" spans="1:15" s="110" customFormat="1" ht="24.95" customHeight="1" x14ac:dyDescent="0.2">
      <c r="A23" s="193" t="s">
        <v>154</v>
      </c>
      <c r="B23" s="199" t="s">
        <v>155</v>
      </c>
      <c r="C23" s="113">
        <v>1.2108980827447022</v>
      </c>
      <c r="D23" s="115">
        <v>48</v>
      </c>
      <c r="E23" s="114">
        <v>22</v>
      </c>
      <c r="F23" s="114">
        <v>48</v>
      </c>
      <c r="G23" s="114">
        <v>22</v>
      </c>
      <c r="H23" s="140">
        <v>47</v>
      </c>
      <c r="I23" s="115">
        <v>1</v>
      </c>
      <c r="J23" s="116">
        <v>2.1276595744680851</v>
      </c>
    </row>
    <row r="24" spans="1:15" s="110" customFormat="1" ht="24.95" customHeight="1" x14ac:dyDescent="0.2">
      <c r="A24" s="193" t="s">
        <v>156</v>
      </c>
      <c r="B24" s="199" t="s">
        <v>221</v>
      </c>
      <c r="C24" s="113">
        <v>6.0040363269424821</v>
      </c>
      <c r="D24" s="115">
        <v>238</v>
      </c>
      <c r="E24" s="114">
        <v>203</v>
      </c>
      <c r="F24" s="114">
        <v>302</v>
      </c>
      <c r="G24" s="114">
        <v>196</v>
      </c>
      <c r="H24" s="140">
        <v>271</v>
      </c>
      <c r="I24" s="115">
        <v>-33</v>
      </c>
      <c r="J24" s="116">
        <v>-12.177121771217712</v>
      </c>
    </row>
    <row r="25" spans="1:15" s="110" customFormat="1" ht="24.95" customHeight="1" x14ac:dyDescent="0.2">
      <c r="A25" s="193" t="s">
        <v>222</v>
      </c>
      <c r="B25" s="204" t="s">
        <v>159</v>
      </c>
      <c r="C25" s="113">
        <v>6.5842583249243187</v>
      </c>
      <c r="D25" s="115">
        <v>261</v>
      </c>
      <c r="E25" s="114">
        <v>202</v>
      </c>
      <c r="F25" s="114">
        <v>245</v>
      </c>
      <c r="G25" s="114">
        <v>195</v>
      </c>
      <c r="H25" s="140">
        <v>266</v>
      </c>
      <c r="I25" s="115">
        <v>-5</v>
      </c>
      <c r="J25" s="116">
        <v>-1.8796992481203008</v>
      </c>
    </row>
    <row r="26" spans="1:15" s="110" customFormat="1" ht="24.95" customHeight="1" x14ac:dyDescent="0.2">
      <c r="A26" s="201">
        <v>782.78300000000002</v>
      </c>
      <c r="B26" s="203" t="s">
        <v>160</v>
      </c>
      <c r="C26" s="113">
        <v>7.2906155398587282</v>
      </c>
      <c r="D26" s="115">
        <v>289</v>
      </c>
      <c r="E26" s="114">
        <v>301</v>
      </c>
      <c r="F26" s="114">
        <v>356</v>
      </c>
      <c r="G26" s="114">
        <v>308</v>
      </c>
      <c r="H26" s="140">
        <v>259</v>
      </c>
      <c r="I26" s="115">
        <v>30</v>
      </c>
      <c r="J26" s="116">
        <v>11.583011583011583</v>
      </c>
    </row>
    <row r="27" spans="1:15" s="110" customFormat="1" ht="24.95" customHeight="1" x14ac:dyDescent="0.2">
      <c r="A27" s="193" t="s">
        <v>161</v>
      </c>
      <c r="B27" s="199" t="s">
        <v>162</v>
      </c>
      <c r="C27" s="113">
        <v>1.715438950554995</v>
      </c>
      <c r="D27" s="115">
        <v>68</v>
      </c>
      <c r="E27" s="114">
        <v>42</v>
      </c>
      <c r="F27" s="114">
        <v>145</v>
      </c>
      <c r="G27" s="114">
        <v>84</v>
      </c>
      <c r="H27" s="140">
        <v>59</v>
      </c>
      <c r="I27" s="115">
        <v>9</v>
      </c>
      <c r="J27" s="116">
        <v>15.254237288135593</v>
      </c>
    </row>
    <row r="28" spans="1:15" s="110" customFormat="1" ht="24.95" customHeight="1" x14ac:dyDescent="0.2">
      <c r="A28" s="193" t="s">
        <v>163</v>
      </c>
      <c r="B28" s="199" t="s">
        <v>164</v>
      </c>
      <c r="C28" s="113">
        <v>2.6740665993945512</v>
      </c>
      <c r="D28" s="115">
        <v>106</v>
      </c>
      <c r="E28" s="114">
        <v>63</v>
      </c>
      <c r="F28" s="114">
        <v>185</v>
      </c>
      <c r="G28" s="114">
        <v>75</v>
      </c>
      <c r="H28" s="140">
        <v>79</v>
      </c>
      <c r="I28" s="115">
        <v>27</v>
      </c>
      <c r="J28" s="116">
        <v>34.177215189873415</v>
      </c>
    </row>
    <row r="29" spans="1:15" s="110" customFormat="1" ht="24.95" customHeight="1" x14ac:dyDescent="0.2">
      <c r="A29" s="193">
        <v>86</v>
      </c>
      <c r="B29" s="199" t="s">
        <v>165</v>
      </c>
      <c r="C29" s="113">
        <v>2.6488395560040363</v>
      </c>
      <c r="D29" s="115">
        <v>105</v>
      </c>
      <c r="E29" s="114">
        <v>95</v>
      </c>
      <c r="F29" s="114">
        <v>184</v>
      </c>
      <c r="G29" s="114">
        <v>78</v>
      </c>
      <c r="H29" s="140">
        <v>83</v>
      </c>
      <c r="I29" s="115">
        <v>22</v>
      </c>
      <c r="J29" s="116">
        <v>26.506024096385541</v>
      </c>
    </row>
    <row r="30" spans="1:15" s="110" customFormat="1" ht="24.95" customHeight="1" x14ac:dyDescent="0.2">
      <c r="A30" s="193">
        <v>87.88</v>
      </c>
      <c r="B30" s="204" t="s">
        <v>166</v>
      </c>
      <c r="C30" s="113">
        <v>3.708375378405651</v>
      </c>
      <c r="D30" s="115">
        <v>147</v>
      </c>
      <c r="E30" s="114">
        <v>150</v>
      </c>
      <c r="F30" s="114">
        <v>207</v>
      </c>
      <c r="G30" s="114">
        <v>112</v>
      </c>
      <c r="H30" s="140">
        <v>138</v>
      </c>
      <c r="I30" s="115">
        <v>9</v>
      </c>
      <c r="J30" s="116">
        <v>6.5217391304347823</v>
      </c>
    </row>
    <row r="31" spans="1:15" s="110" customFormat="1" ht="24.95" customHeight="1" x14ac:dyDescent="0.2">
      <c r="A31" s="193" t="s">
        <v>167</v>
      </c>
      <c r="B31" s="199" t="s">
        <v>168</v>
      </c>
      <c r="C31" s="113">
        <v>2.522704339051463</v>
      </c>
      <c r="D31" s="115">
        <v>100</v>
      </c>
      <c r="E31" s="114">
        <v>91</v>
      </c>
      <c r="F31" s="114">
        <v>106</v>
      </c>
      <c r="G31" s="114">
        <v>70</v>
      </c>
      <c r="H31" s="140">
        <v>94</v>
      </c>
      <c r="I31" s="115">
        <v>6</v>
      </c>
      <c r="J31" s="116">
        <v>6.3829787234042552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1.160443995963673</v>
      </c>
      <c r="D34" s="115">
        <v>46</v>
      </c>
      <c r="E34" s="114">
        <v>23</v>
      </c>
      <c r="F34" s="114">
        <v>51</v>
      </c>
      <c r="G34" s="114">
        <v>76</v>
      </c>
      <c r="H34" s="140">
        <v>57</v>
      </c>
      <c r="I34" s="115">
        <v>-11</v>
      </c>
      <c r="J34" s="116">
        <v>-19.298245614035089</v>
      </c>
    </row>
    <row r="35" spans="1:10" s="110" customFormat="1" ht="24.95" customHeight="1" x14ac:dyDescent="0.2">
      <c r="A35" s="292" t="s">
        <v>171</v>
      </c>
      <c r="B35" s="293" t="s">
        <v>172</v>
      </c>
      <c r="C35" s="113">
        <v>31.710393541876893</v>
      </c>
      <c r="D35" s="115">
        <v>1257</v>
      </c>
      <c r="E35" s="114">
        <v>741</v>
      </c>
      <c r="F35" s="114">
        <v>1487</v>
      </c>
      <c r="G35" s="114">
        <v>992</v>
      </c>
      <c r="H35" s="140">
        <v>1497</v>
      </c>
      <c r="I35" s="115">
        <v>-240</v>
      </c>
      <c r="J35" s="116">
        <v>-16.032064128256511</v>
      </c>
    </row>
    <row r="36" spans="1:10" s="110" customFormat="1" ht="24.95" customHeight="1" x14ac:dyDescent="0.2">
      <c r="A36" s="294" t="s">
        <v>173</v>
      </c>
      <c r="B36" s="295" t="s">
        <v>174</v>
      </c>
      <c r="C36" s="125">
        <v>67.129162462159428</v>
      </c>
      <c r="D36" s="143">
        <v>2661</v>
      </c>
      <c r="E36" s="144">
        <v>2271</v>
      </c>
      <c r="F36" s="144">
        <v>3342</v>
      </c>
      <c r="G36" s="144">
        <v>2397</v>
      </c>
      <c r="H36" s="145">
        <v>2733</v>
      </c>
      <c r="I36" s="143">
        <v>-72</v>
      </c>
      <c r="J36" s="146">
        <v>-2.6344676180021955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3964</v>
      </c>
      <c r="F11" s="264">
        <v>3035</v>
      </c>
      <c r="G11" s="264">
        <v>4880</v>
      </c>
      <c r="H11" s="264">
        <v>3465</v>
      </c>
      <c r="I11" s="265">
        <v>4287</v>
      </c>
      <c r="J11" s="263">
        <v>-323</v>
      </c>
      <c r="K11" s="266">
        <v>-7.5344063447632381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26.160443995963671</v>
      </c>
      <c r="E13" s="115">
        <v>1037</v>
      </c>
      <c r="F13" s="114">
        <v>1050</v>
      </c>
      <c r="G13" s="114">
        <v>1206</v>
      </c>
      <c r="H13" s="114">
        <v>1057</v>
      </c>
      <c r="I13" s="140">
        <v>1175</v>
      </c>
      <c r="J13" s="115">
        <v>-138</v>
      </c>
      <c r="K13" s="116">
        <v>-11.74468085106383</v>
      </c>
    </row>
    <row r="14" spans="1:15" ht="15.95" customHeight="1" x14ac:dyDescent="0.2">
      <c r="A14" s="306" t="s">
        <v>230</v>
      </c>
      <c r="B14" s="307"/>
      <c r="C14" s="308"/>
      <c r="D14" s="113">
        <v>54.667003027245208</v>
      </c>
      <c r="E14" s="115">
        <v>2167</v>
      </c>
      <c r="F14" s="114">
        <v>1450</v>
      </c>
      <c r="G14" s="114">
        <v>2951</v>
      </c>
      <c r="H14" s="114">
        <v>1767</v>
      </c>
      <c r="I14" s="140">
        <v>2335</v>
      </c>
      <c r="J14" s="115">
        <v>-168</v>
      </c>
      <c r="K14" s="116">
        <v>-7.1948608137044969</v>
      </c>
    </row>
    <row r="15" spans="1:15" ht="15.95" customHeight="1" x14ac:dyDescent="0.2">
      <c r="A15" s="306" t="s">
        <v>231</v>
      </c>
      <c r="B15" s="307"/>
      <c r="C15" s="308"/>
      <c r="D15" s="113">
        <v>10.822401614530778</v>
      </c>
      <c r="E15" s="115">
        <v>429</v>
      </c>
      <c r="F15" s="114">
        <v>271</v>
      </c>
      <c r="G15" s="114">
        <v>391</v>
      </c>
      <c r="H15" s="114">
        <v>377</v>
      </c>
      <c r="I15" s="140">
        <v>424</v>
      </c>
      <c r="J15" s="115">
        <v>5</v>
      </c>
      <c r="K15" s="116">
        <v>1.179245283018868</v>
      </c>
    </row>
    <row r="16" spans="1:15" ht="15.95" customHeight="1" x14ac:dyDescent="0.2">
      <c r="A16" s="306" t="s">
        <v>232</v>
      </c>
      <c r="B16" s="307"/>
      <c r="C16" s="308"/>
      <c r="D16" s="113">
        <v>8.3501513622603429</v>
      </c>
      <c r="E16" s="115">
        <v>331</v>
      </c>
      <c r="F16" s="114">
        <v>264</v>
      </c>
      <c r="G16" s="114">
        <v>332</v>
      </c>
      <c r="H16" s="114">
        <v>264</v>
      </c>
      <c r="I16" s="140">
        <v>353</v>
      </c>
      <c r="J16" s="115">
        <v>-22</v>
      </c>
      <c r="K16" s="116">
        <v>-6.2322946175637393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0.85771947527749748</v>
      </c>
      <c r="E18" s="115">
        <v>34</v>
      </c>
      <c r="F18" s="114">
        <v>23</v>
      </c>
      <c r="G18" s="114">
        <v>45</v>
      </c>
      <c r="H18" s="114">
        <v>58</v>
      </c>
      <c r="I18" s="140">
        <v>34</v>
      </c>
      <c r="J18" s="115">
        <v>0</v>
      </c>
      <c r="K18" s="116">
        <v>0</v>
      </c>
    </row>
    <row r="19" spans="1:11" ht="14.1" customHeight="1" x14ac:dyDescent="0.2">
      <c r="A19" s="306" t="s">
        <v>235</v>
      </c>
      <c r="B19" s="307" t="s">
        <v>236</v>
      </c>
      <c r="C19" s="308"/>
      <c r="D19" s="113">
        <v>0.47931382441977799</v>
      </c>
      <c r="E19" s="115">
        <v>19</v>
      </c>
      <c r="F19" s="114">
        <v>9</v>
      </c>
      <c r="G19" s="114">
        <v>23</v>
      </c>
      <c r="H19" s="114">
        <v>46</v>
      </c>
      <c r="I19" s="140">
        <v>22</v>
      </c>
      <c r="J19" s="115">
        <v>-3</v>
      </c>
      <c r="K19" s="116">
        <v>-13.636363636363637</v>
      </c>
    </row>
    <row r="20" spans="1:11" ht="14.1" customHeight="1" x14ac:dyDescent="0.2">
      <c r="A20" s="306">
        <v>12</v>
      </c>
      <c r="B20" s="307" t="s">
        <v>237</v>
      </c>
      <c r="C20" s="308"/>
      <c r="D20" s="113">
        <v>1.5640766902119072</v>
      </c>
      <c r="E20" s="115">
        <v>62</v>
      </c>
      <c r="F20" s="114">
        <v>26</v>
      </c>
      <c r="G20" s="114">
        <v>50</v>
      </c>
      <c r="H20" s="114">
        <v>48</v>
      </c>
      <c r="I20" s="140">
        <v>80</v>
      </c>
      <c r="J20" s="115">
        <v>-18</v>
      </c>
      <c r="K20" s="116">
        <v>-22.5</v>
      </c>
    </row>
    <row r="21" spans="1:11" ht="14.1" customHeight="1" x14ac:dyDescent="0.2">
      <c r="A21" s="306">
        <v>21</v>
      </c>
      <c r="B21" s="307" t="s">
        <v>238</v>
      </c>
      <c r="C21" s="308"/>
      <c r="D21" s="113">
        <v>0.73158425832492435</v>
      </c>
      <c r="E21" s="115">
        <v>29</v>
      </c>
      <c r="F21" s="114">
        <v>9</v>
      </c>
      <c r="G21" s="114">
        <v>26</v>
      </c>
      <c r="H21" s="114">
        <v>20</v>
      </c>
      <c r="I21" s="140">
        <v>47</v>
      </c>
      <c r="J21" s="115">
        <v>-18</v>
      </c>
      <c r="K21" s="116">
        <v>-38.297872340425535</v>
      </c>
    </row>
    <row r="22" spans="1:11" ht="14.1" customHeight="1" x14ac:dyDescent="0.2">
      <c r="A22" s="306">
        <v>22</v>
      </c>
      <c r="B22" s="307" t="s">
        <v>239</v>
      </c>
      <c r="C22" s="308"/>
      <c r="D22" s="113">
        <v>1.917255297679112</v>
      </c>
      <c r="E22" s="115">
        <v>76</v>
      </c>
      <c r="F22" s="114">
        <v>29</v>
      </c>
      <c r="G22" s="114">
        <v>99</v>
      </c>
      <c r="H22" s="114">
        <v>51</v>
      </c>
      <c r="I22" s="140">
        <v>76</v>
      </c>
      <c r="J22" s="115">
        <v>0</v>
      </c>
      <c r="K22" s="116">
        <v>0</v>
      </c>
    </row>
    <row r="23" spans="1:11" ht="14.1" customHeight="1" x14ac:dyDescent="0.2">
      <c r="A23" s="306">
        <v>23</v>
      </c>
      <c r="B23" s="307" t="s">
        <v>240</v>
      </c>
      <c r="C23" s="308"/>
      <c r="D23" s="113">
        <v>0.35317860746720486</v>
      </c>
      <c r="E23" s="115">
        <v>14</v>
      </c>
      <c r="F23" s="114">
        <v>15</v>
      </c>
      <c r="G23" s="114">
        <v>36</v>
      </c>
      <c r="H23" s="114">
        <v>25</v>
      </c>
      <c r="I23" s="140">
        <v>23</v>
      </c>
      <c r="J23" s="115">
        <v>-9</v>
      </c>
      <c r="K23" s="116">
        <v>-39.130434782608695</v>
      </c>
    </row>
    <row r="24" spans="1:11" ht="14.1" customHeight="1" x14ac:dyDescent="0.2">
      <c r="A24" s="306">
        <v>24</v>
      </c>
      <c r="B24" s="307" t="s">
        <v>241</v>
      </c>
      <c r="C24" s="308"/>
      <c r="D24" s="113">
        <v>5.6760847628657922</v>
      </c>
      <c r="E24" s="115">
        <v>225</v>
      </c>
      <c r="F24" s="114">
        <v>157</v>
      </c>
      <c r="G24" s="114">
        <v>244</v>
      </c>
      <c r="H24" s="114">
        <v>257</v>
      </c>
      <c r="I24" s="140">
        <v>237</v>
      </c>
      <c r="J24" s="115">
        <v>-12</v>
      </c>
      <c r="K24" s="116">
        <v>-5.0632911392405067</v>
      </c>
    </row>
    <row r="25" spans="1:11" ht="14.1" customHeight="1" x14ac:dyDescent="0.2">
      <c r="A25" s="306">
        <v>25</v>
      </c>
      <c r="B25" s="307" t="s">
        <v>242</v>
      </c>
      <c r="C25" s="308"/>
      <c r="D25" s="113">
        <v>4.7426841574167504</v>
      </c>
      <c r="E25" s="115">
        <v>188</v>
      </c>
      <c r="F25" s="114">
        <v>123</v>
      </c>
      <c r="G25" s="114">
        <v>234</v>
      </c>
      <c r="H25" s="114">
        <v>142</v>
      </c>
      <c r="I25" s="140">
        <v>242</v>
      </c>
      <c r="J25" s="115">
        <v>-54</v>
      </c>
      <c r="K25" s="116">
        <v>-22.314049586776861</v>
      </c>
    </row>
    <row r="26" spans="1:11" ht="14.1" customHeight="1" x14ac:dyDescent="0.2">
      <c r="A26" s="306">
        <v>26</v>
      </c>
      <c r="B26" s="307" t="s">
        <v>243</v>
      </c>
      <c r="C26" s="308"/>
      <c r="D26" s="113">
        <v>3.0020181634712411</v>
      </c>
      <c r="E26" s="115">
        <v>119</v>
      </c>
      <c r="F26" s="114">
        <v>64</v>
      </c>
      <c r="G26" s="114">
        <v>188</v>
      </c>
      <c r="H26" s="114">
        <v>97</v>
      </c>
      <c r="I26" s="140">
        <v>148</v>
      </c>
      <c r="J26" s="115">
        <v>-29</v>
      </c>
      <c r="K26" s="116">
        <v>-19.594594594594593</v>
      </c>
    </row>
    <row r="27" spans="1:11" ht="14.1" customHeight="1" x14ac:dyDescent="0.2">
      <c r="A27" s="306">
        <v>27</v>
      </c>
      <c r="B27" s="307" t="s">
        <v>244</v>
      </c>
      <c r="C27" s="308"/>
      <c r="D27" s="113">
        <v>3.7588294651866803</v>
      </c>
      <c r="E27" s="115">
        <v>149</v>
      </c>
      <c r="F27" s="114">
        <v>82</v>
      </c>
      <c r="G27" s="114">
        <v>155</v>
      </c>
      <c r="H27" s="114">
        <v>103</v>
      </c>
      <c r="I27" s="140">
        <v>153</v>
      </c>
      <c r="J27" s="115">
        <v>-4</v>
      </c>
      <c r="K27" s="116">
        <v>-2.6143790849673203</v>
      </c>
    </row>
    <row r="28" spans="1:11" ht="14.1" customHeight="1" x14ac:dyDescent="0.2">
      <c r="A28" s="306">
        <v>28</v>
      </c>
      <c r="B28" s="307" t="s">
        <v>245</v>
      </c>
      <c r="C28" s="308"/>
      <c r="D28" s="113">
        <v>0.63067608476286574</v>
      </c>
      <c r="E28" s="115">
        <v>25</v>
      </c>
      <c r="F28" s="114">
        <v>17</v>
      </c>
      <c r="G28" s="114">
        <v>20</v>
      </c>
      <c r="H28" s="114">
        <v>22</v>
      </c>
      <c r="I28" s="140">
        <v>14</v>
      </c>
      <c r="J28" s="115">
        <v>11</v>
      </c>
      <c r="K28" s="116">
        <v>78.571428571428569</v>
      </c>
    </row>
    <row r="29" spans="1:11" ht="14.1" customHeight="1" x14ac:dyDescent="0.2">
      <c r="A29" s="306">
        <v>29</v>
      </c>
      <c r="B29" s="307" t="s">
        <v>246</v>
      </c>
      <c r="C29" s="308"/>
      <c r="D29" s="113">
        <v>2.9011099899091826</v>
      </c>
      <c r="E29" s="115">
        <v>115</v>
      </c>
      <c r="F29" s="114">
        <v>135</v>
      </c>
      <c r="G29" s="114">
        <v>198</v>
      </c>
      <c r="H29" s="114">
        <v>155</v>
      </c>
      <c r="I29" s="140">
        <v>172</v>
      </c>
      <c r="J29" s="115">
        <v>-57</v>
      </c>
      <c r="K29" s="116">
        <v>-33.139534883720927</v>
      </c>
    </row>
    <row r="30" spans="1:11" ht="14.1" customHeight="1" x14ac:dyDescent="0.2">
      <c r="A30" s="306" t="s">
        <v>247</v>
      </c>
      <c r="B30" s="307" t="s">
        <v>248</v>
      </c>
      <c r="C30" s="308"/>
      <c r="D30" s="113" t="s">
        <v>513</v>
      </c>
      <c r="E30" s="115" t="s">
        <v>513</v>
      </c>
      <c r="F30" s="114" t="s">
        <v>513</v>
      </c>
      <c r="G30" s="114">
        <v>51</v>
      </c>
      <c r="H30" s="114" t="s">
        <v>513</v>
      </c>
      <c r="I30" s="140" t="s">
        <v>513</v>
      </c>
      <c r="J30" s="115" t="s">
        <v>513</v>
      </c>
      <c r="K30" s="116" t="s">
        <v>513</v>
      </c>
    </row>
    <row r="31" spans="1:11" ht="14.1" customHeight="1" x14ac:dyDescent="0.2">
      <c r="A31" s="306" t="s">
        <v>249</v>
      </c>
      <c r="B31" s="307" t="s">
        <v>250</v>
      </c>
      <c r="C31" s="308"/>
      <c r="D31" s="113">
        <v>2.0433905146316853</v>
      </c>
      <c r="E31" s="115">
        <v>81</v>
      </c>
      <c r="F31" s="114">
        <v>91</v>
      </c>
      <c r="G31" s="114">
        <v>143</v>
      </c>
      <c r="H31" s="114">
        <v>123</v>
      </c>
      <c r="I31" s="140">
        <v>121</v>
      </c>
      <c r="J31" s="115">
        <v>-40</v>
      </c>
      <c r="K31" s="116">
        <v>-33.057851239669418</v>
      </c>
    </row>
    <row r="32" spans="1:11" ht="14.1" customHeight="1" x14ac:dyDescent="0.2">
      <c r="A32" s="306">
        <v>31</v>
      </c>
      <c r="B32" s="307" t="s">
        <v>251</v>
      </c>
      <c r="C32" s="308"/>
      <c r="D32" s="113">
        <v>0.55499495459132187</v>
      </c>
      <c r="E32" s="115">
        <v>22</v>
      </c>
      <c r="F32" s="114">
        <v>10</v>
      </c>
      <c r="G32" s="114">
        <v>19</v>
      </c>
      <c r="H32" s="114">
        <v>16</v>
      </c>
      <c r="I32" s="140">
        <v>13</v>
      </c>
      <c r="J32" s="115">
        <v>9</v>
      </c>
      <c r="K32" s="116">
        <v>69.230769230769226</v>
      </c>
    </row>
    <row r="33" spans="1:11" ht="14.1" customHeight="1" x14ac:dyDescent="0.2">
      <c r="A33" s="306">
        <v>32</v>
      </c>
      <c r="B33" s="307" t="s">
        <v>252</v>
      </c>
      <c r="C33" s="308"/>
      <c r="D33" s="113">
        <v>2.5731584258324922</v>
      </c>
      <c r="E33" s="115">
        <v>102</v>
      </c>
      <c r="F33" s="114">
        <v>70</v>
      </c>
      <c r="G33" s="114">
        <v>106</v>
      </c>
      <c r="H33" s="114">
        <v>76</v>
      </c>
      <c r="I33" s="140">
        <v>121</v>
      </c>
      <c r="J33" s="115">
        <v>-19</v>
      </c>
      <c r="K33" s="116">
        <v>-15.702479338842975</v>
      </c>
    </row>
    <row r="34" spans="1:11" ht="14.1" customHeight="1" x14ac:dyDescent="0.2">
      <c r="A34" s="306">
        <v>33</v>
      </c>
      <c r="B34" s="307" t="s">
        <v>253</v>
      </c>
      <c r="C34" s="308"/>
      <c r="D34" s="113">
        <v>3.8092835519677095</v>
      </c>
      <c r="E34" s="115">
        <v>151</v>
      </c>
      <c r="F34" s="114">
        <v>51</v>
      </c>
      <c r="G34" s="114">
        <v>134</v>
      </c>
      <c r="H34" s="114">
        <v>63</v>
      </c>
      <c r="I34" s="140">
        <v>174</v>
      </c>
      <c r="J34" s="115">
        <v>-23</v>
      </c>
      <c r="K34" s="116">
        <v>-13.218390804597702</v>
      </c>
    </row>
    <row r="35" spans="1:11" ht="14.1" customHeight="1" x14ac:dyDescent="0.2">
      <c r="A35" s="306">
        <v>34</v>
      </c>
      <c r="B35" s="307" t="s">
        <v>254</v>
      </c>
      <c r="C35" s="308"/>
      <c r="D35" s="113">
        <v>2.119071644803229</v>
      </c>
      <c r="E35" s="115">
        <v>84</v>
      </c>
      <c r="F35" s="114">
        <v>49</v>
      </c>
      <c r="G35" s="114">
        <v>113</v>
      </c>
      <c r="H35" s="114">
        <v>93</v>
      </c>
      <c r="I35" s="140">
        <v>111</v>
      </c>
      <c r="J35" s="115">
        <v>-27</v>
      </c>
      <c r="K35" s="116">
        <v>-24.324324324324323</v>
      </c>
    </row>
    <row r="36" spans="1:11" ht="14.1" customHeight="1" x14ac:dyDescent="0.2">
      <c r="A36" s="306">
        <v>41</v>
      </c>
      <c r="B36" s="307" t="s">
        <v>255</v>
      </c>
      <c r="C36" s="308"/>
      <c r="D36" s="113">
        <v>0.60544904137235112</v>
      </c>
      <c r="E36" s="115">
        <v>24</v>
      </c>
      <c r="F36" s="114">
        <v>23</v>
      </c>
      <c r="G36" s="114">
        <v>24</v>
      </c>
      <c r="H36" s="114">
        <v>30</v>
      </c>
      <c r="I36" s="140">
        <v>35</v>
      </c>
      <c r="J36" s="115">
        <v>-11</v>
      </c>
      <c r="K36" s="116">
        <v>-31.428571428571427</v>
      </c>
    </row>
    <row r="37" spans="1:11" ht="14.1" customHeight="1" x14ac:dyDescent="0.2">
      <c r="A37" s="306">
        <v>42</v>
      </c>
      <c r="B37" s="307" t="s">
        <v>256</v>
      </c>
      <c r="C37" s="308"/>
      <c r="D37" s="113" t="s">
        <v>513</v>
      </c>
      <c r="E37" s="115" t="s">
        <v>513</v>
      </c>
      <c r="F37" s="114" t="s">
        <v>513</v>
      </c>
      <c r="G37" s="114" t="s">
        <v>513</v>
      </c>
      <c r="H37" s="114">
        <v>5</v>
      </c>
      <c r="I37" s="140">
        <v>4</v>
      </c>
      <c r="J37" s="115" t="s">
        <v>513</v>
      </c>
      <c r="K37" s="116" t="s">
        <v>513</v>
      </c>
    </row>
    <row r="38" spans="1:11" ht="14.1" customHeight="1" x14ac:dyDescent="0.2">
      <c r="A38" s="306">
        <v>43</v>
      </c>
      <c r="B38" s="307" t="s">
        <v>257</v>
      </c>
      <c r="C38" s="308"/>
      <c r="D38" s="113">
        <v>1.4631685166498487</v>
      </c>
      <c r="E38" s="115">
        <v>58</v>
      </c>
      <c r="F38" s="114">
        <v>42</v>
      </c>
      <c r="G38" s="114">
        <v>102</v>
      </c>
      <c r="H38" s="114">
        <v>42</v>
      </c>
      <c r="I38" s="140">
        <v>71</v>
      </c>
      <c r="J38" s="115">
        <v>-13</v>
      </c>
      <c r="K38" s="116">
        <v>-18.309859154929576</v>
      </c>
    </row>
    <row r="39" spans="1:11" ht="14.1" customHeight="1" x14ac:dyDescent="0.2">
      <c r="A39" s="306">
        <v>51</v>
      </c>
      <c r="B39" s="307" t="s">
        <v>258</v>
      </c>
      <c r="C39" s="308"/>
      <c r="D39" s="113">
        <v>13.244197780020182</v>
      </c>
      <c r="E39" s="115">
        <v>525</v>
      </c>
      <c r="F39" s="114">
        <v>572</v>
      </c>
      <c r="G39" s="114">
        <v>626</v>
      </c>
      <c r="H39" s="114">
        <v>483</v>
      </c>
      <c r="I39" s="140">
        <v>582</v>
      </c>
      <c r="J39" s="115">
        <v>-57</v>
      </c>
      <c r="K39" s="116">
        <v>-9.7938144329896915</v>
      </c>
    </row>
    <row r="40" spans="1:11" ht="14.1" customHeight="1" x14ac:dyDescent="0.2">
      <c r="A40" s="306" t="s">
        <v>259</v>
      </c>
      <c r="B40" s="307" t="s">
        <v>260</v>
      </c>
      <c r="C40" s="308"/>
      <c r="D40" s="113">
        <v>11.503531786074673</v>
      </c>
      <c r="E40" s="115">
        <v>456</v>
      </c>
      <c r="F40" s="114">
        <v>507</v>
      </c>
      <c r="G40" s="114">
        <v>536</v>
      </c>
      <c r="H40" s="114">
        <v>430</v>
      </c>
      <c r="I40" s="140">
        <v>533</v>
      </c>
      <c r="J40" s="115">
        <v>-77</v>
      </c>
      <c r="K40" s="116">
        <v>-14.446529080675422</v>
      </c>
    </row>
    <row r="41" spans="1:11" ht="14.1" customHeight="1" x14ac:dyDescent="0.2">
      <c r="A41" s="306"/>
      <c r="B41" s="307" t="s">
        <v>261</v>
      </c>
      <c r="C41" s="308"/>
      <c r="D41" s="113">
        <v>10.923309788092835</v>
      </c>
      <c r="E41" s="115">
        <v>433</v>
      </c>
      <c r="F41" s="114">
        <v>476</v>
      </c>
      <c r="G41" s="114">
        <v>508</v>
      </c>
      <c r="H41" s="114">
        <v>403</v>
      </c>
      <c r="I41" s="140">
        <v>504</v>
      </c>
      <c r="J41" s="115">
        <v>-71</v>
      </c>
      <c r="K41" s="116">
        <v>-14.087301587301587</v>
      </c>
    </row>
    <row r="42" spans="1:11" ht="14.1" customHeight="1" x14ac:dyDescent="0.2">
      <c r="A42" s="306">
        <v>52</v>
      </c>
      <c r="B42" s="307" t="s">
        <v>262</v>
      </c>
      <c r="C42" s="308"/>
      <c r="D42" s="113">
        <v>6.2815338042381432</v>
      </c>
      <c r="E42" s="115">
        <v>249</v>
      </c>
      <c r="F42" s="114">
        <v>162</v>
      </c>
      <c r="G42" s="114">
        <v>211</v>
      </c>
      <c r="H42" s="114">
        <v>207</v>
      </c>
      <c r="I42" s="140">
        <v>211</v>
      </c>
      <c r="J42" s="115">
        <v>38</v>
      </c>
      <c r="K42" s="116">
        <v>18.009478672985782</v>
      </c>
    </row>
    <row r="43" spans="1:11" ht="14.1" customHeight="1" x14ac:dyDescent="0.2">
      <c r="A43" s="306" t="s">
        <v>263</v>
      </c>
      <c r="B43" s="307" t="s">
        <v>264</v>
      </c>
      <c r="C43" s="308"/>
      <c r="D43" s="113">
        <v>5.6508577194752778</v>
      </c>
      <c r="E43" s="115">
        <v>224</v>
      </c>
      <c r="F43" s="114">
        <v>145</v>
      </c>
      <c r="G43" s="114">
        <v>188</v>
      </c>
      <c r="H43" s="114">
        <v>189</v>
      </c>
      <c r="I43" s="140">
        <v>154</v>
      </c>
      <c r="J43" s="115">
        <v>70</v>
      </c>
      <c r="K43" s="116">
        <v>45.454545454545453</v>
      </c>
    </row>
    <row r="44" spans="1:11" ht="14.1" customHeight="1" x14ac:dyDescent="0.2">
      <c r="A44" s="306">
        <v>53</v>
      </c>
      <c r="B44" s="307" t="s">
        <v>265</v>
      </c>
      <c r="C44" s="308"/>
      <c r="D44" s="113">
        <v>0.7820383451059536</v>
      </c>
      <c r="E44" s="115">
        <v>31</v>
      </c>
      <c r="F44" s="114">
        <v>16</v>
      </c>
      <c r="G44" s="114">
        <v>25</v>
      </c>
      <c r="H44" s="114">
        <v>26</v>
      </c>
      <c r="I44" s="140">
        <v>28</v>
      </c>
      <c r="J44" s="115">
        <v>3</v>
      </c>
      <c r="K44" s="116">
        <v>10.714285714285714</v>
      </c>
    </row>
    <row r="45" spans="1:11" ht="14.1" customHeight="1" x14ac:dyDescent="0.2">
      <c r="A45" s="306" t="s">
        <v>266</v>
      </c>
      <c r="B45" s="307" t="s">
        <v>267</v>
      </c>
      <c r="C45" s="308"/>
      <c r="D45" s="113">
        <v>0.7820383451059536</v>
      </c>
      <c r="E45" s="115">
        <v>31</v>
      </c>
      <c r="F45" s="114">
        <v>16</v>
      </c>
      <c r="G45" s="114">
        <v>23</v>
      </c>
      <c r="H45" s="114">
        <v>25</v>
      </c>
      <c r="I45" s="140">
        <v>28</v>
      </c>
      <c r="J45" s="115">
        <v>3</v>
      </c>
      <c r="K45" s="116">
        <v>10.714285714285714</v>
      </c>
    </row>
    <row r="46" spans="1:11" ht="14.1" customHeight="1" x14ac:dyDescent="0.2">
      <c r="A46" s="306">
        <v>54</v>
      </c>
      <c r="B46" s="307" t="s">
        <v>268</v>
      </c>
      <c r="C46" s="308"/>
      <c r="D46" s="113">
        <v>3.0524722502522703</v>
      </c>
      <c r="E46" s="115">
        <v>121</v>
      </c>
      <c r="F46" s="114">
        <v>149</v>
      </c>
      <c r="G46" s="114">
        <v>130</v>
      </c>
      <c r="H46" s="114">
        <v>109</v>
      </c>
      <c r="I46" s="140">
        <v>106</v>
      </c>
      <c r="J46" s="115">
        <v>15</v>
      </c>
      <c r="K46" s="116">
        <v>14.150943396226415</v>
      </c>
    </row>
    <row r="47" spans="1:11" ht="14.1" customHeight="1" x14ac:dyDescent="0.2">
      <c r="A47" s="306">
        <v>61</v>
      </c>
      <c r="B47" s="307" t="s">
        <v>269</v>
      </c>
      <c r="C47" s="308"/>
      <c r="D47" s="113">
        <v>3.6074672048435925</v>
      </c>
      <c r="E47" s="115">
        <v>143</v>
      </c>
      <c r="F47" s="114">
        <v>101</v>
      </c>
      <c r="G47" s="114">
        <v>139</v>
      </c>
      <c r="H47" s="114">
        <v>135</v>
      </c>
      <c r="I47" s="140">
        <v>156</v>
      </c>
      <c r="J47" s="115">
        <v>-13</v>
      </c>
      <c r="K47" s="116">
        <v>-8.3333333333333339</v>
      </c>
    </row>
    <row r="48" spans="1:11" ht="14.1" customHeight="1" x14ac:dyDescent="0.2">
      <c r="A48" s="306">
        <v>62</v>
      </c>
      <c r="B48" s="307" t="s">
        <v>270</v>
      </c>
      <c r="C48" s="308"/>
      <c r="D48" s="113">
        <v>7.3410696266397579</v>
      </c>
      <c r="E48" s="115">
        <v>291</v>
      </c>
      <c r="F48" s="114">
        <v>219</v>
      </c>
      <c r="G48" s="114">
        <v>391</v>
      </c>
      <c r="H48" s="114">
        <v>291</v>
      </c>
      <c r="I48" s="140">
        <v>295</v>
      </c>
      <c r="J48" s="115">
        <v>-4</v>
      </c>
      <c r="K48" s="116">
        <v>-1.3559322033898304</v>
      </c>
    </row>
    <row r="49" spans="1:11" ht="14.1" customHeight="1" x14ac:dyDescent="0.2">
      <c r="A49" s="306">
        <v>63</v>
      </c>
      <c r="B49" s="307" t="s">
        <v>271</v>
      </c>
      <c r="C49" s="308"/>
      <c r="D49" s="113">
        <v>3.2795156407669022</v>
      </c>
      <c r="E49" s="115">
        <v>130</v>
      </c>
      <c r="F49" s="114">
        <v>106</v>
      </c>
      <c r="G49" s="114">
        <v>146</v>
      </c>
      <c r="H49" s="114">
        <v>128</v>
      </c>
      <c r="I49" s="140">
        <v>148</v>
      </c>
      <c r="J49" s="115">
        <v>-18</v>
      </c>
      <c r="K49" s="116">
        <v>-12.162162162162161</v>
      </c>
    </row>
    <row r="50" spans="1:11" ht="14.1" customHeight="1" x14ac:dyDescent="0.2">
      <c r="A50" s="306" t="s">
        <v>272</v>
      </c>
      <c r="B50" s="307" t="s">
        <v>273</v>
      </c>
      <c r="C50" s="308"/>
      <c r="D50" s="113">
        <v>0.65590312815338048</v>
      </c>
      <c r="E50" s="115">
        <v>26</v>
      </c>
      <c r="F50" s="114">
        <v>25</v>
      </c>
      <c r="G50" s="114">
        <v>36</v>
      </c>
      <c r="H50" s="114">
        <v>20</v>
      </c>
      <c r="I50" s="140">
        <v>24</v>
      </c>
      <c r="J50" s="115">
        <v>2</v>
      </c>
      <c r="K50" s="116">
        <v>8.3333333333333339</v>
      </c>
    </row>
    <row r="51" spans="1:11" ht="14.1" customHeight="1" x14ac:dyDescent="0.2">
      <c r="A51" s="306" t="s">
        <v>274</v>
      </c>
      <c r="B51" s="307" t="s">
        <v>275</v>
      </c>
      <c r="C51" s="308"/>
      <c r="D51" s="113">
        <v>1.8920282542885973</v>
      </c>
      <c r="E51" s="115">
        <v>75</v>
      </c>
      <c r="F51" s="114">
        <v>71</v>
      </c>
      <c r="G51" s="114">
        <v>95</v>
      </c>
      <c r="H51" s="114">
        <v>96</v>
      </c>
      <c r="I51" s="140">
        <v>105</v>
      </c>
      <c r="J51" s="115">
        <v>-30</v>
      </c>
      <c r="K51" s="116">
        <v>-28.571428571428573</v>
      </c>
    </row>
    <row r="52" spans="1:11" ht="14.1" customHeight="1" x14ac:dyDescent="0.2">
      <c r="A52" s="306">
        <v>71</v>
      </c>
      <c r="B52" s="307" t="s">
        <v>276</v>
      </c>
      <c r="C52" s="308"/>
      <c r="D52" s="113">
        <v>9.9394550958627654</v>
      </c>
      <c r="E52" s="115">
        <v>394</v>
      </c>
      <c r="F52" s="114">
        <v>291</v>
      </c>
      <c r="G52" s="114">
        <v>485</v>
      </c>
      <c r="H52" s="114">
        <v>312</v>
      </c>
      <c r="I52" s="140">
        <v>434</v>
      </c>
      <c r="J52" s="115">
        <v>-40</v>
      </c>
      <c r="K52" s="116">
        <v>-9.2165898617511512</v>
      </c>
    </row>
    <row r="53" spans="1:11" ht="14.1" customHeight="1" x14ac:dyDescent="0.2">
      <c r="A53" s="306" t="s">
        <v>277</v>
      </c>
      <c r="B53" s="307" t="s">
        <v>278</v>
      </c>
      <c r="C53" s="308"/>
      <c r="D53" s="113">
        <v>3.5570131180625633</v>
      </c>
      <c r="E53" s="115">
        <v>141</v>
      </c>
      <c r="F53" s="114">
        <v>121</v>
      </c>
      <c r="G53" s="114">
        <v>197</v>
      </c>
      <c r="H53" s="114">
        <v>107</v>
      </c>
      <c r="I53" s="140">
        <v>166</v>
      </c>
      <c r="J53" s="115">
        <v>-25</v>
      </c>
      <c r="K53" s="116">
        <v>-15.060240963855422</v>
      </c>
    </row>
    <row r="54" spans="1:11" ht="14.1" customHeight="1" x14ac:dyDescent="0.2">
      <c r="A54" s="306" t="s">
        <v>279</v>
      </c>
      <c r="B54" s="307" t="s">
        <v>280</v>
      </c>
      <c r="C54" s="308"/>
      <c r="D54" s="113">
        <v>5.1967709384460141</v>
      </c>
      <c r="E54" s="115">
        <v>206</v>
      </c>
      <c r="F54" s="114">
        <v>142</v>
      </c>
      <c r="G54" s="114">
        <v>247</v>
      </c>
      <c r="H54" s="114">
        <v>172</v>
      </c>
      <c r="I54" s="140">
        <v>214</v>
      </c>
      <c r="J54" s="115">
        <v>-8</v>
      </c>
      <c r="K54" s="116">
        <v>-3.7383177570093458</v>
      </c>
    </row>
    <row r="55" spans="1:11" ht="14.1" customHeight="1" x14ac:dyDescent="0.2">
      <c r="A55" s="306">
        <v>72</v>
      </c>
      <c r="B55" s="307" t="s">
        <v>281</v>
      </c>
      <c r="C55" s="308"/>
      <c r="D55" s="113">
        <v>2.2704339051463167</v>
      </c>
      <c r="E55" s="115">
        <v>90</v>
      </c>
      <c r="F55" s="114">
        <v>66</v>
      </c>
      <c r="G55" s="114">
        <v>116</v>
      </c>
      <c r="H55" s="114">
        <v>74</v>
      </c>
      <c r="I55" s="140">
        <v>93</v>
      </c>
      <c r="J55" s="115">
        <v>-3</v>
      </c>
      <c r="K55" s="116">
        <v>-3.225806451612903</v>
      </c>
    </row>
    <row r="56" spans="1:11" ht="14.1" customHeight="1" x14ac:dyDescent="0.2">
      <c r="A56" s="306" t="s">
        <v>282</v>
      </c>
      <c r="B56" s="307" t="s">
        <v>283</v>
      </c>
      <c r="C56" s="308"/>
      <c r="D56" s="113">
        <v>0.85771947527749748</v>
      </c>
      <c r="E56" s="115">
        <v>34</v>
      </c>
      <c r="F56" s="114">
        <v>15</v>
      </c>
      <c r="G56" s="114">
        <v>43</v>
      </c>
      <c r="H56" s="114">
        <v>11</v>
      </c>
      <c r="I56" s="140">
        <v>29</v>
      </c>
      <c r="J56" s="115">
        <v>5</v>
      </c>
      <c r="K56" s="116">
        <v>17.241379310344829</v>
      </c>
    </row>
    <row r="57" spans="1:11" ht="14.1" customHeight="1" x14ac:dyDescent="0.2">
      <c r="A57" s="306" t="s">
        <v>284</v>
      </c>
      <c r="B57" s="307" t="s">
        <v>285</v>
      </c>
      <c r="C57" s="308"/>
      <c r="D57" s="113">
        <v>1.160443995963673</v>
      </c>
      <c r="E57" s="115">
        <v>46</v>
      </c>
      <c r="F57" s="114">
        <v>42</v>
      </c>
      <c r="G57" s="114">
        <v>46</v>
      </c>
      <c r="H57" s="114">
        <v>57</v>
      </c>
      <c r="I57" s="140">
        <v>48</v>
      </c>
      <c r="J57" s="115">
        <v>-2</v>
      </c>
      <c r="K57" s="116">
        <v>-4.166666666666667</v>
      </c>
    </row>
    <row r="58" spans="1:11" ht="14.1" customHeight="1" x14ac:dyDescent="0.2">
      <c r="A58" s="306">
        <v>73</v>
      </c>
      <c r="B58" s="307" t="s">
        <v>286</v>
      </c>
      <c r="C58" s="308"/>
      <c r="D58" s="113">
        <v>1.0595358224016145</v>
      </c>
      <c r="E58" s="115">
        <v>42</v>
      </c>
      <c r="F58" s="114">
        <v>23</v>
      </c>
      <c r="G58" s="114">
        <v>61</v>
      </c>
      <c r="H58" s="114">
        <v>40</v>
      </c>
      <c r="I58" s="140">
        <v>34</v>
      </c>
      <c r="J58" s="115">
        <v>8</v>
      </c>
      <c r="K58" s="116">
        <v>23.529411764705884</v>
      </c>
    </row>
    <row r="59" spans="1:11" ht="14.1" customHeight="1" x14ac:dyDescent="0.2">
      <c r="A59" s="306" t="s">
        <v>287</v>
      </c>
      <c r="B59" s="307" t="s">
        <v>288</v>
      </c>
      <c r="C59" s="308"/>
      <c r="D59" s="113">
        <v>0.80726538849646823</v>
      </c>
      <c r="E59" s="115">
        <v>32</v>
      </c>
      <c r="F59" s="114">
        <v>18</v>
      </c>
      <c r="G59" s="114">
        <v>51</v>
      </c>
      <c r="H59" s="114">
        <v>37</v>
      </c>
      <c r="I59" s="140">
        <v>30</v>
      </c>
      <c r="J59" s="115">
        <v>2</v>
      </c>
      <c r="K59" s="116">
        <v>6.666666666666667</v>
      </c>
    </row>
    <row r="60" spans="1:11" ht="14.1" customHeight="1" x14ac:dyDescent="0.2">
      <c r="A60" s="306">
        <v>81</v>
      </c>
      <c r="B60" s="307" t="s">
        <v>289</v>
      </c>
      <c r="C60" s="308"/>
      <c r="D60" s="113">
        <v>3.1029263370332996</v>
      </c>
      <c r="E60" s="115">
        <v>123</v>
      </c>
      <c r="F60" s="114">
        <v>106</v>
      </c>
      <c r="G60" s="114">
        <v>207</v>
      </c>
      <c r="H60" s="114">
        <v>86</v>
      </c>
      <c r="I60" s="140">
        <v>124</v>
      </c>
      <c r="J60" s="115">
        <v>-1</v>
      </c>
      <c r="K60" s="116">
        <v>-0.80645161290322576</v>
      </c>
    </row>
    <row r="61" spans="1:11" ht="14.1" customHeight="1" x14ac:dyDescent="0.2">
      <c r="A61" s="306" t="s">
        <v>290</v>
      </c>
      <c r="B61" s="307" t="s">
        <v>291</v>
      </c>
      <c r="C61" s="308"/>
      <c r="D61" s="113">
        <v>1.5640766902119072</v>
      </c>
      <c r="E61" s="115">
        <v>62</v>
      </c>
      <c r="F61" s="114">
        <v>36</v>
      </c>
      <c r="G61" s="114">
        <v>134</v>
      </c>
      <c r="H61" s="114">
        <v>27</v>
      </c>
      <c r="I61" s="140">
        <v>45</v>
      </c>
      <c r="J61" s="115">
        <v>17</v>
      </c>
      <c r="K61" s="116">
        <v>37.777777777777779</v>
      </c>
    </row>
    <row r="62" spans="1:11" ht="14.1" customHeight="1" x14ac:dyDescent="0.2">
      <c r="A62" s="306" t="s">
        <v>292</v>
      </c>
      <c r="B62" s="307" t="s">
        <v>293</v>
      </c>
      <c r="C62" s="308"/>
      <c r="D62" s="113">
        <v>0.58022199798183649</v>
      </c>
      <c r="E62" s="115">
        <v>23</v>
      </c>
      <c r="F62" s="114">
        <v>24</v>
      </c>
      <c r="G62" s="114">
        <v>24</v>
      </c>
      <c r="H62" s="114">
        <v>17</v>
      </c>
      <c r="I62" s="140">
        <v>32</v>
      </c>
      <c r="J62" s="115">
        <v>-9</v>
      </c>
      <c r="K62" s="116">
        <v>-28.125</v>
      </c>
    </row>
    <row r="63" spans="1:11" ht="14.1" customHeight="1" x14ac:dyDescent="0.2">
      <c r="A63" s="306"/>
      <c r="B63" s="307" t="s">
        <v>294</v>
      </c>
      <c r="C63" s="308"/>
      <c r="D63" s="113">
        <v>0.55499495459132187</v>
      </c>
      <c r="E63" s="115">
        <v>22</v>
      </c>
      <c r="F63" s="114">
        <v>24</v>
      </c>
      <c r="G63" s="114">
        <v>23</v>
      </c>
      <c r="H63" s="114">
        <v>17</v>
      </c>
      <c r="I63" s="140">
        <v>29</v>
      </c>
      <c r="J63" s="115">
        <v>-7</v>
      </c>
      <c r="K63" s="116">
        <v>-24.137931034482758</v>
      </c>
    </row>
    <row r="64" spans="1:11" ht="14.1" customHeight="1" x14ac:dyDescent="0.2">
      <c r="A64" s="306" t="s">
        <v>295</v>
      </c>
      <c r="B64" s="307" t="s">
        <v>296</v>
      </c>
      <c r="C64" s="308"/>
      <c r="D64" s="113">
        <v>0.32795156407669024</v>
      </c>
      <c r="E64" s="115">
        <v>13</v>
      </c>
      <c r="F64" s="114">
        <v>17</v>
      </c>
      <c r="G64" s="114">
        <v>9</v>
      </c>
      <c r="H64" s="114">
        <v>5</v>
      </c>
      <c r="I64" s="140">
        <v>9</v>
      </c>
      <c r="J64" s="115">
        <v>4</v>
      </c>
      <c r="K64" s="116">
        <v>44.444444444444443</v>
      </c>
    </row>
    <row r="65" spans="1:11" ht="14.1" customHeight="1" x14ac:dyDescent="0.2">
      <c r="A65" s="306" t="s">
        <v>297</v>
      </c>
      <c r="B65" s="307" t="s">
        <v>298</v>
      </c>
      <c r="C65" s="308"/>
      <c r="D65" s="113">
        <v>0.35317860746720486</v>
      </c>
      <c r="E65" s="115">
        <v>14</v>
      </c>
      <c r="F65" s="114">
        <v>14</v>
      </c>
      <c r="G65" s="114">
        <v>17</v>
      </c>
      <c r="H65" s="114">
        <v>13</v>
      </c>
      <c r="I65" s="140">
        <v>13</v>
      </c>
      <c r="J65" s="115">
        <v>1</v>
      </c>
      <c r="K65" s="116">
        <v>7.6923076923076925</v>
      </c>
    </row>
    <row r="66" spans="1:11" ht="14.1" customHeight="1" x14ac:dyDescent="0.2">
      <c r="A66" s="306">
        <v>82</v>
      </c>
      <c r="B66" s="307" t="s">
        <v>299</v>
      </c>
      <c r="C66" s="308"/>
      <c r="D66" s="113">
        <v>2.9263370332996974</v>
      </c>
      <c r="E66" s="115">
        <v>116</v>
      </c>
      <c r="F66" s="114">
        <v>128</v>
      </c>
      <c r="G66" s="114">
        <v>157</v>
      </c>
      <c r="H66" s="114">
        <v>86</v>
      </c>
      <c r="I66" s="140">
        <v>118</v>
      </c>
      <c r="J66" s="115">
        <v>-2</v>
      </c>
      <c r="K66" s="116">
        <v>-1.6949152542372881</v>
      </c>
    </row>
    <row r="67" spans="1:11" ht="14.1" customHeight="1" x14ac:dyDescent="0.2">
      <c r="A67" s="306" t="s">
        <v>300</v>
      </c>
      <c r="B67" s="307" t="s">
        <v>301</v>
      </c>
      <c r="C67" s="308"/>
      <c r="D67" s="113">
        <v>2.2199798183652875</v>
      </c>
      <c r="E67" s="115">
        <v>88</v>
      </c>
      <c r="F67" s="114">
        <v>101</v>
      </c>
      <c r="G67" s="114">
        <v>113</v>
      </c>
      <c r="H67" s="114">
        <v>67</v>
      </c>
      <c r="I67" s="140">
        <v>81</v>
      </c>
      <c r="J67" s="115">
        <v>7</v>
      </c>
      <c r="K67" s="116">
        <v>8.6419753086419746</v>
      </c>
    </row>
    <row r="68" spans="1:11" ht="14.1" customHeight="1" x14ac:dyDescent="0.2">
      <c r="A68" s="306" t="s">
        <v>302</v>
      </c>
      <c r="B68" s="307" t="s">
        <v>303</v>
      </c>
      <c r="C68" s="308"/>
      <c r="D68" s="113">
        <v>0.55499495459132187</v>
      </c>
      <c r="E68" s="115">
        <v>22</v>
      </c>
      <c r="F68" s="114">
        <v>21</v>
      </c>
      <c r="G68" s="114">
        <v>27</v>
      </c>
      <c r="H68" s="114">
        <v>12</v>
      </c>
      <c r="I68" s="140">
        <v>26</v>
      </c>
      <c r="J68" s="115">
        <v>-4</v>
      </c>
      <c r="K68" s="116">
        <v>-15.384615384615385</v>
      </c>
    </row>
    <row r="69" spans="1:11" ht="14.1" customHeight="1" x14ac:dyDescent="0.2">
      <c r="A69" s="306">
        <v>83</v>
      </c>
      <c r="B69" s="307" t="s">
        <v>304</v>
      </c>
      <c r="C69" s="308"/>
      <c r="D69" s="113">
        <v>3.5822401614530777</v>
      </c>
      <c r="E69" s="115">
        <v>142</v>
      </c>
      <c r="F69" s="114">
        <v>105</v>
      </c>
      <c r="G69" s="114">
        <v>292</v>
      </c>
      <c r="H69" s="114">
        <v>119</v>
      </c>
      <c r="I69" s="140">
        <v>107</v>
      </c>
      <c r="J69" s="115">
        <v>35</v>
      </c>
      <c r="K69" s="116">
        <v>32.710280373831779</v>
      </c>
    </row>
    <row r="70" spans="1:11" ht="14.1" customHeight="1" x14ac:dyDescent="0.2">
      <c r="A70" s="306" t="s">
        <v>305</v>
      </c>
      <c r="B70" s="307" t="s">
        <v>306</v>
      </c>
      <c r="C70" s="308"/>
      <c r="D70" s="113">
        <v>2.9767911200807267</v>
      </c>
      <c r="E70" s="115">
        <v>118</v>
      </c>
      <c r="F70" s="114">
        <v>73</v>
      </c>
      <c r="G70" s="114">
        <v>261</v>
      </c>
      <c r="H70" s="114">
        <v>91</v>
      </c>
      <c r="I70" s="140">
        <v>78</v>
      </c>
      <c r="J70" s="115">
        <v>40</v>
      </c>
      <c r="K70" s="116">
        <v>51.282051282051285</v>
      </c>
    </row>
    <row r="71" spans="1:11" ht="14.1" customHeight="1" x14ac:dyDescent="0.2">
      <c r="A71" s="306"/>
      <c r="B71" s="307" t="s">
        <v>307</v>
      </c>
      <c r="C71" s="308"/>
      <c r="D71" s="113">
        <v>2.6236125126135219</v>
      </c>
      <c r="E71" s="115">
        <v>104</v>
      </c>
      <c r="F71" s="114">
        <v>62</v>
      </c>
      <c r="G71" s="114">
        <v>220</v>
      </c>
      <c r="H71" s="114">
        <v>80</v>
      </c>
      <c r="I71" s="140">
        <v>67</v>
      </c>
      <c r="J71" s="115">
        <v>37</v>
      </c>
      <c r="K71" s="116">
        <v>55.223880597014926</v>
      </c>
    </row>
    <row r="72" spans="1:11" ht="14.1" customHeight="1" x14ac:dyDescent="0.2">
      <c r="A72" s="306">
        <v>84</v>
      </c>
      <c r="B72" s="307" t="s">
        <v>308</v>
      </c>
      <c r="C72" s="308"/>
      <c r="D72" s="113">
        <v>0.80726538849646823</v>
      </c>
      <c r="E72" s="115">
        <v>32</v>
      </c>
      <c r="F72" s="114">
        <v>19</v>
      </c>
      <c r="G72" s="114">
        <v>46</v>
      </c>
      <c r="H72" s="114">
        <v>14</v>
      </c>
      <c r="I72" s="140">
        <v>28</v>
      </c>
      <c r="J72" s="115">
        <v>4</v>
      </c>
      <c r="K72" s="116">
        <v>14.285714285714286</v>
      </c>
    </row>
    <row r="73" spans="1:11" ht="14.1" customHeight="1" x14ac:dyDescent="0.2">
      <c r="A73" s="306" t="s">
        <v>309</v>
      </c>
      <c r="B73" s="307" t="s">
        <v>310</v>
      </c>
      <c r="C73" s="308"/>
      <c r="D73" s="113">
        <v>0.37840565085771949</v>
      </c>
      <c r="E73" s="115">
        <v>15</v>
      </c>
      <c r="F73" s="114">
        <v>6</v>
      </c>
      <c r="G73" s="114">
        <v>13</v>
      </c>
      <c r="H73" s="114" t="s">
        <v>513</v>
      </c>
      <c r="I73" s="140">
        <v>11</v>
      </c>
      <c r="J73" s="115">
        <v>4</v>
      </c>
      <c r="K73" s="116">
        <v>36.363636363636367</v>
      </c>
    </row>
    <row r="74" spans="1:11" ht="14.1" customHeight="1" x14ac:dyDescent="0.2">
      <c r="A74" s="306" t="s">
        <v>311</v>
      </c>
      <c r="B74" s="307" t="s">
        <v>312</v>
      </c>
      <c r="C74" s="308"/>
      <c r="D74" s="113" t="s">
        <v>513</v>
      </c>
      <c r="E74" s="115" t="s">
        <v>513</v>
      </c>
      <c r="F74" s="114" t="s">
        <v>513</v>
      </c>
      <c r="G74" s="114">
        <v>8</v>
      </c>
      <c r="H74" s="114">
        <v>0</v>
      </c>
      <c r="I74" s="140" t="s">
        <v>513</v>
      </c>
      <c r="J74" s="115" t="s">
        <v>513</v>
      </c>
      <c r="K74" s="116" t="s">
        <v>513</v>
      </c>
    </row>
    <row r="75" spans="1:11" ht="14.1" customHeight="1" x14ac:dyDescent="0.2">
      <c r="A75" s="306" t="s">
        <v>313</v>
      </c>
      <c r="B75" s="307" t="s">
        <v>314</v>
      </c>
      <c r="C75" s="308"/>
      <c r="D75" s="113" t="s">
        <v>513</v>
      </c>
      <c r="E75" s="115" t="s">
        <v>513</v>
      </c>
      <c r="F75" s="114">
        <v>3</v>
      </c>
      <c r="G75" s="114" t="s">
        <v>513</v>
      </c>
      <c r="H75" s="114" t="s">
        <v>513</v>
      </c>
      <c r="I75" s="140" t="s">
        <v>513</v>
      </c>
      <c r="J75" s="115" t="s">
        <v>513</v>
      </c>
      <c r="K75" s="116" t="s">
        <v>513</v>
      </c>
    </row>
    <row r="76" spans="1:11" ht="14.1" customHeight="1" x14ac:dyDescent="0.2">
      <c r="A76" s="306">
        <v>91</v>
      </c>
      <c r="B76" s="307" t="s">
        <v>315</v>
      </c>
      <c r="C76" s="308"/>
      <c r="D76" s="113">
        <v>0</v>
      </c>
      <c r="E76" s="115">
        <v>0</v>
      </c>
      <c r="F76" s="114" t="s">
        <v>513</v>
      </c>
      <c r="G76" s="114">
        <v>0</v>
      </c>
      <c r="H76" s="114">
        <v>0</v>
      </c>
      <c r="I76" s="140">
        <v>0</v>
      </c>
      <c r="J76" s="115">
        <v>0</v>
      </c>
      <c r="K76" s="116">
        <v>0</v>
      </c>
    </row>
    <row r="77" spans="1:11" ht="14.1" customHeight="1" x14ac:dyDescent="0.2">
      <c r="A77" s="306">
        <v>92</v>
      </c>
      <c r="B77" s="307" t="s">
        <v>316</v>
      </c>
      <c r="C77" s="308"/>
      <c r="D77" s="113">
        <v>1.0090817356205852</v>
      </c>
      <c r="E77" s="115">
        <v>40</v>
      </c>
      <c r="F77" s="114">
        <v>33</v>
      </c>
      <c r="G77" s="114">
        <v>41</v>
      </c>
      <c r="H77" s="114">
        <v>45</v>
      </c>
      <c r="I77" s="140">
        <v>60</v>
      </c>
      <c r="J77" s="115">
        <v>-20</v>
      </c>
      <c r="K77" s="116">
        <v>-33.333333333333336</v>
      </c>
    </row>
    <row r="78" spans="1:11" ht="14.1" customHeight="1" x14ac:dyDescent="0.2">
      <c r="A78" s="306">
        <v>93</v>
      </c>
      <c r="B78" s="307" t="s">
        <v>317</v>
      </c>
      <c r="C78" s="308"/>
      <c r="D78" s="113">
        <v>0.27749747729566093</v>
      </c>
      <c r="E78" s="115">
        <v>11</v>
      </c>
      <c r="F78" s="114">
        <v>6</v>
      </c>
      <c r="G78" s="114">
        <v>7</v>
      </c>
      <c r="H78" s="114">
        <v>4</v>
      </c>
      <c r="I78" s="140">
        <v>4</v>
      </c>
      <c r="J78" s="115">
        <v>7</v>
      </c>
      <c r="K78" s="116">
        <v>175</v>
      </c>
    </row>
    <row r="79" spans="1:11" ht="14.1" customHeight="1" x14ac:dyDescent="0.2">
      <c r="A79" s="306">
        <v>94</v>
      </c>
      <c r="B79" s="307" t="s">
        <v>318</v>
      </c>
      <c r="C79" s="308"/>
      <c r="D79" s="113">
        <v>7.5681130171543889E-2</v>
      </c>
      <c r="E79" s="115">
        <v>3</v>
      </c>
      <c r="F79" s="114">
        <v>5</v>
      </c>
      <c r="G79" s="114" t="s">
        <v>513</v>
      </c>
      <c r="H79" s="114">
        <v>3</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3985</v>
      </c>
      <c r="E11" s="114">
        <v>3496</v>
      </c>
      <c r="F11" s="114">
        <v>4236</v>
      </c>
      <c r="G11" s="114">
        <v>3294</v>
      </c>
      <c r="H11" s="140">
        <v>4030</v>
      </c>
      <c r="I11" s="115">
        <v>-45</v>
      </c>
      <c r="J11" s="116">
        <v>-1.1166253101736974</v>
      </c>
    </row>
    <row r="12" spans="1:15" s="110" customFormat="1" ht="24.95" customHeight="1" x14ac:dyDescent="0.2">
      <c r="A12" s="193" t="s">
        <v>132</v>
      </c>
      <c r="B12" s="194" t="s">
        <v>133</v>
      </c>
      <c r="C12" s="113">
        <v>0.65244667503136766</v>
      </c>
      <c r="D12" s="115">
        <v>26</v>
      </c>
      <c r="E12" s="114">
        <v>56</v>
      </c>
      <c r="F12" s="114">
        <v>61</v>
      </c>
      <c r="G12" s="114">
        <v>56</v>
      </c>
      <c r="H12" s="140">
        <v>29</v>
      </c>
      <c r="I12" s="115">
        <v>-3</v>
      </c>
      <c r="J12" s="116">
        <v>-10.344827586206897</v>
      </c>
    </row>
    <row r="13" spans="1:15" s="110" customFormat="1" ht="24.95" customHeight="1" x14ac:dyDescent="0.2">
      <c r="A13" s="193" t="s">
        <v>134</v>
      </c>
      <c r="B13" s="199" t="s">
        <v>214</v>
      </c>
      <c r="C13" s="113">
        <v>0.65244667503136766</v>
      </c>
      <c r="D13" s="115">
        <v>26</v>
      </c>
      <c r="E13" s="114">
        <v>42</v>
      </c>
      <c r="F13" s="114">
        <v>28</v>
      </c>
      <c r="G13" s="114">
        <v>28</v>
      </c>
      <c r="H13" s="140">
        <v>37</v>
      </c>
      <c r="I13" s="115">
        <v>-11</v>
      </c>
      <c r="J13" s="116">
        <v>-29.72972972972973</v>
      </c>
    </row>
    <row r="14" spans="1:15" s="287" customFormat="1" ht="24.95" customHeight="1" x14ac:dyDescent="0.2">
      <c r="A14" s="193" t="s">
        <v>215</v>
      </c>
      <c r="B14" s="199" t="s">
        <v>137</v>
      </c>
      <c r="C14" s="113">
        <v>21.028858218318696</v>
      </c>
      <c r="D14" s="115">
        <v>838</v>
      </c>
      <c r="E14" s="114">
        <v>651</v>
      </c>
      <c r="F14" s="114">
        <v>933</v>
      </c>
      <c r="G14" s="114">
        <v>676</v>
      </c>
      <c r="H14" s="140">
        <v>1002</v>
      </c>
      <c r="I14" s="115">
        <v>-164</v>
      </c>
      <c r="J14" s="116">
        <v>-16.367265469061877</v>
      </c>
      <c r="K14" s="110"/>
      <c r="L14" s="110"/>
      <c r="M14" s="110"/>
      <c r="N14" s="110"/>
      <c r="O14" s="110"/>
    </row>
    <row r="15" spans="1:15" s="110" customFormat="1" ht="24.95" customHeight="1" x14ac:dyDescent="0.2">
      <c r="A15" s="193" t="s">
        <v>216</v>
      </c>
      <c r="B15" s="199" t="s">
        <v>217</v>
      </c>
      <c r="C15" s="113">
        <v>3.8895859473023839</v>
      </c>
      <c r="D15" s="115">
        <v>155</v>
      </c>
      <c r="E15" s="114">
        <v>174</v>
      </c>
      <c r="F15" s="114">
        <v>203</v>
      </c>
      <c r="G15" s="114">
        <v>171</v>
      </c>
      <c r="H15" s="140">
        <v>168</v>
      </c>
      <c r="I15" s="115">
        <v>-13</v>
      </c>
      <c r="J15" s="116">
        <v>-7.7380952380952381</v>
      </c>
    </row>
    <row r="16" spans="1:15" s="287" customFormat="1" ht="24.95" customHeight="1" x14ac:dyDescent="0.2">
      <c r="A16" s="193" t="s">
        <v>218</v>
      </c>
      <c r="B16" s="199" t="s">
        <v>141</v>
      </c>
      <c r="C16" s="113">
        <v>13.375156838143036</v>
      </c>
      <c r="D16" s="115">
        <v>533</v>
      </c>
      <c r="E16" s="114">
        <v>395</v>
      </c>
      <c r="F16" s="114">
        <v>582</v>
      </c>
      <c r="G16" s="114">
        <v>403</v>
      </c>
      <c r="H16" s="140">
        <v>647</v>
      </c>
      <c r="I16" s="115">
        <v>-114</v>
      </c>
      <c r="J16" s="116">
        <v>-17.619783616692427</v>
      </c>
      <c r="K16" s="110"/>
      <c r="L16" s="110"/>
      <c r="M16" s="110"/>
      <c r="N16" s="110"/>
      <c r="O16" s="110"/>
    </row>
    <row r="17" spans="1:15" s="110" customFormat="1" ht="24.95" customHeight="1" x14ac:dyDescent="0.2">
      <c r="A17" s="193" t="s">
        <v>142</v>
      </c>
      <c r="B17" s="199" t="s">
        <v>220</v>
      </c>
      <c r="C17" s="113">
        <v>3.7641154328732749</v>
      </c>
      <c r="D17" s="115">
        <v>150</v>
      </c>
      <c r="E17" s="114">
        <v>82</v>
      </c>
      <c r="F17" s="114">
        <v>148</v>
      </c>
      <c r="G17" s="114">
        <v>102</v>
      </c>
      <c r="H17" s="140">
        <v>187</v>
      </c>
      <c r="I17" s="115">
        <v>-37</v>
      </c>
      <c r="J17" s="116">
        <v>-19.786096256684491</v>
      </c>
    </row>
    <row r="18" spans="1:15" s="287" customFormat="1" ht="24.95" customHeight="1" x14ac:dyDescent="0.2">
      <c r="A18" s="201" t="s">
        <v>144</v>
      </c>
      <c r="B18" s="202" t="s">
        <v>145</v>
      </c>
      <c r="C18" s="113">
        <v>8.2559598494353832</v>
      </c>
      <c r="D18" s="115">
        <v>329</v>
      </c>
      <c r="E18" s="114">
        <v>345</v>
      </c>
      <c r="F18" s="114">
        <v>315</v>
      </c>
      <c r="G18" s="114">
        <v>229</v>
      </c>
      <c r="H18" s="140">
        <v>400</v>
      </c>
      <c r="I18" s="115">
        <v>-71</v>
      </c>
      <c r="J18" s="116">
        <v>-17.75</v>
      </c>
      <c r="K18" s="110"/>
      <c r="L18" s="110"/>
      <c r="M18" s="110"/>
      <c r="N18" s="110"/>
      <c r="O18" s="110"/>
    </row>
    <row r="19" spans="1:15" s="110" customFormat="1" ht="24.95" customHeight="1" x14ac:dyDescent="0.2">
      <c r="A19" s="193" t="s">
        <v>146</v>
      </c>
      <c r="B19" s="199" t="s">
        <v>147</v>
      </c>
      <c r="C19" s="113">
        <v>18.569636135508155</v>
      </c>
      <c r="D19" s="115">
        <v>740</v>
      </c>
      <c r="E19" s="114">
        <v>599</v>
      </c>
      <c r="F19" s="114">
        <v>675</v>
      </c>
      <c r="G19" s="114">
        <v>622</v>
      </c>
      <c r="H19" s="140">
        <v>739</v>
      </c>
      <c r="I19" s="115">
        <v>1</v>
      </c>
      <c r="J19" s="116">
        <v>0.13531799729364005</v>
      </c>
    </row>
    <row r="20" spans="1:15" s="287" customFormat="1" ht="24.95" customHeight="1" x14ac:dyDescent="0.2">
      <c r="A20" s="193" t="s">
        <v>148</v>
      </c>
      <c r="B20" s="199" t="s">
        <v>149</v>
      </c>
      <c r="C20" s="113">
        <v>8.8582183186951067</v>
      </c>
      <c r="D20" s="115">
        <v>353</v>
      </c>
      <c r="E20" s="114">
        <v>318</v>
      </c>
      <c r="F20" s="114">
        <v>346</v>
      </c>
      <c r="G20" s="114">
        <v>349</v>
      </c>
      <c r="H20" s="140">
        <v>294</v>
      </c>
      <c r="I20" s="115">
        <v>59</v>
      </c>
      <c r="J20" s="116">
        <v>20.068027210884352</v>
      </c>
      <c r="K20" s="110"/>
      <c r="L20" s="110"/>
      <c r="M20" s="110"/>
      <c r="N20" s="110"/>
      <c r="O20" s="110"/>
    </row>
    <row r="21" spans="1:15" s="110" customFormat="1" ht="24.95" customHeight="1" x14ac:dyDescent="0.2">
      <c r="A21" s="201" t="s">
        <v>150</v>
      </c>
      <c r="B21" s="202" t="s">
        <v>151</v>
      </c>
      <c r="C21" s="113">
        <v>5.9473023839397738</v>
      </c>
      <c r="D21" s="115">
        <v>237</v>
      </c>
      <c r="E21" s="114">
        <v>238</v>
      </c>
      <c r="F21" s="114">
        <v>266</v>
      </c>
      <c r="G21" s="114">
        <v>215</v>
      </c>
      <c r="H21" s="140">
        <v>262</v>
      </c>
      <c r="I21" s="115">
        <v>-25</v>
      </c>
      <c r="J21" s="116">
        <v>-9.5419847328244281</v>
      </c>
    </row>
    <row r="22" spans="1:15" s="110" customFormat="1" ht="24.95" customHeight="1" x14ac:dyDescent="0.2">
      <c r="A22" s="201" t="s">
        <v>152</v>
      </c>
      <c r="B22" s="199" t="s">
        <v>153</v>
      </c>
      <c r="C22" s="113">
        <v>1.7314930991217063</v>
      </c>
      <c r="D22" s="115">
        <v>69</v>
      </c>
      <c r="E22" s="114">
        <v>28</v>
      </c>
      <c r="F22" s="114">
        <v>55</v>
      </c>
      <c r="G22" s="114">
        <v>51</v>
      </c>
      <c r="H22" s="140">
        <v>67</v>
      </c>
      <c r="I22" s="115">
        <v>2</v>
      </c>
      <c r="J22" s="116">
        <v>2.9850746268656718</v>
      </c>
    </row>
    <row r="23" spans="1:15" s="110" customFormat="1" ht="24.95" customHeight="1" x14ac:dyDescent="0.2">
      <c r="A23" s="193" t="s">
        <v>154</v>
      </c>
      <c r="B23" s="199" t="s">
        <v>155</v>
      </c>
      <c r="C23" s="113">
        <v>1.053952321204517</v>
      </c>
      <c r="D23" s="115">
        <v>42</v>
      </c>
      <c r="E23" s="114">
        <v>33</v>
      </c>
      <c r="F23" s="114">
        <v>52</v>
      </c>
      <c r="G23" s="114">
        <v>32</v>
      </c>
      <c r="H23" s="140">
        <v>48</v>
      </c>
      <c r="I23" s="115">
        <v>-6</v>
      </c>
      <c r="J23" s="116">
        <v>-12.5</v>
      </c>
    </row>
    <row r="24" spans="1:15" s="110" customFormat="1" ht="24.95" customHeight="1" x14ac:dyDescent="0.2">
      <c r="A24" s="193" t="s">
        <v>156</v>
      </c>
      <c r="B24" s="199" t="s">
        <v>221</v>
      </c>
      <c r="C24" s="113">
        <v>6.1480552070263492</v>
      </c>
      <c r="D24" s="115">
        <v>245</v>
      </c>
      <c r="E24" s="114">
        <v>181</v>
      </c>
      <c r="F24" s="114">
        <v>247</v>
      </c>
      <c r="G24" s="114">
        <v>185</v>
      </c>
      <c r="H24" s="140">
        <v>281</v>
      </c>
      <c r="I24" s="115">
        <v>-36</v>
      </c>
      <c r="J24" s="116">
        <v>-12.811387900355871</v>
      </c>
    </row>
    <row r="25" spans="1:15" s="110" customFormat="1" ht="24.95" customHeight="1" x14ac:dyDescent="0.2">
      <c r="A25" s="193" t="s">
        <v>222</v>
      </c>
      <c r="B25" s="204" t="s">
        <v>159</v>
      </c>
      <c r="C25" s="113">
        <v>6.5997490589711418</v>
      </c>
      <c r="D25" s="115">
        <v>263</v>
      </c>
      <c r="E25" s="114">
        <v>208</v>
      </c>
      <c r="F25" s="114">
        <v>221</v>
      </c>
      <c r="G25" s="114">
        <v>178</v>
      </c>
      <c r="H25" s="140">
        <v>241</v>
      </c>
      <c r="I25" s="115">
        <v>22</v>
      </c>
      <c r="J25" s="116">
        <v>9.1286307053941904</v>
      </c>
    </row>
    <row r="26" spans="1:15" s="110" customFormat="1" ht="24.95" customHeight="1" x14ac:dyDescent="0.2">
      <c r="A26" s="201">
        <v>782.78300000000002</v>
      </c>
      <c r="B26" s="203" t="s">
        <v>160</v>
      </c>
      <c r="C26" s="113">
        <v>7.9548306148055206</v>
      </c>
      <c r="D26" s="115">
        <v>317</v>
      </c>
      <c r="E26" s="114">
        <v>355</v>
      </c>
      <c r="F26" s="114">
        <v>316</v>
      </c>
      <c r="G26" s="114">
        <v>248</v>
      </c>
      <c r="H26" s="140">
        <v>188</v>
      </c>
      <c r="I26" s="115">
        <v>129</v>
      </c>
      <c r="J26" s="116">
        <v>68.61702127659575</v>
      </c>
    </row>
    <row r="27" spans="1:15" s="110" customFormat="1" ht="24.95" customHeight="1" x14ac:dyDescent="0.2">
      <c r="A27" s="193" t="s">
        <v>161</v>
      </c>
      <c r="B27" s="199" t="s">
        <v>162</v>
      </c>
      <c r="C27" s="113">
        <v>1.4554579673776662</v>
      </c>
      <c r="D27" s="115">
        <v>58</v>
      </c>
      <c r="E27" s="114">
        <v>56</v>
      </c>
      <c r="F27" s="114">
        <v>119</v>
      </c>
      <c r="G27" s="114">
        <v>51</v>
      </c>
      <c r="H27" s="140">
        <v>54</v>
      </c>
      <c r="I27" s="115">
        <v>4</v>
      </c>
      <c r="J27" s="116">
        <v>7.4074074074074074</v>
      </c>
    </row>
    <row r="28" spans="1:15" s="110" customFormat="1" ht="24.95" customHeight="1" x14ac:dyDescent="0.2">
      <c r="A28" s="193" t="s">
        <v>163</v>
      </c>
      <c r="B28" s="199" t="s">
        <v>164</v>
      </c>
      <c r="C28" s="113">
        <v>2.0075282308657467</v>
      </c>
      <c r="D28" s="115">
        <v>80</v>
      </c>
      <c r="E28" s="114">
        <v>41</v>
      </c>
      <c r="F28" s="114">
        <v>199</v>
      </c>
      <c r="G28" s="114">
        <v>69</v>
      </c>
      <c r="H28" s="140">
        <v>60</v>
      </c>
      <c r="I28" s="115">
        <v>20</v>
      </c>
      <c r="J28" s="116">
        <v>33.333333333333336</v>
      </c>
    </row>
    <row r="29" spans="1:15" s="110" customFormat="1" ht="24.95" customHeight="1" x14ac:dyDescent="0.2">
      <c r="A29" s="193">
        <v>86</v>
      </c>
      <c r="B29" s="199" t="s">
        <v>165</v>
      </c>
      <c r="C29" s="113">
        <v>2.7101631116687579</v>
      </c>
      <c r="D29" s="115">
        <v>108</v>
      </c>
      <c r="E29" s="114">
        <v>92</v>
      </c>
      <c r="F29" s="114">
        <v>151</v>
      </c>
      <c r="G29" s="114">
        <v>99</v>
      </c>
      <c r="H29" s="140">
        <v>101</v>
      </c>
      <c r="I29" s="115">
        <v>7</v>
      </c>
      <c r="J29" s="116">
        <v>6.9306930693069306</v>
      </c>
    </row>
    <row r="30" spans="1:15" s="110" customFormat="1" ht="24.95" customHeight="1" x14ac:dyDescent="0.2">
      <c r="A30" s="193">
        <v>87.88</v>
      </c>
      <c r="B30" s="204" t="s">
        <v>166</v>
      </c>
      <c r="C30" s="113">
        <v>4.3161856963613552</v>
      </c>
      <c r="D30" s="115">
        <v>172</v>
      </c>
      <c r="E30" s="114">
        <v>161</v>
      </c>
      <c r="F30" s="114">
        <v>173</v>
      </c>
      <c r="G30" s="114">
        <v>122</v>
      </c>
      <c r="H30" s="140">
        <v>123</v>
      </c>
      <c r="I30" s="115">
        <v>49</v>
      </c>
      <c r="J30" s="116">
        <v>39.837398373983739</v>
      </c>
    </row>
    <row r="31" spans="1:15" s="110" customFormat="1" ht="24.95" customHeight="1" x14ac:dyDescent="0.2">
      <c r="A31" s="193" t="s">
        <v>167</v>
      </c>
      <c r="B31" s="199" t="s">
        <v>168</v>
      </c>
      <c r="C31" s="113">
        <v>2.0577164366373903</v>
      </c>
      <c r="D31" s="115">
        <v>82</v>
      </c>
      <c r="E31" s="114">
        <v>92</v>
      </c>
      <c r="F31" s="114">
        <v>79</v>
      </c>
      <c r="G31" s="114">
        <v>84</v>
      </c>
      <c r="H31" s="140">
        <v>104</v>
      </c>
      <c r="I31" s="115">
        <v>-22</v>
      </c>
      <c r="J31" s="116">
        <v>-21.153846153846153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0.65244667503136766</v>
      </c>
      <c r="D34" s="115">
        <v>26</v>
      </c>
      <c r="E34" s="114">
        <v>56</v>
      </c>
      <c r="F34" s="114">
        <v>61</v>
      </c>
      <c r="G34" s="114">
        <v>56</v>
      </c>
      <c r="H34" s="140">
        <v>29</v>
      </c>
      <c r="I34" s="115">
        <v>-3</v>
      </c>
      <c r="J34" s="116">
        <v>-10.344827586206897</v>
      </c>
    </row>
    <row r="35" spans="1:10" s="110" customFormat="1" ht="24.95" customHeight="1" x14ac:dyDescent="0.2">
      <c r="A35" s="292" t="s">
        <v>171</v>
      </c>
      <c r="B35" s="293" t="s">
        <v>172</v>
      </c>
      <c r="C35" s="113">
        <v>29.937264742785445</v>
      </c>
      <c r="D35" s="115">
        <v>1193</v>
      </c>
      <c r="E35" s="114">
        <v>1038</v>
      </c>
      <c r="F35" s="114">
        <v>1276</v>
      </c>
      <c r="G35" s="114">
        <v>933</v>
      </c>
      <c r="H35" s="140">
        <v>1439</v>
      </c>
      <c r="I35" s="115">
        <v>-246</v>
      </c>
      <c r="J35" s="116">
        <v>-17.095205003474636</v>
      </c>
    </row>
    <row r="36" spans="1:10" s="110" customFormat="1" ht="24.95" customHeight="1" x14ac:dyDescent="0.2">
      <c r="A36" s="294" t="s">
        <v>173</v>
      </c>
      <c r="B36" s="295" t="s">
        <v>174</v>
      </c>
      <c r="C36" s="125">
        <v>69.410288582183185</v>
      </c>
      <c r="D36" s="143">
        <v>2766</v>
      </c>
      <c r="E36" s="144">
        <v>2402</v>
      </c>
      <c r="F36" s="144">
        <v>2899</v>
      </c>
      <c r="G36" s="144">
        <v>2305</v>
      </c>
      <c r="H36" s="145">
        <v>2562</v>
      </c>
      <c r="I36" s="143">
        <v>204</v>
      </c>
      <c r="J36" s="146">
        <v>7.9625292740046838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3985</v>
      </c>
      <c r="F11" s="264">
        <v>3496</v>
      </c>
      <c r="G11" s="264">
        <v>4236</v>
      </c>
      <c r="H11" s="264">
        <v>3294</v>
      </c>
      <c r="I11" s="265">
        <v>4030</v>
      </c>
      <c r="J11" s="263">
        <v>-45</v>
      </c>
      <c r="K11" s="266">
        <v>-1.1166253101736974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26.85069008782936</v>
      </c>
      <c r="E13" s="115">
        <v>1070</v>
      </c>
      <c r="F13" s="114">
        <v>1116</v>
      </c>
      <c r="G13" s="114">
        <v>1101</v>
      </c>
      <c r="H13" s="114">
        <v>905</v>
      </c>
      <c r="I13" s="140">
        <v>1017</v>
      </c>
      <c r="J13" s="115">
        <v>53</v>
      </c>
      <c r="K13" s="116">
        <v>5.2114060963618485</v>
      </c>
    </row>
    <row r="14" spans="1:17" ht="15.95" customHeight="1" x14ac:dyDescent="0.2">
      <c r="A14" s="306" t="s">
        <v>230</v>
      </c>
      <c r="B14" s="307"/>
      <c r="C14" s="308"/>
      <c r="D14" s="113">
        <v>55.884567126725223</v>
      </c>
      <c r="E14" s="115">
        <v>2227</v>
      </c>
      <c r="F14" s="114">
        <v>1857</v>
      </c>
      <c r="G14" s="114">
        <v>2498</v>
      </c>
      <c r="H14" s="114">
        <v>1821</v>
      </c>
      <c r="I14" s="140">
        <v>2305</v>
      </c>
      <c r="J14" s="115">
        <v>-78</v>
      </c>
      <c r="K14" s="116">
        <v>-3.3839479392624727</v>
      </c>
    </row>
    <row r="15" spans="1:17" ht="15.95" customHeight="1" x14ac:dyDescent="0.2">
      <c r="A15" s="306" t="s">
        <v>231</v>
      </c>
      <c r="B15" s="307"/>
      <c r="C15" s="308"/>
      <c r="D15" s="113">
        <v>9.7616060225846919</v>
      </c>
      <c r="E15" s="115">
        <v>389</v>
      </c>
      <c r="F15" s="114">
        <v>299</v>
      </c>
      <c r="G15" s="114">
        <v>344</v>
      </c>
      <c r="H15" s="114">
        <v>322</v>
      </c>
      <c r="I15" s="140">
        <v>417</v>
      </c>
      <c r="J15" s="115">
        <v>-28</v>
      </c>
      <c r="K15" s="116">
        <v>-6.7146282973621103</v>
      </c>
    </row>
    <row r="16" spans="1:17" ht="15.95" customHeight="1" x14ac:dyDescent="0.2">
      <c r="A16" s="306" t="s">
        <v>232</v>
      </c>
      <c r="B16" s="307"/>
      <c r="C16" s="308"/>
      <c r="D16" s="113">
        <v>7.5031367628607279</v>
      </c>
      <c r="E16" s="115">
        <v>299</v>
      </c>
      <c r="F16" s="114">
        <v>224</v>
      </c>
      <c r="G16" s="114">
        <v>293</v>
      </c>
      <c r="H16" s="114">
        <v>246</v>
      </c>
      <c r="I16" s="140">
        <v>291</v>
      </c>
      <c r="J16" s="115">
        <v>8</v>
      </c>
      <c r="K16" s="116">
        <v>2.7491408934707904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0.52697616060225849</v>
      </c>
      <c r="E18" s="115">
        <v>21</v>
      </c>
      <c r="F18" s="114">
        <v>40</v>
      </c>
      <c r="G18" s="114">
        <v>62</v>
      </c>
      <c r="H18" s="114">
        <v>41</v>
      </c>
      <c r="I18" s="140">
        <v>27</v>
      </c>
      <c r="J18" s="115">
        <v>-6</v>
      </c>
      <c r="K18" s="116">
        <v>-22.222222222222221</v>
      </c>
    </row>
    <row r="19" spans="1:11" ht="14.1" customHeight="1" x14ac:dyDescent="0.2">
      <c r="A19" s="306" t="s">
        <v>235</v>
      </c>
      <c r="B19" s="307" t="s">
        <v>236</v>
      </c>
      <c r="C19" s="308"/>
      <c r="D19" s="113">
        <v>0.17565872020075282</v>
      </c>
      <c r="E19" s="115">
        <v>7</v>
      </c>
      <c r="F19" s="114">
        <v>24</v>
      </c>
      <c r="G19" s="114">
        <v>43</v>
      </c>
      <c r="H19" s="114">
        <v>29</v>
      </c>
      <c r="I19" s="140">
        <v>13</v>
      </c>
      <c r="J19" s="115">
        <v>-6</v>
      </c>
      <c r="K19" s="116">
        <v>-46.153846153846153</v>
      </c>
    </row>
    <row r="20" spans="1:11" ht="14.1" customHeight="1" x14ac:dyDescent="0.2">
      <c r="A20" s="306">
        <v>12</v>
      </c>
      <c r="B20" s="307" t="s">
        <v>237</v>
      </c>
      <c r="C20" s="308"/>
      <c r="D20" s="113">
        <v>0.87829360100376408</v>
      </c>
      <c r="E20" s="115">
        <v>35</v>
      </c>
      <c r="F20" s="114">
        <v>53</v>
      </c>
      <c r="G20" s="114">
        <v>43</v>
      </c>
      <c r="H20" s="114">
        <v>46</v>
      </c>
      <c r="I20" s="140">
        <v>65</v>
      </c>
      <c r="J20" s="115">
        <v>-30</v>
      </c>
      <c r="K20" s="116">
        <v>-46.153846153846153</v>
      </c>
    </row>
    <row r="21" spans="1:11" ht="14.1" customHeight="1" x14ac:dyDescent="0.2">
      <c r="A21" s="306">
        <v>21</v>
      </c>
      <c r="B21" s="307" t="s">
        <v>238</v>
      </c>
      <c r="C21" s="308"/>
      <c r="D21" s="113">
        <v>0.57716436637390212</v>
      </c>
      <c r="E21" s="115">
        <v>23</v>
      </c>
      <c r="F21" s="114">
        <v>34</v>
      </c>
      <c r="G21" s="114">
        <v>17</v>
      </c>
      <c r="H21" s="114">
        <v>22</v>
      </c>
      <c r="I21" s="140">
        <v>48</v>
      </c>
      <c r="J21" s="115">
        <v>-25</v>
      </c>
      <c r="K21" s="116">
        <v>-52.083333333333336</v>
      </c>
    </row>
    <row r="22" spans="1:11" ht="14.1" customHeight="1" x14ac:dyDescent="0.2">
      <c r="A22" s="306">
        <v>22</v>
      </c>
      <c r="B22" s="307" t="s">
        <v>239</v>
      </c>
      <c r="C22" s="308"/>
      <c r="D22" s="113">
        <v>1.806775407779172</v>
      </c>
      <c r="E22" s="115">
        <v>72</v>
      </c>
      <c r="F22" s="114">
        <v>61</v>
      </c>
      <c r="G22" s="114">
        <v>99</v>
      </c>
      <c r="H22" s="114">
        <v>45</v>
      </c>
      <c r="I22" s="140">
        <v>75</v>
      </c>
      <c r="J22" s="115">
        <v>-3</v>
      </c>
      <c r="K22" s="116">
        <v>-4</v>
      </c>
    </row>
    <row r="23" spans="1:11" ht="14.1" customHeight="1" x14ac:dyDescent="0.2">
      <c r="A23" s="306">
        <v>23</v>
      </c>
      <c r="B23" s="307" t="s">
        <v>240</v>
      </c>
      <c r="C23" s="308"/>
      <c r="D23" s="113">
        <v>0.52697616060225849</v>
      </c>
      <c r="E23" s="115">
        <v>21</v>
      </c>
      <c r="F23" s="114">
        <v>20</v>
      </c>
      <c r="G23" s="114">
        <v>37</v>
      </c>
      <c r="H23" s="114">
        <v>44</v>
      </c>
      <c r="I23" s="140">
        <v>28</v>
      </c>
      <c r="J23" s="115">
        <v>-7</v>
      </c>
      <c r="K23" s="116">
        <v>-25</v>
      </c>
    </row>
    <row r="24" spans="1:11" ht="14.1" customHeight="1" x14ac:dyDescent="0.2">
      <c r="A24" s="306">
        <v>24</v>
      </c>
      <c r="B24" s="307" t="s">
        <v>241</v>
      </c>
      <c r="C24" s="308"/>
      <c r="D24" s="113">
        <v>5.8971141781681302</v>
      </c>
      <c r="E24" s="115">
        <v>235</v>
      </c>
      <c r="F24" s="114">
        <v>192</v>
      </c>
      <c r="G24" s="114">
        <v>253</v>
      </c>
      <c r="H24" s="114">
        <v>189</v>
      </c>
      <c r="I24" s="140">
        <v>204</v>
      </c>
      <c r="J24" s="115">
        <v>31</v>
      </c>
      <c r="K24" s="116">
        <v>15.196078431372548</v>
      </c>
    </row>
    <row r="25" spans="1:11" ht="14.1" customHeight="1" x14ac:dyDescent="0.2">
      <c r="A25" s="306">
        <v>25</v>
      </c>
      <c r="B25" s="307" t="s">
        <v>242</v>
      </c>
      <c r="C25" s="308"/>
      <c r="D25" s="113">
        <v>5.6712672521957339</v>
      </c>
      <c r="E25" s="115">
        <v>226</v>
      </c>
      <c r="F25" s="114">
        <v>151</v>
      </c>
      <c r="G25" s="114">
        <v>201</v>
      </c>
      <c r="H25" s="114">
        <v>124</v>
      </c>
      <c r="I25" s="140">
        <v>239</v>
      </c>
      <c r="J25" s="115">
        <v>-13</v>
      </c>
      <c r="K25" s="116">
        <v>-5.4393305439330542</v>
      </c>
    </row>
    <row r="26" spans="1:11" ht="14.1" customHeight="1" x14ac:dyDescent="0.2">
      <c r="A26" s="306">
        <v>26</v>
      </c>
      <c r="B26" s="307" t="s">
        <v>243</v>
      </c>
      <c r="C26" s="308"/>
      <c r="D26" s="113">
        <v>3.7892095357590967</v>
      </c>
      <c r="E26" s="115">
        <v>151</v>
      </c>
      <c r="F26" s="114">
        <v>85</v>
      </c>
      <c r="G26" s="114">
        <v>129</v>
      </c>
      <c r="H26" s="114">
        <v>91</v>
      </c>
      <c r="I26" s="140">
        <v>146</v>
      </c>
      <c r="J26" s="115">
        <v>5</v>
      </c>
      <c r="K26" s="116">
        <v>3.4246575342465753</v>
      </c>
    </row>
    <row r="27" spans="1:11" ht="14.1" customHeight="1" x14ac:dyDescent="0.2">
      <c r="A27" s="306">
        <v>27</v>
      </c>
      <c r="B27" s="307" t="s">
        <v>244</v>
      </c>
      <c r="C27" s="308"/>
      <c r="D27" s="113">
        <v>2.9861982434127978</v>
      </c>
      <c r="E27" s="115">
        <v>119</v>
      </c>
      <c r="F27" s="114">
        <v>74</v>
      </c>
      <c r="G27" s="114">
        <v>112</v>
      </c>
      <c r="H27" s="114">
        <v>81</v>
      </c>
      <c r="I27" s="140">
        <v>114</v>
      </c>
      <c r="J27" s="115">
        <v>5</v>
      </c>
      <c r="K27" s="116">
        <v>4.3859649122807021</v>
      </c>
    </row>
    <row r="28" spans="1:11" ht="14.1" customHeight="1" x14ac:dyDescent="0.2">
      <c r="A28" s="306">
        <v>28</v>
      </c>
      <c r="B28" s="307" t="s">
        <v>245</v>
      </c>
      <c r="C28" s="308"/>
      <c r="D28" s="113">
        <v>0.60225846925972393</v>
      </c>
      <c r="E28" s="115">
        <v>24</v>
      </c>
      <c r="F28" s="114">
        <v>21</v>
      </c>
      <c r="G28" s="114">
        <v>32</v>
      </c>
      <c r="H28" s="114">
        <v>49</v>
      </c>
      <c r="I28" s="140">
        <v>19</v>
      </c>
      <c r="J28" s="115">
        <v>5</v>
      </c>
      <c r="K28" s="116">
        <v>26.315789473684209</v>
      </c>
    </row>
    <row r="29" spans="1:11" ht="14.1" customHeight="1" x14ac:dyDescent="0.2">
      <c r="A29" s="306">
        <v>29</v>
      </c>
      <c r="B29" s="307" t="s">
        <v>246</v>
      </c>
      <c r="C29" s="308"/>
      <c r="D29" s="113">
        <v>3.6386449184441658</v>
      </c>
      <c r="E29" s="115">
        <v>145</v>
      </c>
      <c r="F29" s="114">
        <v>179</v>
      </c>
      <c r="G29" s="114">
        <v>183</v>
      </c>
      <c r="H29" s="114">
        <v>141</v>
      </c>
      <c r="I29" s="140">
        <v>182</v>
      </c>
      <c r="J29" s="115">
        <v>-37</v>
      </c>
      <c r="K29" s="116">
        <v>-20.329670329670328</v>
      </c>
    </row>
    <row r="30" spans="1:11" ht="14.1" customHeight="1" x14ac:dyDescent="0.2">
      <c r="A30" s="306" t="s">
        <v>247</v>
      </c>
      <c r="B30" s="307" t="s">
        <v>248</v>
      </c>
      <c r="C30" s="308"/>
      <c r="D30" s="113" t="s">
        <v>513</v>
      </c>
      <c r="E30" s="115" t="s">
        <v>513</v>
      </c>
      <c r="F30" s="114" t="s">
        <v>513</v>
      </c>
      <c r="G30" s="114">
        <v>45</v>
      </c>
      <c r="H30" s="114">
        <v>33</v>
      </c>
      <c r="I30" s="140" t="s">
        <v>513</v>
      </c>
      <c r="J30" s="115" t="s">
        <v>513</v>
      </c>
      <c r="K30" s="116" t="s">
        <v>513</v>
      </c>
    </row>
    <row r="31" spans="1:11" ht="14.1" customHeight="1" x14ac:dyDescent="0.2">
      <c r="A31" s="306" t="s">
        <v>249</v>
      </c>
      <c r="B31" s="307" t="s">
        <v>250</v>
      </c>
      <c r="C31" s="308"/>
      <c r="D31" s="113">
        <v>2.4592220828105393</v>
      </c>
      <c r="E31" s="115">
        <v>98</v>
      </c>
      <c r="F31" s="114">
        <v>111</v>
      </c>
      <c r="G31" s="114">
        <v>135</v>
      </c>
      <c r="H31" s="114">
        <v>108</v>
      </c>
      <c r="I31" s="140">
        <v>129</v>
      </c>
      <c r="J31" s="115">
        <v>-31</v>
      </c>
      <c r="K31" s="116">
        <v>-24.031007751937985</v>
      </c>
    </row>
    <row r="32" spans="1:11" ht="14.1" customHeight="1" x14ac:dyDescent="0.2">
      <c r="A32" s="306">
        <v>31</v>
      </c>
      <c r="B32" s="307" t="s">
        <v>251</v>
      </c>
      <c r="C32" s="308"/>
      <c r="D32" s="113">
        <v>0.35131744040150564</v>
      </c>
      <c r="E32" s="115">
        <v>14</v>
      </c>
      <c r="F32" s="114">
        <v>15</v>
      </c>
      <c r="G32" s="114">
        <v>10</v>
      </c>
      <c r="H32" s="114">
        <v>11</v>
      </c>
      <c r="I32" s="140">
        <v>17</v>
      </c>
      <c r="J32" s="115">
        <v>-3</v>
      </c>
      <c r="K32" s="116">
        <v>-17.647058823529413</v>
      </c>
    </row>
    <row r="33" spans="1:11" ht="14.1" customHeight="1" x14ac:dyDescent="0.2">
      <c r="A33" s="306">
        <v>32</v>
      </c>
      <c r="B33" s="307" t="s">
        <v>252</v>
      </c>
      <c r="C33" s="308"/>
      <c r="D33" s="113">
        <v>2.3337515683814303</v>
      </c>
      <c r="E33" s="115">
        <v>93</v>
      </c>
      <c r="F33" s="114">
        <v>85</v>
      </c>
      <c r="G33" s="114">
        <v>87</v>
      </c>
      <c r="H33" s="114">
        <v>67</v>
      </c>
      <c r="I33" s="140">
        <v>94</v>
      </c>
      <c r="J33" s="115">
        <v>-1</v>
      </c>
      <c r="K33" s="116">
        <v>-1.0638297872340425</v>
      </c>
    </row>
    <row r="34" spans="1:11" ht="14.1" customHeight="1" x14ac:dyDescent="0.2">
      <c r="A34" s="306">
        <v>33</v>
      </c>
      <c r="B34" s="307" t="s">
        <v>253</v>
      </c>
      <c r="C34" s="308"/>
      <c r="D34" s="113">
        <v>2.835633626097867</v>
      </c>
      <c r="E34" s="115">
        <v>113</v>
      </c>
      <c r="F34" s="114">
        <v>156</v>
      </c>
      <c r="G34" s="114">
        <v>107</v>
      </c>
      <c r="H34" s="114">
        <v>66</v>
      </c>
      <c r="I34" s="140">
        <v>144</v>
      </c>
      <c r="J34" s="115">
        <v>-31</v>
      </c>
      <c r="K34" s="116">
        <v>-21.527777777777779</v>
      </c>
    </row>
    <row r="35" spans="1:11" ht="14.1" customHeight="1" x14ac:dyDescent="0.2">
      <c r="A35" s="306">
        <v>34</v>
      </c>
      <c r="B35" s="307" t="s">
        <v>254</v>
      </c>
      <c r="C35" s="308"/>
      <c r="D35" s="113">
        <v>2.3839397741530739</v>
      </c>
      <c r="E35" s="115">
        <v>95</v>
      </c>
      <c r="F35" s="114">
        <v>71</v>
      </c>
      <c r="G35" s="114">
        <v>77</v>
      </c>
      <c r="H35" s="114">
        <v>68</v>
      </c>
      <c r="I35" s="140">
        <v>122</v>
      </c>
      <c r="J35" s="115">
        <v>-27</v>
      </c>
      <c r="K35" s="116">
        <v>-22.131147540983605</v>
      </c>
    </row>
    <row r="36" spans="1:11" ht="14.1" customHeight="1" x14ac:dyDescent="0.2">
      <c r="A36" s="306">
        <v>41</v>
      </c>
      <c r="B36" s="307" t="s">
        <v>255</v>
      </c>
      <c r="C36" s="308"/>
      <c r="D36" s="113">
        <v>0.60225846925972393</v>
      </c>
      <c r="E36" s="115">
        <v>24</v>
      </c>
      <c r="F36" s="114">
        <v>27</v>
      </c>
      <c r="G36" s="114">
        <v>35</v>
      </c>
      <c r="H36" s="114">
        <v>28</v>
      </c>
      <c r="I36" s="140">
        <v>39</v>
      </c>
      <c r="J36" s="115">
        <v>-15</v>
      </c>
      <c r="K36" s="116">
        <v>-38.46153846153846</v>
      </c>
    </row>
    <row r="37" spans="1:11" ht="14.1" customHeight="1" x14ac:dyDescent="0.2">
      <c r="A37" s="306">
        <v>42</v>
      </c>
      <c r="B37" s="307" t="s">
        <v>256</v>
      </c>
      <c r="C37" s="308"/>
      <c r="D37" s="113">
        <v>0.17565872020075282</v>
      </c>
      <c r="E37" s="115">
        <v>7</v>
      </c>
      <c r="F37" s="114" t="s">
        <v>513</v>
      </c>
      <c r="G37" s="114">
        <v>4</v>
      </c>
      <c r="H37" s="114" t="s">
        <v>513</v>
      </c>
      <c r="I37" s="140" t="s">
        <v>513</v>
      </c>
      <c r="J37" s="115" t="s">
        <v>513</v>
      </c>
      <c r="K37" s="116" t="s">
        <v>513</v>
      </c>
    </row>
    <row r="38" spans="1:11" ht="14.1" customHeight="1" x14ac:dyDescent="0.2">
      <c r="A38" s="306">
        <v>43</v>
      </c>
      <c r="B38" s="307" t="s">
        <v>257</v>
      </c>
      <c r="C38" s="308"/>
      <c r="D38" s="113">
        <v>1.2547051442910917</v>
      </c>
      <c r="E38" s="115">
        <v>50</v>
      </c>
      <c r="F38" s="114">
        <v>40</v>
      </c>
      <c r="G38" s="114">
        <v>55</v>
      </c>
      <c r="H38" s="114">
        <v>56</v>
      </c>
      <c r="I38" s="140">
        <v>57</v>
      </c>
      <c r="J38" s="115">
        <v>-7</v>
      </c>
      <c r="K38" s="116">
        <v>-12.280701754385966</v>
      </c>
    </row>
    <row r="39" spans="1:11" ht="14.1" customHeight="1" x14ac:dyDescent="0.2">
      <c r="A39" s="306">
        <v>51</v>
      </c>
      <c r="B39" s="307" t="s">
        <v>258</v>
      </c>
      <c r="C39" s="308"/>
      <c r="D39" s="113">
        <v>13.475533249686324</v>
      </c>
      <c r="E39" s="115">
        <v>537</v>
      </c>
      <c r="F39" s="114">
        <v>510</v>
      </c>
      <c r="G39" s="114">
        <v>523</v>
      </c>
      <c r="H39" s="114">
        <v>441</v>
      </c>
      <c r="I39" s="140">
        <v>450</v>
      </c>
      <c r="J39" s="115">
        <v>87</v>
      </c>
      <c r="K39" s="116">
        <v>19.333333333333332</v>
      </c>
    </row>
    <row r="40" spans="1:11" ht="14.1" customHeight="1" x14ac:dyDescent="0.2">
      <c r="A40" s="306" t="s">
        <v>259</v>
      </c>
      <c r="B40" s="307" t="s">
        <v>260</v>
      </c>
      <c r="C40" s="308"/>
      <c r="D40" s="113">
        <v>11.468005018820577</v>
      </c>
      <c r="E40" s="115">
        <v>457</v>
      </c>
      <c r="F40" s="114">
        <v>463</v>
      </c>
      <c r="G40" s="114">
        <v>464</v>
      </c>
      <c r="H40" s="114">
        <v>407</v>
      </c>
      <c r="I40" s="140">
        <v>407</v>
      </c>
      <c r="J40" s="115">
        <v>50</v>
      </c>
      <c r="K40" s="116">
        <v>12.285012285012286</v>
      </c>
    </row>
    <row r="41" spans="1:11" ht="14.1" customHeight="1" x14ac:dyDescent="0.2">
      <c r="A41" s="306"/>
      <c r="B41" s="307" t="s">
        <v>261</v>
      </c>
      <c r="C41" s="308"/>
      <c r="D41" s="113">
        <v>10.941028858218319</v>
      </c>
      <c r="E41" s="115">
        <v>436</v>
      </c>
      <c r="F41" s="114">
        <v>439</v>
      </c>
      <c r="G41" s="114">
        <v>441</v>
      </c>
      <c r="H41" s="114">
        <v>378</v>
      </c>
      <c r="I41" s="140">
        <v>384</v>
      </c>
      <c r="J41" s="115">
        <v>52</v>
      </c>
      <c r="K41" s="116">
        <v>13.541666666666666</v>
      </c>
    </row>
    <row r="42" spans="1:11" ht="14.1" customHeight="1" x14ac:dyDescent="0.2">
      <c r="A42" s="306">
        <v>52</v>
      </c>
      <c r="B42" s="307" t="s">
        <v>262</v>
      </c>
      <c r="C42" s="308"/>
      <c r="D42" s="113">
        <v>5.922208281053952</v>
      </c>
      <c r="E42" s="115">
        <v>236</v>
      </c>
      <c r="F42" s="114">
        <v>217</v>
      </c>
      <c r="G42" s="114">
        <v>207</v>
      </c>
      <c r="H42" s="114">
        <v>197</v>
      </c>
      <c r="I42" s="140">
        <v>197</v>
      </c>
      <c r="J42" s="115">
        <v>39</v>
      </c>
      <c r="K42" s="116">
        <v>19.796954314720811</v>
      </c>
    </row>
    <row r="43" spans="1:11" ht="14.1" customHeight="1" x14ac:dyDescent="0.2">
      <c r="A43" s="306" t="s">
        <v>263</v>
      </c>
      <c r="B43" s="307" t="s">
        <v>264</v>
      </c>
      <c r="C43" s="308"/>
      <c r="D43" s="113">
        <v>5.1191969887076541</v>
      </c>
      <c r="E43" s="115">
        <v>204</v>
      </c>
      <c r="F43" s="114">
        <v>177</v>
      </c>
      <c r="G43" s="114">
        <v>177</v>
      </c>
      <c r="H43" s="114">
        <v>173</v>
      </c>
      <c r="I43" s="140">
        <v>161</v>
      </c>
      <c r="J43" s="115">
        <v>43</v>
      </c>
      <c r="K43" s="116">
        <v>26.70807453416149</v>
      </c>
    </row>
    <row r="44" spans="1:11" ht="14.1" customHeight="1" x14ac:dyDescent="0.2">
      <c r="A44" s="306">
        <v>53</v>
      </c>
      <c r="B44" s="307" t="s">
        <v>265</v>
      </c>
      <c r="C44" s="308"/>
      <c r="D44" s="113">
        <v>0.70263488080301129</v>
      </c>
      <c r="E44" s="115">
        <v>28</v>
      </c>
      <c r="F44" s="114">
        <v>23</v>
      </c>
      <c r="G44" s="114">
        <v>31</v>
      </c>
      <c r="H44" s="114">
        <v>15</v>
      </c>
      <c r="I44" s="140">
        <v>14</v>
      </c>
      <c r="J44" s="115">
        <v>14</v>
      </c>
      <c r="K44" s="116">
        <v>100</v>
      </c>
    </row>
    <row r="45" spans="1:11" ht="14.1" customHeight="1" x14ac:dyDescent="0.2">
      <c r="A45" s="306" t="s">
        <v>266</v>
      </c>
      <c r="B45" s="307" t="s">
        <v>267</v>
      </c>
      <c r="C45" s="308"/>
      <c r="D45" s="113">
        <v>0.70263488080301129</v>
      </c>
      <c r="E45" s="115">
        <v>28</v>
      </c>
      <c r="F45" s="114">
        <v>23</v>
      </c>
      <c r="G45" s="114">
        <v>31</v>
      </c>
      <c r="H45" s="114">
        <v>15</v>
      </c>
      <c r="I45" s="140">
        <v>13</v>
      </c>
      <c r="J45" s="115">
        <v>15</v>
      </c>
      <c r="K45" s="116">
        <v>115.38461538461539</v>
      </c>
    </row>
    <row r="46" spans="1:11" ht="14.1" customHeight="1" x14ac:dyDescent="0.2">
      <c r="A46" s="306">
        <v>54</v>
      </c>
      <c r="B46" s="307" t="s">
        <v>268</v>
      </c>
      <c r="C46" s="308"/>
      <c r="D46" s="113">
        <v>3.3877038895859473</v>
      </c>
      <c r="E46" s="115">
        <v>135</v>
      </c>
      <c r="F46" s="114">
        <v>103</v>
      </c>
      <c r="G46" s="114">
        <v>110</v>
      </c>
      <c r="H46" s="114">
        <v>94</v>
      </c>
      <c r="I46" s="140">
        <v>104</v>
      </c>
      <c r="J46" s="115">
        <v>31</v>
      </c>
      <c r="K46" s="116">
        <v>29.807692307692307</v>
      </c>
    </row>
    <row r="47" spans="1:11" ht="14.1" customHeight="1" x14ac:dyDescent="0.2">
      <c r="A47" s="306">
        <v>61</v>
      </c>
      <c r="B47" s="307" t="s">
        <v>269</v>
      </c>
      <c r="C47" s="308"/>
      <c r="D47" s="113">
        <v>3.2622333751568382</v>
      </c>
      <c r="E47" s="115">
        <v>130</v>
      </c>
      <c r="F47" s="114">
        <v>106</v>
      </c>
      <c r="G47" s="114">
        <v>128</v>
      </c>
      <c r="H47" s="114">
        <v>141</v>
      </c>
      <c r="I47" s="140">
        <v>186</v>
      </c>
      <c r="J47" s="115">
        <v>-56</v>
      </c>
      <c r="K47" s="116">
        <v>-30.107526881720432</v>
      </c>
    </row>
    <row r="48" spans="1:11" ht="14.1" customHeight="1" x14ac:dyDescent="0.2">
      <c r="A48" s="306">
        <v>62</v>
      </c>
      <c r="B48" s="307" t="s">
        <v>270</v>
      </c>
      <c r="C48" s="308"/>
      <c r="D48" s="113">
        <v>7.4027603513174407</v>
      </c>
      <c r="E48" s="115">
        <v>295</v>
      </c>
      <c r="F48" s="114">
        <v>286</v>
      </c>
      <c r="G48" s="114">
        <v>334</v>
      </c>
      <c r="H48" s="114">
        <v>290</v>
      </c>
      <c r="I48" s="140">
        <v>301</v>
      </c>
      <c r="J48" s="115">
        <v>-6</v>
      </c>
      <c r="K48" s="116">
        <v>-1.9933554817275747</v>
      </c>
    </row>
    <row r="49" spans="1:11" ht="14.1" customHeight="1" x14ac:dyDescent="0.2">
      <c r="A49" s="306">
        <v>63</v>
      </c>
      <c r="B49" s="307" t="s">
        <v>271</v>
      </c>
      <c r="C49" s="308"/>
      <c r="D49" s="113">
        <v>4.2659974905897116</v>
      </c>
      <c r="E49" s="115">
        <v>170</v>
      </c>
      <c r="F49" s="114">
        <v>135</v>
      </c>
      <c r="G49" s="114">
        <v>131</v>
      </c>
      <c r="H49" s="114">
        <v>127</v>
      </c>
      <c r="I49" s="140">
        <v>145</v>
      </c>
      <c r="J49" s="115">
        <v>25</v>
      </c>
      <c r="K49" s="116">
        <v>17.241379310344829</v>
      </c>
    </row>
    <row r="50" spans="1:11" ht="14.1" customHeight="1" x14ac:dyDescent="0.2">
      <c r="A50" s="306" t="s">
        <v>272</v>
      </c>
      <c r="B50" s="307" t="s">
        <v>273</v>
      </c>
      <c r="C50" s="308"/>
      <c r="D50" s="113">
        <v>0.77791718946047683</v>
      </c>
      <c r="E50" s="115">
        <v>31</v>
      </c>
      <c r="F50" s="114">
        <v>26</v>
      </c>
      <c r="G50" s="114">
        <v>28</v>
      </c>
      <c r="H50" s="114">
        <v>30</v>
      </c>
      <c r="I50" s="140">
        <v>32</v>
      </c>
      <c r="J50" s="115">
        <v>-1</v>
      </c>
      <c r="K50" s="116">
        <v>-3.125</v>
      </c>
    </row>
    <row r="51" spans="1:11" ht="14.1" customHeight="1" x14ac:dyDescent="0.2">
      <c r="A51" s="306" t="s">
        <v>274</v>
      </c>
      <c r="B51" s="307" t="s">
        <v>275</v>
      </c>
      <c r="C51" s="308"/>
      <c r="D51" s="113">
        <v>2.4090338770388957</v>
      </c>
      <c r="E51" s="115">
        <v>96</v>
      </c>
      <c r="F51" s="114">
        <v>96</v>
      </c>
      <c r="G51" s="114">
        <v>83</v>
      </c>
      <c r="H51" s="114">
        <v>84</v>
      </c>
      <c r="I51" s="140">
        <v>93</v>
      </c>
      <c r="J51" s="115">
        <v>3</v>
      </c>
      <c r="K51" s="116">
        <v>3.225806451612903</v>
      </c>
    </row>
    <row r="52" spans="1:11" ht="14.1" customHeight="1" x14ac:dyDescent="0.2">
      <c r="A52" s="306">
        <v>71</v>
      </c>
      <c r="B52" s="307" t="s">
        <v>276</v>
      </c>
      <c r="C52" s="308"/>
      <c r="D52" s="113">
        <v>10.639899623588457</v>
      </c>
      <c r="E52" s="115">
        <v>424</v>
      </c>
      <c r="F52" s="114">
        <v>298</v>
      </c>
      <c r="G52" s="114">
        <v>422</v>
      </c>
      <c r="H52" s="114">
        <v>321</v>
      </c>
      <c r="I52" s="140">
        <v>463</v>
      </c>
      <c r="J52" s="115">
        <v>-39</v>
      </c>
      <c r="K52" s="116">
        <v>-8.4233261339092866</v>
      </c>
    </row>
    <row r="53" spans="1:11" ht="14.1" customHeight="1" x14ac:dyDescent="0.2">
      <c r="A53" s="306" t="s">
        <v>277</v>
      </c>
      <c r="B53" s="307" t="s">
        <v>278</v>
      </c>
      <c r="C53" s="308"/>
      <c r="D53" s="113">
        <v>4.4667503136762861</v>
      </c>
      <c r="E53" s="115">
        <v>178</v>
      </c>
      <c r="F53" s="114">
        <v>109</v>
      </c>
      <c r="G53" s="114">
        <v>162</v>
      </c>
      <c r="H53" s="114">
        <v>128</v>
      </c>
      <c r="I53" s="140">
        <v>171</v>
      </c>
      <c r="J53" s="115">
        <v>7</v>
      </c>
      <c r="K53" s="116">
        <v>4.0935672514619883</v>
      </c>
    </row>
    <row r="54" spans="1:11" ht="14.1" customHeight="1" x14ac:dyDescent="0.2">
      <c r="A54" s="306" t="s">
        <v>279</v>
      </c>
      <c r="B54" s="307" t="s">
        <v>280</v>
      </c>
      <c r="C54" s="308"/>
      <c r="D54" s="113">
        <v>5.1693851944792977</v>
      </c>
      <c r="E54" s="115">
        <v>206</v>
      </c>
      <c r="F54" s="114">
        <v>156</v>
      </c>
      <c r="G54" s="114">
        <v>231</v>
      </c>
      <c r="H54" s="114">
        <v>170</v>
      </c>
      <c r="I54" s="140">
        <v>247</v>
      </c>
      <c r="J54" s="115">
        <v>-41</v>
      </c>
      <c r="K54" s="116">
        <v>-16.599190283400809</v>
      </c>
    </row>
    <row r="55" spans="1:11" ht="14.1" customHeight="1" x14ac:dyDescent="0.2">
      <c r="A55" s="306">
        <v>72</v>
      </c>
      <c r="B55" s="307" t="s">
        <v>281</v>
      </c>
      <c r="C55" s="308"/>
      <c r="D55" s="113">
        <v>1.9322459222082811</v>
      </c>
      <c r="E55" s="115">
        <v>77</v>
      </c>
      <c r="F55" s="114">
        <v>71</v>
      </c>
      <c r="G55" s="114">
        <v>89</v>
      </c>
      <c r="H55" s="114">
        <v>80</v>
      </c>
      <c r="I55" s="140">
        <v>104</v>
      </c>
      <c r="J55" s="115">
        <v>-27</v>
      </c>
      <c r="K55" s="116">
        <v>-25.96153846153846</v>
      </c>
    </row>
    <row r="56" spans="1:11" ht="14.1" customHeight="1" x14ac:dyDescent="0.2">
      <c r="A56" s="306" t="s">
        <v>282</v>
      </c>
      <c r="B56" s="307" t="s">
        <v>283</v>
      </c>
      <c r="C56" s="308"/>
      <c r="D56" s="113">
        <v>0.52697616060225849</v>
      </c>
      <c r="E56" s="115">
        <v>21</v>
      </c>
      <c r="F56" s="114">
        <v>22</v>
      </c>
      <c r="G56" s="114">
        <v>37</v>
      </c>
      <c r="H56" s="114">
        <v>22</v>
      </c>
      <c r="I56" s="140">
        <v>33</v>
      </c>
      <c r="J56" s="115">
        <v>-12</v>
      </c>
      <c r="K56" s="116">
        <v>-36.363636363636367</v>
      </c>
    </row>
    <row r="57" spans="1:11" ht="14.1" customHeight="1" x14ac:dyDescent="0.2">
      <c r="A57" s="306" t="s">
        <v>284</v>
      </c>
      <c r="B57" s="307" t="s">
        <v>285</v>
      </c>
      <c r="C57" s="308"/>
      <c r="D57" s="113">
        <v>1.2296110414052697</v>
      </c>
      <c r="E57" s="115">
        <v>49</v>
      </c>
      <c r="F57" s="114">
        <v>40</v>
      </c>
      <c r="G57" s="114">
        <v>36</v>
      </c>
      <c r="H57" s="114">
        <v>52</v>
      </c>
      <c r="I57" s="140">
        <v>54</v>
      </c>
      <c r="J57" s="115">
        <v>-5</v>
      </c>
      <c r="K57" s="116">
        <v>-9.2592592592592595</v>
      </c>
    </row>
    <row r="58" spans="1:11" ht="14.1" customHeight="1" x14ac:dyDescent="0.2">
      <c r="A58" s="306">
        <v>73</v>
      </c>
      <c r="B58" s="307" t="s">
        <v>286</v>
      </c>
      <c r="C58" s="308"/>
      <c r="D58" s="113">
        <v>0.87829360100376408</v>
      </c>
      <c r="E58" s="115">
        <v>35</v>
      </c>
      <c r="F58" s="114">
        <v>36</v>
      </c>
      <c r="G58" s="114">
        <v>45</v>
      </c>
      <c r="H58" s="114">
        <v>25</v>
      </c>
      <c r="I58" s="140">
        <v>34</v>
      </c>
      <c r="J58" s="115">
        <v>1</v>
      </c>
      <c r="K58" s="116">
        <v>2.9411764705882355</v>
      </c>
    </row>
    <row r="59" spans="1:11" ht="14.1" customHeight="1" x14ac:dyDescent="0.2">
      <c r="A59" s="306" t="s">
        <v>287</v>
      </c>
      <c r="B59" s="307" t="s">
        <v>288</v>
      </c>
      <c r="C59" s="308"/>
      <c r="D59" s="113">
        <v>0.70263488080301129</v>
      </c>
      <c r="E59" s="115">
        <v>28</v>
      </c>
      <c r="F59" s="114">
        <v>30</v>
      </c>
      <c r="G59" s="114">
        <v>39</v>
      </c>
      <c r="H59" s="114">
        <v>23</v>
      </c>
      <c r="I59" s="140">
        <v>27</v>
      </c>
      <c r="J59" s="115">
        <v>1</v>
      </c>
      <c r="K59" s="116">
        <v>3.7037037037037037</v>
      </c>
    </row>
    <row r="60" spans="1:11" ht="14.1" customHeight="1" x14ac:dyDescent="0.2">
      <c r="A60" s="306">
        <v>81</v>
      </c>
      <c r="B60" s="307" t="s">
        <v>289</v>
      </c>
      <c r="C60" s="308"/>
      <c r="D60" s="113">
        <v>3.4127979924717691</v>
      </c>
      <c r="E60" s="115">
        <v>136</v>
      </c>
      <c r="F60" s="114">
        <v>106</v>
      </c>
      <c r="G60" s="114">
        <v>177</v>
      </c>
      <c r="H60" s="114">
        <v>113</v>
      </c>
      <c r="I60" s="140">
        <v>133</v>
      </c>
      <c r="J60" s="115">
        <v>3</v>
      </c>
      <c r="K60" s="116">
        <v>2.255639097744361</v>
      </c>
    </row>
    <row r="61" spans="1:11" ht="14.1" customHeight="1" x14ac:dyDescent="0.2">
      <c r="A61" s="306" t="s">
        <v>290</v>
      </c>
      <c r="B61" s="307" t="s">
        <v>291</v>
      </c>
      <c r="C61" s="308"/>
      <c r="D61" s="113">
        <v>1.6813048933500627</v>
      </c>
      <c r="E61" s="115">
        <v>67</v>
      </c>
      <c r="F61" s="114">
        <v>44</v>
      </c>
      <c r="G61" s="114">
        <v>98</v>
      </c>
      <c r="H61" s="114">
        <v>46</v>
      </c>
      <c r="I61" s="140">
        <v>49</v>
      </c>
      <c r="J61" s="115">
        <v>18</v>
      </c>
      <c r="K61" s="116">
        <v>36.734693877551024</v>
      </c>
    </row>
    <row r="62" spans="1:11" ht="14.1" customHeight="1" x14ac:dyDescent="0.2">
      <c r="A62" s="306" t="s">
        <v>292</v>
      </c>
      <c r="B62" s="307" t="s">
        <v>293</v>
      </c>
      <c r="C62" s="308"/>
      <c r="D62" s="113">
        <v>0.77791718946047683</v>
      </c>
      <c r="E62" s="115">
        <v>31</v>
      </c>
      <c r="F62" s="114">
        <v>28</v>
      </c>
      <c r="G62" s="114">
        <v>43</v>
      </c>
      <c r="H62" s="114">
        <v>23</v>
      </c>
      <c r="I62" s="140">
        <v>32</v>
      </c>
      <c r="J62" s="115">
        <v>-1</v>
      </c>
      <c r="K62" s="116">
        <v>-3.125</v>
      </c>
    </row>
    <row r="63" spans="1:11" ht="14.1" customHeight="1" x14ac:dyDescent="0.2">
      <c r="A63" s="306"/>
      <c r="B63" s="307" t="s">
        <v>294</v>
      </c>
      <c r="C63" s="308"/>
      <c r="D63" s="113">
        <v>0.70263488080301129</v>
      </c>
      <c r="E63" s="115">
        <v>28</v>
      </c>
      <c r="F63" s="114">
        <v>27</v>
      </c>
      <c r="G63" s="114">
        <v>41</v>
      </c>
      <c r="H63" s="114">
        <v>20</v>
      </c>
      <c r="I63" s="140">
        <v>31</v>
      </c>
      <c r="J63" s="115">
        <v>-3</v>
      </c>
      <c r="K63" s="116">
        <v>-9.67741935483871</v>
      </c>
    </row>
    <row r="64" spans="1:11" ht="14.1" customHeight="1" x14ac:dyDescent="0.2">
      <c r="A64" s="306" t="s">
        <v>295</v>
      </c>
      <c r="B64" s="307" t="s">
        <v>296</v>
      </c>
      <c r="C64" s="308"/>
      <c r="D64" s="113">
        <v>0.17565872020075282</v>
      </c>
      <c r="E64" s="115">
        <v>7</v>
      </c>
      <c r="F64" s="114">
        <v>10</v>
      </c>
      <c r="G64" s="114">
        <v>10</v>
      </c>
      <c r="H64" s="114">
        <v>9</v>
      </c>
      <c r="I64" s="140">
        <v>17</v>
      </c>
      <c r="J64" s="115">
        <v>-10</v>
      </c>
      <c r="K64" s="116">
        <v>-58.823529411764703</v>
      </c>
    </row>
    <row r="65" spans="1:11" ht="14.1" customHeight="1" x14ac:dyDescent="0.2">
      <c r="A65" s="306" t="s">
        <v>297</v>
      </c>
      <c r="B65" s="307" t="s">
        <v>298</v>
      </c>
      <c r="C65" s="308"/>
      <c r="D65" s="113">
        <v>0.451693851944793</v>
      </c>
      <c r="E65" s="115">
        <v>18</v>
      </c>
      <c r="F65" s="114">
        <v>10</v>
      </c>
      <c r="G65" s="114">
        <v>7</v>
      </c>
      <c r="H65" s="114">
        <v>10</v>
      </c>
      <c r="I65" s="140">
        <v>15</v>
      </c>
      <c r="J65" s="115">
        <v>3</v>
      </c>
      <c r="K65" s="116">
        <v>20</v>
      </c>
    </row>
    <row r="66" spans="1:11" ht="14.1" customHeight="1" x14ac:dyDescent="0.2">
      <c r="A66" s="306">
        <v>82</v>
      </c>
      <c r="B66" s="307" t="s">
        <v>299</v>
      </c>
      <c r="C66" s="308"/>
      <c r="D66" s="113">
        <v>3.0363864491844414</v>
      </c>
      <c r="E66" s="115">
        <v>121</v>
      </c>
      <c r="F66" s="114">
        <v>118</v>
      </c>
      <c r="G66" s="114">
        <v>123</v>
      </c>
      <c r="H66" s="114">
        <v>114</v>
      </c>
      <c r="I66" s="140">
        <v>109</v>
      </c>
      <c r="J66" s="115">
        <v>12</v>
      </c>
      <c r="K66" s="116">
        <v>11.009174311926605</v>
      </c>
    </row>
    <row r="67" spans="1:11" ht="14.1" customHeight="1" x14ac:dyDescent="0.2">
      <c r="A67" s="306" t="s">
        <v>300</v>
      </c>
      <c r="B67" s="307" t="s">
        <v>301</v>
      </c>
      <c r="C67" s="308"/>
      <c r="D67" s="113">
        <v>2.4341279799247175</v>
      </c>
      <c r="E67" s="115">
        <v>97</v>
      </c>
      <c r="F67" s="114">
        <v>98</v>
      </c>
      <c r="G67" s="114">
        <v>87</v>
      </c>
      <c r="H67" s="114">
        <v>81</v>
      </c>
      <c r="I67" s="140">
        <v>71</v>
      </c>
      <c r="J67" s="115">
        <v>26</v>
      </c>
      <c r="K67" s="116">
        <v>36.619718309859152</v>
      </c>
    </row>
    <row r="68" spans="1:11" ht="14.1" customHeight="1" x14ac:dyDescent="0.2">
      <c r="A68" s="306" t="s">
        <v>302</v>
      </c>
      <c r="B68" s="307" t="s">
        <v>303</v>
      </c>
      <c r="C68" s="308"/>
      <c r="D68" s="113">
        <v>0.35131744040150564</v>
      </c>
      <c r="E68" s="115">
        <v>14</v>
      </c>
      <c r="F68" s="114">
        <v>16</v>
      </c>
      <c r="G68" s="114">
        <v>25</v>
      </c>
      <c r="H68" s="114">
        <v>23</v>
      </c>
      <c r="I68" s="140">
        <v>32</v>
      </c>
      <c r="J68" s="115">
        <v>-18</v>
      </c>
      <c r="K68" s="116">
        <v>-56.25</v>
      </c>
    </row>
    <row r="69" spans="1:11" ht="14.1" customHeight="1" x14ac:dyDescent="0.2">
      <c r="A69" s="306">
        <v>83</v>
      </c>
      <c r="B69" s="307" t="s">
        <v>304</v>
      </c>
      <c r="C69" s="308"/>
      <c r="D69" s="113">
        <v>3.28732747804266</v>
      </c>
      <c r="E69" s="115">
        <v>131</v>
      </c>
      <c r="F69" s="114">
        <v>91</v>
      </c>
      <c r="G69" s="114">
        <v>250</v>
      </c>
      <c r="H69" s="114">
        <v>102</v>
      </c>
      <c r="I69" s="140">
        <v>88</v>
      </c>
      <c r="J69" s="115">
        <v>43</v>
      </c>
      <c r="K69" s="116">
        <v>48.863636363636367</v>
      </c>
    </row>
    <row r="70" spans="1:11" ht="14.1" customHeight="1" x14ac:dyDescent="0.2">
      <c r="A70" s="306" t="s">
        <v>305</v>
      </c>
      <c r="B70" s="307" t="s">
        <v>306</v>
      </c>
      <c r="C70" s="308"/>
      <c r="D70" s="113">
        <v>2.559598494353827</v>
      </c>
      <c r="E70" s="115">
        <v>102</v>
      </c>
      <c r="F70" s="114">
        <v>53</v>
      </c>
      <c r="G70" s="114">
        <v>227</v>
      </c>
      <c r="H70" s="114">
        <v>83</v>
      </c>
      <c r="I70" s="140">
        <v>61</v>
      </c>
      <c r="J70" s="115">
        <v>41</v>
      </c>
      <c r="K70" s="116">
        <v>67.213114754098356</v>
      </c>
    </row>
    <row r="71" spans="1:11" ht="14.1" customHeight="1" x14ac:dyDescent="0.2">
      <c r="A71" s="306"/>
      <c r="B71" s="307" t="s">
        <v>307</v>
      </c>
      <c r="C71" s="308"/>
      <c r="D71" s="113">
        <v>2.0326223337515685</v>
      </c>
      <c r="E71" s="115">
        <v>81</v>
      </c>
      <c r="F71" s="114">
        <v>39</v>
      </c>
      <c r="G71" s="114">
        <v>190</v>
      </c>
      <c r="H71" s="114">
        <v>73</v>
      </c>
      <c r="I71" s="140">
        <v>48</v>
      </c>
      <c r="J71" s="115">
        <v>33</v>
      </c>
      <c r="K71" s="116">
        <v>68.75</v>
      </c>
    </row>
    <row r="72" spans="1:11" ht="14.1" customHeight="1" x14ac:dyDescent="0.2">
      <c r="A72" s="306">
        <v>84</v>
      </c>
      <c r="B72" s="307" t="s">
        <v>308</v>
      </c>
      <c r="C72" s="308"/>
      <c r="D72" s="113">
        <v>0.52697616060225849</v>
      </c>
      <c r="E72" s="115">
        <v>21</v>
      </c>
      <c r="F72" s="114">
        <v>24</v>
      </c>
      <c r="G72" s="114">
        <v>64</v>
      </c>
      <c r="H72" s="114">
        <v>15</v>
      </c>
      <c r="I72" s="140">
        <v>27</v>
      </c>
      <c r="J72" s="115">
        <v>-6</v>
      </c>
      <c r="K72" s="116">
        <v>-22.222222222222221</v>
      </c>
    </row>
    <row r="73" spans="1:11" ht="14.1" customHeight="1" x14ac:dyDescent="0.2">
      <c r="A73" s="306" t="s">
        <v>309</v>
      </c>
      <c r="B73" s="307" t="s">
        <v>310</v>
      </c>
      <c r="C73" s="308"/>
      <c r="D73" s="113">
        <v>0.17565872020075282</v>
      </c>
      <c r="E73" s="115">
        <v>7</v>
      </c>
      <c r="F73" s="114">
        <v>3</v>
      </c>
      <c r="G73" s="114">
        <v>47</v>
      </c>
      <c r="H73" s="114">
        <v>0</v>
      </c>
      <c r="I73" s="140">
        <v>9</v>
      </c>
      <c r="J73" s="115">
        <v>-2</v>
      </c>
      <c r="K73" s="116">
        <v>-22.222222222222221</v>
      </c>
    </row>
    <row r="74" spans="1:11" ht="14.1" customHeight="1" x14ac:dyDescent="0.2">
      <c r="A74" s="306" t="s">
        <v>311</v>
      </c>
      <c r="B74" s="307" t="s">
        <v>312</v>
      </c>
      <c r="C74" s="308"/>
      <c r="D74" s="113">
        <v>0.10037641154328733</v>
      </c>
      <c r="E74" s="115">
        <v>4</v>
      </c>
      <c r="F74" s="114">
        <v>3</v>
      </c>
      <c r="G74" s="114">
        <v>3</v>
      </c>
      <c r="H74" s="114">
        <v>0</v>
      </c>
      <c r="I74" s="140" t="s">
        <v>513</v>
      </c>
      <c r="J74" s="115" t="s">
        <v>513</v>
      </c>
      <c r="K74" s="116" t="s">
        <v>513</v>
      </c>
    </row>
    <row r="75" spans="1:11" ht="14.1" customHeight="1" x14ac:dyDescent="0.2">
      <c r="A75" s="306" t="s">
        <v>313</v>
      </c>
      <c r="B75" s="307" t="s">
        <v>314</v>
      </c>
      <c r="C75" s="308"/>
      <c r="D75" s="113" t="s">
        <v>513</v>
      </c>
      <c r="E75" s="115" t="s">
        <v>513</v>
      </c>
      <c r="F75" s="114">
        <v>5</v>
      </c>
      <c r="G75" s="114" t="s">
        <v>513</v>
      </c>
      <c r="H75" s="114" t="s">
        <v>513</v>
      </c>
      <c r="I75" s="140">
        <v>3</v>
      </c>
      <c r="J75" s="115" t="s">
        <v>513</v>
      </c>
      <c r="K75" s="116" t="s">
        <v>513</v>
      </c>
    </row>
    <row r="76" spans="1:11" ht="14.1" customHeight="1" x14ac:dyDescent="0.2">
      <c r="A76" s="306">
        <v>91</v>
      </c>
      <c r="B76" s="307" t="s">
        <v>315</v>
      </c>
      <c r="C76" s="308"/>
      <c r="D76" s="113">
        <v>0</v>
      </c>
      <c r="E76" s="115">
        <v>0</v>
      </c>
      <c r="F76" s="114" t="s">
        <v>513</v>
      </c>
      <c r="G76" s="114">
        <v>0</v>
      </c>
      <c r="H76" s="114">
        <v>0</v>
      </c>
      <c r="I76" s="140">
        <v>0</v>
      </c>
      <c r="J76" s="115">
        <v>0</v>
      </c>
      <c r="K76" s="116">
        <v>0</v>
      </c>
    </row>
    <row r="77" spans="1:11" ht="14.1" customHeight="1" x14ac:dyDescent="0.2">
      <c r="A77" s="306">
        <v>92</v>
      </c>
      <c r="B77" s="307" t="s">
        <v>316</v>
      </c>
      <c r="C77" s="308"/>
      <c r="D77" s="113">
        <v>0.903387703889586</v>
      </c>
      <c r="E77" s="115">
        <v>36</v>
      </c>
      <c r="F77" s="114">
        <v>48</v>
      </c>
      <c r="G77" s="114">
        <v>45</v>
      </c>
      <c r="H77" s="114">
        <v>37</v>
      </c>
      <c r="I77" s="140">
        <v>41</v>
      </c>
      <c r="J77" s="115">
        <v>-5</v>
      </c>
      <c r="K77" s="116">
        <v>-12.195121951219512</v>
      </c>
    </row>
    <row r="78" spans="1:11" ht="14.1" customHeight="1" x14ac:dyDescent="0.2">
      <c r="A78" s="306">
        <v>93</v>
      </c>
      <c r="B78" s="307" t="s">
        <v>317</v>
      </c>
      <c r="C78" s="308"/>
      <c r="D78" s="113" t="s">
        <v>513</v>
      </c>
      <c r="E78" s="115" t="s">
        <v>513</v>
      </c>
      <c r="F78" s="114">
        <v>7</v>
      </c>
      <c r="G78" s="114">
        <v>10</v>
      </c>
      <c r="H78" s="114">
        <v>6</v>
      </c>
      <c r="I78" s="140">
        <v>10</v>
      </c>
      <c r="J78" s="115" t="s">
        <v>513</v>
      </c>
      <c r="K78" s="116" t="s">
        <v>513</v>
      </c>
    </row>
    <row r="79" spans="1:11" ht="14.1" customHeight="1" x14ac:dyDescent="0.2">
      <c r="A79" s="306">
        <v>94</v>
      </c>
      <c r="B79" s="307" t="s">
        <v>318</v>
      </c>
      <c r="C79" s="308"/>
      <c r="D79" s="113" t="s">
        <v>513</v>
      </c>
      <c r="E79" s="115" t="s">
        <v>513</v>
      </c>
      <c r="F79" s="114">
        <v>6</v>
      </c>
      <c r="G79" s="114">
        <v>4</v>
      </c>
      <c r="H79" s="114" t="s">
        <v>513</v>
      </c>
      <c r="I79" s="140" t="s">
        <v>513</v>
      </c>
      <c r="J79" s="115" t="s">
        <v>513</v>
      </c>
      <c r="K79" s="116" t="s">
        <v>513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45441</v>
      </c>
      <c r="C10" s="114">
        <v>26549</v>
      </c>
      <c r="D10" s="114">
        <v>18892</v>
      </c>
      <c r="E10" s="114">
        <v>36676</v>
      </c>
      <c r="F10" s="114">
        <v>8109</v>
      </c>
      <c r="G10" s="114">
        <v>6001</v>
      </c>
      <c r="H10" s="114">
        <v>11386</v>
      </c>
      <c r="I10" s="115">
        <v>16155</v>
      </c>
      <c r="J10" s="114">
        <v>10865</v>
      </c>
      <c r="K10" s="114">
        <v>5290</v>
      </c>
      <c r="L10" s="423">
        <v>3345</v>
      </c>
      <c r="M10" s="424">
        <v>3267</v>
      </c>
    </row>
    <row r="11" spans="1:13" ht="11.1" customHeight="1" x14ac:dyDescent="0.2">
      <c r="A11" s="422" t="s">
        <v>387</v>
      </c>
      <c r="B11" s="115">
        <v>45316</v>
      </c>
      <c r="C11" s="114">
        <v>26604</v>
      </c>
      <c r="D11" s="114">
        <v>18712</v>
      </c>
      <c r="E11" s="114">
        <v>37097</v>
      </c>
      <c r="F11" s="114">
        <v>8194</v>
      </c>
      <c r="G11" s="114">
        <v>5767</v>
      </c>
      <c r="H11" s="114">
        <v>11530</v>
      </c>
      <c r="I11" s="115">
        <v>16602</v>
      </c>
      <c r="J11" s="114">
        <v>11089</v>
      </c>
      <c r="K11" s="114">
        <v>5513</v>
      </c>
      <c r="L11" s="423">
        <v>2729</v>
      </c>
      <c r="M11" s="424">
        <v>2310</v>
      </c>
    </row>
    <row r="12" spans="1:13" ht="11.1" customHeight="1" x14ac:dyDescent="0.2">
      <c r="A12" s="422" t="s">
        <v>388</v>
      </c>
      <c r="B12" s="115">
        <v>46112</v>
      </c>
      <c r="C12" s="114">
        <v>27132</v>
      </c>
      <c r="D12" s="114">
        <v>18980</v>
      </c>
      <c r="E12" s="114">
        <v>37752</v>
      </c>
      <c r="F12" s="114">
        <v>8326</v>
      </c>
      <c r="G12" s="114">
        <v>6210</v>
      </c>
      <c r="H12" s="114">
        <v>11707</v>
      </c>
      <c r="I12" s="115">
        <v>16746</v>
      </c>
      <c r="J12" s="114">
        <v>10976</v>
      </c>
      <c r="K12" s="114">
        <v>5770</v>
      </c>
      <c r="L12" s="423">
        <v>4238</v>
      </c>
      <c r="M12" s="424">
        <v>3581</v>
      </c>
    </row>
    <row r="13" spans="1:13" s="110" customFormat="1" ht="11.1" customHeight="1" x14ac:dyDescent="0.2">
      <c r="A13" s="422" t="s">
        <v>389</v>
      </c>
      <c r="B13" s="115">
        <v>45378</v>
      </c>
      <c r="C13" s="114">
        <v>26395</v>
      </c>
      <c r="D13" s="114">
        <v>18983</v>
      </c>
      <c r="E13" s="114">
        <v>36933</v>
      </c>
      <c r="F13" s="114">
        <v>8410</v>
      </c>
      <c r="G13" s="114">
        <v>5952</v>
      </c>
      <c r="H13" s="114">
        <v>11703</v>
      </c>
      <c r="I13" s="115">
        <v>16547</v>
      </c>
      <c r="J13" s="114">
        <v>10867</v>
      </c>
      <c r="K13" s="114">
        <v>5680</v>
      </c>
      <c r="L13" s="423">
        <v>2639</v>
      </c>
      <c r="M13" s="424">
        <v>3329</v>
      </c>
    </row>
    <row r="14" spans="1:13" ht="15" customHeight="1" x14ac:dyDescent="0.2">
      <c r="A14" s="422" t="s">
        <v>390</v>
      </c>
      <c r="B14" s="115">
        <v>45623</v>
      </c>
      <c r="C14" s="114">
        <v>26532</v>
      </c>
      <c r="D14" s="114">
        <v>19091</v>
      </c>
      <c r="E14" s="114">
        <v>35582</v>
      </c>
      <c r="F14" s="114">
        <v>10034</v>
      </c>
      <c r="G14" s="114">
        <v>5864</v>
      </c>
      <c r="H14" s="114">
        <v>11871</v>
      </c>
      <c r="I14" s="115">
        <v>16575</v>
      </c>
      <c r="J14" s="114">
        <v>10853</v>
      </c>
      <c r="K14" s="114">
        <v>5722</v>
      </c>
      <c r="L14" s="423">
        <v>3642</v>
      </c>
      <c r="M14" s="424">
        <v>3390</v>
      </c>
    </row>
    <row r="15" spans="1:13" ht="11.1" customHeight="1" x14ac:dyDescent="0.2">
      <c r="A15" s="422" t="s">
        <v>387</v>
      </c>
      <c r="B15" s="115">
        <v>46687</v>
      </c>
      <c r="C15" s="114">
        <v>27412</v>
      </c>
      <c r="D15" s="114">
        <v>19275</v>
      </c>
      <c r="E15" s="114">
        <v>36313</v>
      </c>
      <c r="F15" s="114">
        <v>10365</v>
      </c>
      <c r="G15" s="114">
        <v>5789</v>
      </c>
      <c r="H15" s="114">
        <v>12267</v>
      </c>
      <c r="I15" s="115">
        <v>16747</v>
      </c>
      <c r="J15" s="114">
        <v>10948</v>
      </c>
      <c r="K15" s="114">
        <v>5799</v>
      </c>
      <c r="L15" s="423">
        <v>3532</v>
      </c>
      <c r="M15" s="424">
        <v>2599</v>
      </c>
    </row>
    <row r="16" spans="1:13" ht="11.1" customHeight="1" x14ac:dyDescent="0.2">
      <c r="A16" s="422" t="s">
        <v>388</v>
      </c>
      <c r="B16" s="115">
        <v>47618</v>
      </c>
      <c r="C16" s="114">
        <v>27988</v>
      </c>
      <c r="D16" s="114">
        <v>19630</v>
      </c>
      <c r="E16" s="114">
        <v>37052</v>
      </c>
      <c r="F16" s="114">
        <v>10552</v>
      </c>
      <c r="G16" s="114">
        <v>6332</v>
      </c>
      <c r="H16" s="114">
        <v>12523</v>
      </c>
      <c r="I16" s="115">
        <v>17030</v>
      </c>
      <c r="J16" s="114">
        <v>10929</v>
      </c>
      <c r="K16" s="114">
        <v>6101</v>
      </c>
      <c r="L16" s="423">
        <v>5113</v>
      </c>
      <c r="M16" s="424">
        <v>4378</v>
      </c>
    </row>
    <row r="17" spans="1:13" s="110" customFormat="1" ht="11.1" customHeight="1" x14ac:dyDescent="0.2">
      <c r="A17" s="422" t="s">
        <v>389</v>
      </c>
      <c r="B17" s="115">
        <v>47322</v>
      </c>
      <c r="C17" s="114">
        <v>27549</v>
      </c>
      <c r="D17" s="114">
        <v>19773</v>
      </c>
      <c r="E17" s="114">
        <v>36661</v>
      </c>
      <c r="F17" s="114">
        <v>10638</v>
      </c>
      <c r="G17" s="114">
        <v>6044</v>
      </c>
      <c r="H17" s="114">
        <v>12655</v>
      </c>
      <c r="I17" s="115">
        <v>16954</v>
      </c>
      <c r="J17" s="114">
        <v>10848</v>
      </c>
      <c r="K17" s="114">
        <v>6106</v>
      </c>
      <c r="L17" s="423">
        <v>2598</v>
      </c>
      <c r="M17" s="424">
        <v>3074</v>
      </c>
    </row>
    <row r="18" spans="1:13" ht="15" customHeight="1" x14ac:dyDescent="0.2">
      <c r="A18" s="422" t="s">
        <v>391</v>
      </c>
      <c r="B18" s="115">
        <v>47631</v>
      </c>
      <c r="C18" s="114">
        <v>27791</v>
      </c>
      <c r="D18" s="114">
        <v>19840</v>
      </c>
      <c r="E18" s="114">
        <v>36693</v>
      </c>
      <c r="F18" s="114">
        <v>10927</v>
      </c>
      <c r="G18" s="114">
        <v>5963</v>
      </c>
      <c r="H18" s="114">
        <v>12944</v>
      </c>
      <c r="I18" s="115">
        <v>16701</v>
      </c>
      <c r="J18" s="114">
        <v>10669</v>
      </c>
      <c r="K18" s="114">
        <v>6032</v>
      </c>
      <c r="L18" s="423">
        <v>4432</v>
      </c>
      <c r="M18" s="424">
        <v>4477</v>
      </c>
    </row>
    <row r="19" spans="1:13" ht="11.1" customHeight="1" x14ac:dyDescent="0.2">
      <c r="A19" s="422" t="s">
        <v>387</v>
      </c>
      <c r="B19" s="115">
        <v>47689</v>
      </c>
      <c r="C19" s="114">
        <v>27918</v>
      </c>
      <c r="D19" s="114">
        <v>19771</v>
      </c>
      <c r="E19" s="114">
        <v>36681</v>
      </c>
      <c r="F19" s="114">
        <v>11005</v>
      </c>
      <c r="G19" s="114">
        <v>5776</v>
      </c>
      <c r="H19" s="114">
        <v>13196</v>
      </c>
      <c r="I19" s="115">
        <v>17001</v>
      </c>
      <c r="J19" s="114">
        <v>10829</v>
      </c>
      <c r="K19" s="114">
        <v>6172</v>
      </c>
      <c r="L19" s="423">
        <v>2844</v>
      </c>
      <c r="M19" s="424">
        <v>2722</v>
      </c>
    </row>
    <row r="20" spans="1:13" ht="11.1" customHeight="1" x14ac:dyDescent="0.2">
      <c r="A20" s="422" t="s">
        <v>388</v>
      </c>
      <c r="B20" s="115">
        <v>48487</v>
      </c>
      <c r="C20" s="114">
        <v>28391</v>
      </c>
      <c r="D20" s="114">
        <v>20096</v>
      </c>
      <c r="E20" s="114">
        <v>37343</v>
      </c>
      <c r="F20" s="114">
        <v>11141</v>
      </c>
      <c r="G20" s="114">
        <v>6258</v>
      </c>
      <c r="H20" s="114">
        <v>13386</v>
      </c>
      <c r="I20" s="115">
        <v>16199</v>
      </c>
      <c r="J20" s="114">
        <v>10485</v>
      </c>
      <c r="K20" s="114">
        <v>5714</v>
      </c>
      <c r="L20" s="423">
        <v>4750</v>
      </c>
      <c r="M20" s="424">
        <v>4006</v>
      </c>
    </row>
    <row r="21" spans="1:13" s="110" customFormat="1" ht="11.1" customHeight="1" x14ac:dyDescent="0.2">
      <c r="A21" s="422" t="s">
        <v>389</v>
      </c>
      <c r="B21" s="115">
        <v>48047</v>
      </c>
      <c r="C21" s="114">
        <v>27860</v>
      </c>
      <c r="D21" s="114">
        <v>20187</v>
      </c>
      <c r="E21" s="114">
        <v>36812</v>
      </c>
      <c r="F21" s="114">
        <v>11234</v>
      </c>
      <c r="G21" s="114">
        <v>5985</v>
      </c>
      <c r="H21" s="114">
        <v>13530</v>
      </c>
      <c r="I21" s="115">
        <v>17058</v>
      </c>
      <c r="J21" s="114">
        <v>10756</v>
      </c>
      <c r="K21" s="114">
        <v>6302</v>
      </c>
      <c r="L21" s="423">
        <v>2584</v>
      </c>
      <c r="M21" s="424">
        <v>3352</v>
      </c>
    </row>
    <row r="22" spans="1:13" ht="15" customHeight="1" x14ac:dyDescent="0.2">
      <c r="A22" s="422" t="s">
        <v>392</v>
      </c>
      <c r="B22" s="115">
        <v>47934</v>
      </c>
      <c r="C22" s="114">
        <v>27738</v>
      </c>
      <c r="D22" s="114">
        <v>20196</v>
      </c>
      <c r="E22" s="114">
        <v>36651</v>
      </c>
      <c r="F22" s="114">
        <v>11273</v>
      </c>
      <c r="G22" s="114">
        <v>5793</v>
      </c>
      <c r="H22" s="114">
        <v>13815</v>
      </c>
      <c r="I22" s="115">
        <v>16797</v>
      </c>
      <c r="J22" s="114">
        <v>10542</v>
      </c>
      <c r="K22" s="114">
        <v>6255</v>
      </c>
      <c r="L22" s="423">
        <v>3325</v>
      </c>
      <c r="M22" s="424">
        <v>3566</v>
      </c>
    </row>
    <row r="23" spans="1:13" ht="11.1" customHeight="1" x14ac:dyDescent="0.2">
      <c r="A23" s="422" t="s">
        <v>387</v>
      </c>
      <c r="B23" s="115">
        <v>48392</v>
      </c>
      <c r="C23" s="114">
        <v>28208</v>
      </c>
      <c r="D23" s="114">
        <v>20184</v>
      </c>
      <c r="E23" s="114">
        <v>37031</v>
      </c>
      <c r="F23" s="114">
        <v>11351</v>
      </c>
      <c r="G23" s="114">
        <v>5673</v>
      </c>
      <c r="H23" s="114">
        <v>14189</v>
      </c>
      <c r="I23" s="115">
        <v>16953</v>
      </c>
      <c r="J23" s="114">
        <v>10629</v>
      </c>
      <c r="K23" s="114">
        <v>6324</v>
      </c>
      <c r="L23" s="423">
        <v>3039</v>
      </c>
      <c r="M23" s="424">
        <v>2630</v>
      </c>
    </row>
    <row r="24" spans="1:13" ht="11.1" customHeight="1" x14ac:dyDescent="0.2">
      <c r="A24" s="422" t="s">
        <v>388</v>
      </c>
      <c r="B24" s="115">
        <v>49043</v>
      </c>
      <c r="C24" s="114">
        <v>28618</v>
      </c>
      <c r="D24" s="114">
        <v>20425</v>
      </c>
      <c r="E24" s="114">
        <v>37589</v>
      </c>
      <c r="F24" s="114">
        <v>11429</v>
      </c>
      <c r="G24" s="114">
        <v>6110</v>
      </c>
      <c r="H24" s="114">
        <v>14328</v>
      </c>
      <c r="I24" s="115">
        <v>17142</v>
      </c>
      <c r="J24" s="114">
        <v>10680</v>
      </c>
      <c r="K24" s="114">
        <v>6462</v>
      </c>
      <c r="L24" s="423">
        <v>4289</v>
      </c>
      <c r="M24" s="424">
        <v>3699</v>
      </c>
    </row>
    <row r="25" spans="1:13" s="110" customFormat="1" ht="11.1" customHeight="1" x14ac:dyDescent="0.2">
      <c r="A25" s="422" t="s">
        <v>389</v>
      </c>
      <c r="B25" s="115">
        <v>48174</v>
      </c>
      <c r="C25" s="114">
        <v>27784</v>
      </c>
      <c r="D25" s="114">
        <v>20390</v>
      </c>
      <c r="E25" s="114">
        <v>36682</v>
      </c>
      <c r="F25" s="114">
        <v>11465</v>
      </c>
      <c r="G25" s="114">
        <v>5774</v>
      </c>
      <c r="H25" s="114">
        <v>14310</v>
      </c>
      <c r="I25" s="115">
        <v>17020</v>
      </c>
      <c r="J25" s="114">
        <v>10634</v>
      </c>
      <c r="K25" s="114">
        <v>6386</v>
      </c>
      <c r="L25" s="423">
        <v>2288</v>
      </c>
      <c r="M25" s="424">
        <v>3269</v>
      </c>
    </row>
    <row r="26" spans="1:13" ht="15" customHeight="1" x14ac:dyDescent="0.2">
      <c r="A26" s="422" t="s">
        <v>393</v>
      </c>
      <c r="B26" s="115">
        <v>48210</v>
      </c>
      <c r="C26" s="114">
        <v>27789</v>
      </c>
      <c r="D26" s="114">
        <v>20421</v>
      </c>
      <c r="E26" s="114">
        <v>36600</v>
      </c>
      <c r="F26" s="114">
        <v>11584</v>
      </c>
      <c r="G26" s="114">
        <v>5678</v>
      </c>
      <c r="H26" s="114">
        <v>14473</v>
      </c>
      <c r="I26" s="115">
        <v>16945</v>
      </c>
      <c r="J26" s="114">
        <v>10527</v>
      </c>
      <c r="K26" s="114">
        <v>6418</v>
      </c>
      <c r="L26" s="423">
        <v>3683</v>
      </c>
      <c r="M26" s="424">
        <v>3321</v>
      </c>
    </row>
    <row r="27" spans="1:13" ht="11.1" customHeight="1" x14ac:dyDescent="0.2">
      <c r="A27" s="422" t="s">
        <v>387</v>
      </c>
      <c r="B27" s="115">
        <v>48543</v>
      </c>
      <c r="C27" s="114">
        <v>27995</v>
      </c>
      <c r="D27" s="114">
        <v>20548</v>
      </c>
      <c r="E27" s="114">
        <v>36728</v>
      </c>
      <c r="F27" s="114">
        <v>11791</v>
      </c>
      <c r="G27" s="114">
        <v>5494</v>
      </c>
      <c r="H27" s="114">
        <v>14840</v>
      </c>
      <c r="I27" s="115">
        <v>17330</v>
      </c>
      <c r="J27" s="114">
        <v>10791</v>
      </c>
      <c r="K27" s="114">
        <v>6539</v>
      </c>
      <c r="L27" s="423">
        <v>2777</v>
      </c>
      <c r="M27" s="424">
        <v>2528</v>
      </c>
    </row>
    <row r="28" spans="1:13" ht="11.1" customHeight="1" x14ac:dyDescent="0.2">
      <c r="A28" s="422" t="s">
        <v>388</v>
      </c>
      <c r="B28" s="115">
        <v>48875</v>
      </c>
      <c r="C28" s="114">
        <v>28139</v>
      </c>
      <c r="D28" s="114">
        <v>20736</v>
      </c>
      <c r="E28" s="114">
        <v>36845</v>
      </c>
      <c r="F28" s="114">
        <v>12029</v>
      </c>
      <c r="G28" s="114">
        <v>5932</v>
      </c>
      <c r="H28" s="114">
        <v>14988</v>
      </c>
      <c r="I28" s="115">
        <v>17589</v>
      </c>
      <c r="J28" s="114">
        <v>10810</v>
      </c>
      <c r="K28" s="114">
        <v>6779</v>
      </c>
      <c r="L28" s="423">
        <v>4373</v>
      </c>
      <c r="M28" s="424">
        <v>3864</v>
      </c>
    </row>
    <row r="29" spans="1:13" s="110" customFormat="1" ht="11.1" customHeight="1" x14ac:dyDescent="0.2">
      <c r="A29" s="422" t="s">
        <v>389</v>
      </c>
      <c r="B29" s="115">
        <v>48120</v>
      </c>
      <c r="C29" s="114">
        <v>27465</v>
      </c>
      <c r="D29" s="114">
        <v>20655</v>
      </c>
      <c r="E29" s="114">
        <v>36133</v>
      </c>
      <c r="F29" s="114">
        <v>11987</v>
      </c>
      <c r="G29" s="114">
        <v>5643</v>
      </c>
      <c r="H29" s="114">
        <v>14996</v>
      </c>
      <c r="I29" s="115">
        <v>17289</v>
      </c>
      <c r="J29" s="114">
        <v>10618</v>
      </c>
      <c r="K29" s="114">
        <v>6671</v>
      </c>
      <c r="L29" s="423">
        <v>2375</v>
      </c>
      <c r="M29" s="424">
        <v>3217</v>
      </c>
    </row>
    <row r="30" spans="1:13" ht="15" customHeight="1" x14ac:dyDescent="0.2">
      <c r="A30" s="422" t="s">
        <v>394</v>
      </c>
      <c r="B30" s="115">
        <v>48339</v>
      </c>
      <c r="C30" s="114">
        <v>27533</v>
      </c>
      <c r="D30" s="114">
        <v>20806</v>
      </c>
      <c r="E30" s="114">
        <v>36100</v>
      </c>
      <c r="F30" s="114">
        <v>12239</v>
      </c>
      <c r="G30" s="114">
        <v>5467</v>
      </c>
      <c r="H30" s="114">
        <v>15288</v>
      </c>
      <c r="I30" s="115">
        <v>16773</v>
      </c>
      <c r="J30" s="114">
        <v>10314</v>
      </c>
      <c r="K30" s="114">
        <v>6459</v>
      </c>
      <c r="L30" s="423">
        <v>3918</v>
      </c>
      <c r="M30" s="424">
        <v>3559</v>
      </c>
    </row>
    <row r="31" spans="1:13" ht="11.1" customHeight="1" x14ac:dyDescent="0.2">
      <c r="A31" s="422" t="s">
        <v>387</v>
      </c>
      <c r="B31" s="115">
        <v>48696</v>
      </c>
      <c r="C31" s="114">
        <v>27934</v>
      </c>
      <c r="D31" s="114">
        <v>20762</v>
      </c>
      <c r="E31" s="114">
        <v>36321</v>
      </c>
      <c r="F31" s="114">
        <v>12375</v>
      </c>
      <c r="G31" s="114">
        <v>5328</v>
      </c>
      <c r="H31" s="114">
        <v>15643</v>
      </c>
      <c r="I31" s="115">
        <v>16919</v>
      </c>
      <c r="J31" s="114">
        <v>10428</v>
      </c>
      <c r="K31" s="114">
        <v>6491</v>
      </c>
      <c r="L31" s="423">
        <v>3238</v>
      </c>
      <c r="M31" s="424">
        <v>2887</v>
      </c>
    </row>
    <row r="32" spans="1:13" ht="11.1" customHeight="1" x14ac:dyDescent="0.2">
      <c r="A32" s="422" t="s">
        <v>388</v>
      </c>
      <c r="B32" s="115">
        <v>49382</v>
      </c>
      <c r="C32" s="114">
        <v>28434</v>
      </c>
      <c r="D32" s="114">
        <v>20948</v>
      </c>
      <c r="E32" s="114">
        <v>36837</v>
      </c>
      <c r="F32" s="114">
        <v>12545</v>
      </c>
      <c r="G32" s="114">
        <v>5748</v>
      </c>
      <c r="H32" s="114">
        <v>15847</v>
      </c>
      <c r="I32" s="115">
        <v>16939</v>
      </c>
      <c r="J32" s="114">
        <v>10299</v>
      </c>
      <c r="K32" s="114">
        <v>6640</v>
      </c>
      <c r="L32" s="423">
        <v>4417</v>
      </c>
      <c r="M32" s="424">
        <v>3920</v>
      </c>
    </row>
    <row r="33" spans="1:13" s="110" customFormat="1" ht="11.1" customHeight="1" x14ac:dyDescent="0.2">
      <c r="A33" s="422" t="s">
        <v>389</v>
      </c>
      <c r="B33" s="115">
        <v>48813</v>
      </c>
      <c r="C33" s="114">
        <v>27849</v>
      </c>
      <c r="D33" s="114">
        <v>20964</v>
      </c>
      <c r="E33" s="114">
        <v>36132</v>
      </c>
      <c r="F33" s="114">
        <v>12681</v>
      </c>
      <c r="G33" s="114">
        <v>5533</v>
      </c>
      <c r="H33" s="114">
        <v>15866</v>
      </c>
      <c r="I33" s="115">
        <v>16928</v>
      </c>
      <c r="J33" s="114">
        <v>10311</v>
      </c>
      <c r="K33" s="114">
        <v>6617</v>
      </c>
      <c r="L33" s="423">
        <v>2701</v>
      </c>
      <c r="M33" s="424">
        <v>3396</v>
      </c>
    </row>
    <row r="34" spans="1:13" ht="15" customHeight="1" x14ac:dyDescent="0.2">
      <c r="A34" s="422" t="s">
        <v>395</v>
      </c>
      <c r="B34" s="115">
        <v>49004</v>
      </c>
      <c r="C34" s="114">
        <v>27921</v>
      </c>
      <c r="D34" s="114">
        <v>21083</v>
      </c>
      <c r="E34" s="114">
        <v>36123</v>
      </c>
      <c r="F34" s="114">
        <v>12881</v>
      </c>
      <c r="G34" s="114">
        <v>5438</v>
      </c>
      <c r="H34" s="114">
        <v>16113</v>
      </c>
      <c r="I34" s="115">
        <v>16798</v>
      </c>
      <c r="J34" s="114">
        <v>10202</v>
      </c>
      <c r="K34" s="114">
        <v>6596</v>
      </c>
      <c r="L34" s="423">
        <v>4041</v>
      </c>
      <c r="M34" s="424">
        <v>3835</v>
      </c>
    </row>
    <row r="35" spans="1:13" ht="11.1" customHeight="1" x14ac:dyDescent="0.2">
      <c r="A35" s="422" t="s">
        <v>387</v>
      </c>
      <c r="B35" s="115">
        <v>49505</v>
      </c>
      <c r="C35" s="114">
        <v>28250</v>
      </c>
      <c r="D35" s="114">
        <v>21255</v>
      </c>
      <c r="E35" s="114">
        <v>36442</v>
      </c>
      <c r="F35" s="114">
        <v>13063</v>
      </c>
      <c r="G35" s="114">
        <v>5355</v>
      </c>
      <c r="H35" s="114">
        <v>16449</v>
      </c>
      <c r="I35" s="115">
        <v>16977</v>
      </c>
      <c r="J35" s="114">
        <v>10302</v>
      </c>
      <c r="K35" s="114">
        <v>6675</v>
      </c>
      <c r="L35" s="423">
        <v>2989</v>
      </c>
      <c r="M35" s="424">
        <v>2679</v>
      </c>
    </row>
    <row r="36" spans="1:13" ht="11.1" customHeight="1" x14ac:dyDescent="0.2">
      <c r="A36" s="422" t="s">
        <v>388</v>
      </c>
      <c r="B36" s="115">
        <v>50456</v>
      </c>
      <c r="C36" s="114">
        <v>28915</v>
      </c>
      <c r="D36" s="114">
        <v>21541</v>
      </c>
      <c r="E36" s="114">
        <v>37323</v>
      </c>
      <c r="F36" s="114">
        <v>13133</v>
      </c>
      <c r="G36" s="114">
        <v>5756</v>
      </c>
      <c r="H36" s="114">
        <v>16753</v>
      </c>
      <c r="I36" s="115">
        <v>17009</v>
      </c>
      <c r="J36" s="114">
        <v>10140</v>
      </c>
      <c r="K36" s="114">
        <v>6869</v>
      </c>
      <c r="L36" s="423">
        <v>4750</v>
      </c>
      <c r="M36" s="424">
        <v>4130</v>
      </c>
    </row>
    <row r="37" spans="1:13" s="110" customFormat="1" ht="11.1" customHeight="1" x14ac:dyDescent="0.2">
      <c r="A37" s="422" t="s">
        <v>389</v>
      </c>
      <c r="B37" s="115">
        <v>50276</v>
      </c>
      <c r="C37" s="114">
        <v>28655</v>
      </c>
      <c r="D37" s="114">
        <v>21621</v>
      </c>
      <c r="E37" s="114">
        <v>37061</v>
      </c>
      <c r="F37" s="114">
        <v>13215</v>
      </c>
      <c r="G37" s="114">
        <v>5621</v>
      </c>
      <c r="H37" s="114">
        <v>16757</v>
      </c>
      <c r="I37" s="115">
        <v>16753</v>
      </c>
      <c r="J37" s="114">
        <v>10016</v>
      </c>
      <c r="K37" s="114">
        <v>6737</v>
      </c>
      <c r="L37" s="423">
        <v>2709</v>
      </c>
      <c r="M37" s="424">
        <v>3020</v>
      </c>
    </row>
    <row r="38" spans="1:13" ht="15" customHeight="1" x14ac:dyDescent="0.2">
      <c r="A38" s="425" t="s">
        <v>396</v>
      </c>
      <c r="B38" s="115">
        <v>50300</v>
      </c>
      <c r="C38" s="114">
        <v>28667</v>
      </c>
      <c r="D38" s="114">
        <v>21633</v>
      </c>
      <c r="E38" s="114">
        <v>37078</v>
      </c>
      <c r="F38" s="114">
        <v>13222</v>
      </c>
      <c r="G38" s="114">
        <v>5451</v>
      </c>
      <c r="H38" s="114">
        <v>16862</v>
      </c>
      <c r="I38" s="115">
        <v>16839</v>
      </c>
      <c r="J38" s="114">
        <v>10027</v>
      </c>
      <c r="K38" s="114">
        <v>6812</v>
      </c>
      <c r="L38" s="423">
        <v>4632</v>
      </c>
      <c r="M38" s="424">
        <v>4382</v>
      </c>
    </row>
    <row r="39" spans="1:13" ht="11.1" customHeight="1" x14ac:dyDescent="0.2">
      <c r="A39" s="422" t="s">
        <v>387</v>
      </c>
      <c r="B39" s="115">
        <v>51537</v>
      </c>
      <c r="C39" s="114">
        <v>29411</v>
      </c>
      <c r="D39" s="114">
        <v>22126</v>
      </c>
      <c r="E39" s="114">
        <v>38019</v>
      </c>
      <c r="F39" s="114">
        <v>13518</v>
      </c>
      <c r="G39" s="114">
        <v>5457</v>
      </c>
      <c r="H39" s="114">
        <v>17328</v>
      </c>
      <c r="I39" s="115">
        <v>17128</v>
      </c>
      <c r="J39" s="114">
        <v>10191</v>
      </c>
      <c r="K39" s="114">
        <v>6937</v>
      </c>
      <c r="L39" s="423">
        <v>3159</v>
      </c>
      <c r="M39" s="424">
        <v>2873</v>
      </c>
    </row>
    <row r="40" spans="1:13" ht="11.1" customHeight="1" x14ac:dyDescent="0.2">
      <c r="A40" s="425" t="s">
        <v>388</v>
      </c>
      <c r="B40" s="115">
        <v>52334</v>
      </c>
      <c r="C40" s="114">
        <v>29918</v>
      </c>
      <c r="D40" s="114">
        <v>22416</v>
      </c>
      <c r="E40" s="114">
        <v>38735</v>
      </c>
      <c r="F40" s="114">
        <v>13599</v>
      </c>
      <c r="G40" s="114">
        <v>5978</v>
      </c>
      <c r="H40" s="114">
        <v>17420</v>
      </c>
      <c r="I40" s="115">
        <v>17237</v>
      </c>
      <c r="J40" s="114">
        <v>10155</v>
      </c>
      <c r="K40" s="114">
        <v>7082</v>
      </c>
      <c r="L40" s="423">
        <v>5279</v>
      </c>
      <c r="M40" s="424">
        <v>4515</v>
      </c>
    </row>
    <row r="41" spans="1:13" s="110" customFormat="1" ht="11.1" customHeight="1" x14ac:dyDescent="0.2">
      <c r="A41" s="422" t="s">
        <v>389</v>
      </c>
      <c r="B41" s="115">
        <v>51665</v>
      </c>
      <c r="C41" s="114">
        <v>29489</v>
      </c>
      <c r="D41" s="114">
        <v>22176</v>
      </c>
      <c r="E41" s="114">
        <v>38148</v>
      </c>
      <c r="F41" s="114">
        <v>13517</v>
      </c>
      <c r="G41" s="114">
        <v>5815</v>
      </c>
      <c r="H41" s="114">
        <v>17337</v>
      </c>
      <c r="I41" s="115">
        <v>16846</v>
      </c>
      <c r="J41" s="114">
        <v>9946</v>
      </c>
      <c r="K41" s="114">
        <v>6900</v>
      </c>
      <c r="L41" s="423">
        <v>3132</v>
      </c>
      <c r="M41" s="424">
        <v>3775</v>
      </c>
    </row>
    <row r="42" spans="1:13" ht="15" customHeight="1" x14ac:dyDescent="0.2">
      <c r="A42" s="422" t="s">
        <v>397</v>
      </c>
      <c r="B42" s="115">
        <v>51946</v>
      </c>
      <c r="C42" s="114">
        <v>29722</v>
      </c>
      <c r="D42" s="114">
        <v>22224</v>
      </c>
      <c r="E42" s="114">
        <v>38265</v>
      </c>
      <c r="F42" s="114">
        <v>13681</v>
      </c>
      <c r="G42" s="114">
        <v>5609</v>
      </c>
      <c r="H42" s="114">
        <v>17627</v>
      </c>
      <c r="I42" s="115">
        <v>16721</v>
      </c>
      <c r="J42" s="114">
        <v>9819</v>
      </c>
      <c r="K42" s="114">
        <v>6902</v>
      </c>
      <c r="L42" s="423">
        <v>4335</v>
      </c>
      <c r="M42" s="424">
        <v>4035</v>
      </c>
    </row>
    <row r="43" spans="1:13" ht="11.1" customHeight="1" x14ac:dyDescent="0.2">
      <c r="A43" s="422" t="s">
        <v>387</v>
      </c>
      <c r="B43" s="115">
        <v>52193</v>
      </c>
      <c r="C43" s="114">
        <v>29950</v>
      </c>
      <c r="D43" s="114">
        <v>22243</v>
      </c>
      <c r="E43" s="114">
        <v>38372</v>
      </c>
      <c r="F43" s="114">
        <v>13821</v>
      </c>
      <c r="G43" s="114">
        <v>5516</v>
      </c>
      <c r="H43" s="114">
        <v>17901</v>
      </c>
      <c r="I43" s="115">
        <v>17104</v>
      </c>
      <c r="J43" s="114">
        <v>10021</v>
      </c>
      <c r="K43" s="114">
        <v>7083</v>
      </c>
      <c r="L43" s="423">
        <v>3883</v>
      </c>
      <c r="M43" s="424">
        <v>3614</v>
      </c>
    </row>
    <row r="44" spans="1:13" ht="11.1" customHeight="1" x14ac:dyDescent="0.2">
      <c r="A44" s="422" t="s">
        <v>388</v>
      </c>
      <c r="B44" s="115">
        <v>53302</v>
      </c>
      <c r="C44" s="114">
        <v>30769</v>
      </c>
      <c r="D44" s="114">
        <v>22533</v>
      </c>
      <c r="E44" s="114">
        <v>39492</v>
      </c>
      <c r="F44" s="114">
        <v>13810</v>
      </c>
      <c r="G44" s="114">
        <v>6073</v>
      </c>
      <c r="H44" s="114">
        <v>18080</v>
      </c>
      <c r="I44" s="115">
        <v>17075</v>
      </c>
      <c r="J44" s="114">
        <v>9788</v>
      </c>
      <c r="K44" s="114">
        <v>7287</v>
      </c>
      <c r="L44" s="423">
        <v>5082</v>
      </c>
      <c r="M44" s="424">
        <v>4430</v>
      </c>
    </row>
    <row r="45" spans="1:13" s="110" customFormat="1" ht="11.1" customHeight="1" x14ac:dyDescent="0.2">
      <c r="A45" s="422" t="s">
        <v>389</v>
      </c>
      <c r="B45" s="115">
        <v>52794</v>
      </c>
      <c r="C45" s="114">
        <v>30377</v>
      </c>
      <c r="D45" s="114">
        <v>22417</v>
      </c>
      <c r="E45" s="114">
        <v>39002</v>
      </c>
      <c r="F45" s="114">
        <v>13792</v>
      </c>
      <c r="G45" s="114">
        <v>5833</v>
      </c>
      <c r="H45" s="114">
        <v>18043</v>
      </c>
      <c r="I45" s="115">
        <v>16918</v>
      </c>
      <c r="J45" s="114">
        <v>9654</v>
      </c>
      <c r="K45" s="114">
        <v>7264</v>
      </c>
      <c r="L45" s="423">
        <v>3067</v>
      </c>
      <c r="M45" s="424">
        <v>3479</v>
      </c>
    </row>
    <row r="46" spans="1:13" ht="15" customHeight="1" x14ac:dyDescent="0.2">
      <c r="A46" s="422" t="s">
        <v>398</v>
      </c>
      <c r="B46" s="115">
        <v>53097</v>
      </c>
      <c r="C46" s="114">
        <v>30578</v>
      </c>
      <c r="D46" s="114">
        <v>22519</v>
      </c>
      <c r="E46" s="114">
        <v>39112</v>
      </c>
      <c r="F46" s="114">
        <v>13985</v>
      </c>
      <c r="G46" s="114">
        <v>5754</v>
      </c>
      <c r="H46" s="114">
        <v>18299</v>
      </c>
      <c r="I46" s="115">
        <v>16853</v>
      </c>
      <c r="J46" s="114">
        <v>9563</v>
      </c>
      <c r="K46" s="114">
        <v>7290</v>
      </c>
      <c r="L46" s="423">
        <v>4287</v>
      </c>
      <c r="M46" s="424">
        <v>4030</v>
      </c>
    </row>
    <row r="47" spans="1:13" ht="11.1" customHeight="1" x14ac:dyDescent="0.2">
      <c r="A47" s="422" t="s">
        <v>387</v>
      </c>
      <c r="B47" s="115">
        <v>53407</v>
      </c>
      <c r="C47" s="114">
        <v>30715</v>
      </c>
      <c r="D47" s="114">
        <v>22692</v>
      </c>
      <c r="E47" s="114">
        <v>39215</v>
      </c>
      <c r="F47" s="114">
        <v>14192</v>
      </c>
      <c r="G47" s="114">
        <v>5619</v>
      </c>
      <c r="H47" s="114">
        <v>18515</v>
      </c>
      <c r="I47" s="115">
        <v>17200</v>
      </c>
      <c r="J47" s="114">
        <v>9666</v>
      </c>
      <c r="K47" s="114">
        <v>7534</v>
      </c>
      <c r="L47" s="423">
        <v>3465</v>
      </c>
      <c r="M47" s="424">
        <v>3294</v>
      </c>
    </row>
    <row r="48" spans="1:13" ht="11.1" customHeight="1" x14ac:dyDescent="0.2">
      <c r="A48" s="422" t="s">
        <v>388</v>
      </c>
      <c r="B48" s="115">
        <v>54336</v>
      </c>
      <c r="C48" s="114">
        <v>31205</v>
      </c>
      <c r="D48" s="114">
        <v>23131</v>
      </c>
      <c r="E48" s="114">
        <v>39887</v>
      </c>
      <c r="F48" s="114">
        <v>14449</v>
      </c>
      <c r="G48" s="114">
        <v>6161</v>
      </c>
      <c r="H48" s="114">
        <v>18782</v>
      </c>
      <c r="I48" s="115">
        <v>17169</v>
      </c>
      <c r="J48" s="114">
        <v>9524</v>
      </c>
      <c r="K48" s="114">
        <v>7645</v>
      </c>
      <c r="L48" s="423">
        <v>4880</v>
      </c>
      <c r="M48" s="424">
        <v>4236</v>
      </c>
    </row>
    <row r="49" spans="1:17" s="110" customFormat="1" ht="11.1" customHeight="1" x14ac:dyDescent="0.2">
      <c r="A49" s="422" t="s">
        <v>389</v>
      </c>
      <c r="B49" s="115">
        <v>53844</v>
      </c>
      <c r="C49" s="114">
        <v>30840</v>
      </c>
      <c r="D49" s="114">
        <v>23004</v>
      </c>
      <c r="E49" s="114">
        <v>39433</v>
      </c>
      <c r="F49" s="114">
        <v>14411</v>
      </c>
      <c r="G49" s="114">
        <v>5921</v>
      </c>
      <c r="H49" s="114">
        <v>18704</v>
      </c>
      <c r="I49" s="115">
        <v>17081</v>
      </c>
      <c r="J49" s="114">
        <v>9488</v>
      </c>
      <c r="K49" s="114">
        <v>7593</v>
      </c>
      <c r="L49" s="423">
        <v>3035</v>
      </c>
      <c r="M49" s="424">
        <v>3496</v>
      </c>
    </row>
    <row r="50" spans="1:17" ht="15" customHeight="1" x14ac:dyDescent="0.2">
      <c r="A50" s="422" t="s">
        <v>399</v>
      </c>
      <c r="B50" s="143">
        <v>53936</v>
      </c>
      <c r="C50" s="144">
        <v>30903</v>
      </c>
      <c r="D50" s="144">
        <v>23033</v>
      </c>
      <c r="E50" s="144">
        <v>39422</v>
      </c>
      <c r="F50" s="144">
        <v>14514</v>
      </c>
      <c r="G50" s="144">
        <v>5775</v>
      </c>
      <c r="H50" s="144">
        <v>18819</v>
      </c>
      <c r="I50" s="143">
        <v>16616</v>
      </c>
      <c r="J50" s="144">
        <v>9200</v>
      </c>
      <c r="K50" s="144">
        <v>7416</v>
      </c>
      <c r="L50" s="426">
        <v>3964</v>
      </c>
      <c r="M50" s="427">
        <v>3985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1.5801269374917604</v>
      </c>
      <c r="C6" s="480">
        <f>'Tabelle 3.3'!J11</f>
        <v>-1.4062778140390435</v>
      </c>
      <c r="D6" s="481">
        <f t="shared" ref="D6:E9" si="0">IF(OR(AND(B6&gt;=-50,B6&lt;=50),ISNUMBER(B6)=FALSE),B6,"")</f>
        <v>1.5801269374917604</v>
      </c>
      <c r="E6" s="481">
        <f t="shared" si="0"/>
        <v>-1.4062778140390435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1.5801269374917604</v>
      </c>
      <c r="C14" s="480">
        <f>'Tabelle 3.3'!J11</f>
        <v>-1.4062778140390435</v>
      </c>
      <c r="D14" s="481">
        <f>IF(OR(AND(B14&gt;=-50,B14&lt;=50),ISNUMBER(B14)=FALSE),B14,"")</f>
        <v>1.5801269374917604</v>
      </c>
      <c r="E14" s="481">
        <f>IF(OR(AND(C14&gt;=-50,C14&lt;=50),ISNUMBER(C14)=FALSE),C14,"")</f>
        <v>-1.4062778140390435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-0.54054054054054057</v>
      </c>
      <c r="C15" s="480">
        <f>'Tabelle 3.3'!J12</f>
        <v>4.3478260869565215</v>
      </c>
      <c r="D15" s="481">
        <f t="shared" ref="D15:E45" si="3">IF(OR(AND(B15&gt;=-50,B15&lt;=50),ISNUMBER(B15)=FALSE),B15,"")</f>
        <v>-0.54054054054054057</v>
      </c>
      <c r="E15" s="481">
        <f t="shared" si="3"/>
        <v>4.3478260869565215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7.8590785907859075</v>
      </c>
      <c r="C16" s="480">
        <f>'Tabelle 3.3'!J13</f>
        <v>-13.235294117647058</v>
      </c>
      <c r="D16" s="481">
        <f t="shared" si="3"/>
        <v>7.8590785907859075</v>
      </c>
      <c r="E16" s="481">
        <f t="shared" si="3"/>
        <v>-13.235294117647058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-0.38470372071658243</v>
      </c>
      <c r="C17" s="480">
        <f>'Tabelle 3.3'!J14</f>
        <v>-6.302170283806344</v>
      </c>
      <c r="D17" s="481">
        <f t="shared" si="3"/>
        <v>-0.38470372071658243</v>
      </c>
      <c r="E17" s="481">
        <f t="shared" si="3"/>
        <v>-6.302170283806344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-1.8791946308724832</v>
      </c>
      <c r="C18" s="480">
        <f>'Tabelle 3.3'!J15</f>
        <v>1.0022271714922049</v>
      </c>
      <c r="D18" s="481">
        <f t="shared" si="3"/>
        <v>-1.8791946308724832</v>
      </c>
      <c r="E18" s="481">
        <f t="shared" si="3"/>
        <v>1.0022271714922049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0.48462419596440215</v>
      </c>
      <c r="C19" s="480">
        <f>'Tabelle 3.3'!J16</f>
        <v>-11.861861861861861</v>
      </c>
      <c r="D19" s="481">
        <f t="shared" si="3"/>
        <v>0.48462419596440215</v>
      </c>
      <c r="E19" s="481">
        <f t="shared" si="3"/>
        <v>-11.861861861861861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-2.1379980563654035</v>
      </c>
      <c r="C20" s="480">
        <f>'Tabelle 3.3'!J17</f>
        <v>-1.2048192771084338</v>
      </c>
      <c r="D20" s="481">
        <f t="shared" si="3"/>
        <v>-2.1379980563654035</v>
      </c>
      <c r="E20" s="481">
        <f t="shared" si="3"/>
        <v>-1.2048192771084338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2.6648721399730819</v>
      </c>
      <c r="C21" s="480">
        <f>'Tabelle 3.3'!J18</f>
        <v>1.8947368421052631</v>
      </c>
      <c r="D21" s="481">
        <f t="shared" si="3"/>
        <v>2.6648721399730819</v>
      </c>
      <c r="E21" s="481">
        <f t="shared" si="3"/>
        <v>1.8947368421052631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2.9147064839435468</v>
      </c>
      <c r="C22" s="480">
        <f>'Tabelle 3.3'!J19</f>
        <v>3.4203102961918193</v>
      </c>
      <c r="D22" s="481">
        <f t="shared" si="3"/>
        <v>2.9147064839435468</v>
      </c>
      <c r="E22" s="481">
        <f t="shared" si="3"/>
        <v>3.4203102961918193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-0.5447941888619855</v>
      </c>
      <c r="C23" s="480">
        <f>'Tabelle 3.3'!J20</f>
        <v>-6.76056338028169</v>
      </c>
      <c r="D23" s="481">
        <f t="shared" si="3"/>
        <v>-0.5447941888619855</v>
      </c>
      <c r="E23" s="481">
        <f t="shared" si="3"/>
        <v>-6.76056338028169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-1.7543859649122806</v>
      </c>
      <c r="C24" s="480">
        <f>'Tabelle 3.3'!J21</f>
        <v>-6.1181434599156121</v>
      </c>
      <c r="D24" s="481">
        <f t="shared" si="3"/>
        <v>-1.7543859649122806</v>
      </c>
      <c r="E24" s="481">
        <f t="shared" si="3"/>
        <v>-6.1181434599156121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4.6822742474916392</v>
      </c>
      <c r="C25" s="480">
        <f>'Tabelle 3.3'!J22</f>
        <v>11.5</v>
      </c>
      <c r="D25" s="481">
        <f t="shared" si="3"/>
        <v>4.6822742474916392</v>
      </c>
      <c r="E25" s="481">
        <f t="shared" si="3"/>
        <v>11.5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7.747489239598278</v>
      </c>
      <c r="C26" s="480">
        <f>'Tabelle 3.3'!J23</f>
        <v>-5.882352941176471</v>
      </c>
      <c r="D26" s="481">
        <f t="shared" si="3"/>
        <v>7.747489239598278</v>
      </c>
      <c r="E26" s="481">
        <f t="shared" si="3"/>
        <v>-5.882352941176471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3.7056928034371643</v>
      </c>
      <c r="C27" s="480">
        <f>'Tabelle 3.3'!J24</f>
        <v>-4.1633935585231736</v>
      </c>
      <c r="D27" s="481">
        <f t="shared" si="3"/>
        <v>3.7056928034371643</v>
      </c>
      <c r="E27" s="481">
        <f t="shared" si="3"/>
        <v>-4.1633935585231736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3.3779848573092601</v>
      </c>
      <c r="C28" s="480">
        <f>'Tabelle 3.3'!J25</f>
        <v>1.7595307917888563</v>
      </c>
      <c r="D28" s="481">
        <f t="shared" si="3"/>
        <v>3.3779848573092601</v>
      </c>
      <c r="E28" s="481">
        <f t="shared" si="3"/>
        <v>1.7595307917888563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3.5110533159947983</v>
      </c>
      <c r="C29" s="480">
        <f>'Tabelle 3.3'!J26</f>
        <v>9.3023255813953494</v>
      </c>
      <c r="D29" s="481">
        <f t="shared" si="3"/>
        <v>3.5110533159947983</v>
      </c>
      <c r="E29" s="481">
        <f t="shared" si="3"/>
        <v>9.3023255813953494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3.3776867963152508</v>
      </c>
      <c r="C30" s="480">
        <f>'Tabelle 3.3'!J27</f>
        <v>-4.7619047619047619</v>
      </c>
      <c r="D30" s="481">
        <f t="shared" si="3"/>
        <v>3.3776867963152508</v>
      </c>
      <c r="E30" s="481">
        <f t="shared" si="3"/>
        <v>-4.7619047619047619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4.7138047138047137</v>
      </c>
      <c r="C31" s="480">
        <f>'Tabelle 3.3'!J28</f>
        <v>2.416918429003021</v>
      </c>
      <c r="D31" s="481">
        <f t="shared" si="3"/>
        <v>4.7138047138047137</v>
      </c>
      <c r="E31" s="481">
        <f t="shared" si="3"/>
        <v>2.416918429003021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1.564185544768069</v>
      </c>
      <c r="C32" s="480">
        <f>'Tabelle 3.3'!J29</f>
        <v>0.49586776859504134</v>
      </c>
      <c r="D32" s="481">
        <f t="shared" si="3"/>
        <v>1.564185544768069</v>
      </c>
      <c r="E32" s="481">
        <f t="shared" si="3"/>
        <v>0.49586776859504134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0.24703557312252963</v>
      </c>
      <c r="C33" s="480">
        <f>'Tabelle 3.3'!J30</f>
        <v>4.1304347826086953</v>
      </c>
      <c r="D33" s="481">
        <f t="shared" si="3"/>
        <v>0.24703557312252963</v>
      </c>
      <c r="E33" s="481">
        <f t="shared" si="3"/>
        <v>4.1304347826086953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2.3952095808383231</v>
      </c>
      <c r="C34" s="480">
        <f>'Tabelle 3.3'!J31</f>
        <v>-3.0248033877797944</v>
      </c>
      <c r="D34" s="481">
        <f t="shared" si="3"/>
        <v>2.3952095808383231</v>
      </c>
      <c r="E34" s="481">
        <f t="shared" si="3"/>
        <v>-3.0248033877797944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-0.54054054054054057</v>
      </c>
      <c r="C37" s="480">
        <f>'Tabelle 3.3'!J34</f>
        <v>4.3478260869565215</v>
      </c>
      <c r="D37" s="481">
        <f t="shared" si="3"/>
        <v>-0.54054054054054057</v>
      </c>
      <c r="E37" s="481">
        <f t="shared" si="3"/>
        <v>4.3478260869565215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0.41154145136951847</v>
      </c>
      <c r="C38" s="480">
        <f>'Tabelle 3.3'!J35</f>
        <v>-4.3365881677197011</v>
      </c>
      <c r="D38" s="481">
        <f t="shared" si="3"/>
        <v>0.41154145136951847</v>
      </c>
      <c r="E38" s="481">
        <f t="shared" si="3"/>
        <v>-4.3365881677197011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2.4337286927214983</v>
      </c>
      <c r="C39" s="480">
        <f>'Tabelle 3.3'!J36</f>
        <v>-0.70534698521046646</v>
      </c>
      <c r="D39" s="481">
        <f t="shared" si="3"/>
        <v>2.4337286927214983</v>
      </c>
      <c r="E39" s="481">
        <f t="shared" si="3"/>
        <v>-0.70534698521046646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2.4337286927214983</v>
      </c>
      <c r="C45" s="480">
        <f>'Tabelle 3.3'!J36</f>
        <v>-0.70534698521046646</v>
      </c>
      <c r="D45" s="481">
        <f t="shared" si="3"/>
        <v>2.4337286927214983</v>
      </c>
      <c r="E45" s="481">
        <f t="shared" si="3"/>
        <v>-0.70534698521046646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48210</v>
      </c>
      <c r="C51" s="487">
        <v>10527</v>
      </c>
      <c r="D51" s="487">
        <v>6418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48543</v>
      </c>
      <c r="C52" s="487">
        <v>10791</v>
      </c>
      <c r="D52" s="487">
        <v>6539</v>
      </c>
      <c r="E52" s="488">
        <f t="shared" ref="E52:G70" si="11">IF($A$51=37802,IF(COUNTBLANK(B$51:B$70)&gt;0,#N/A,B52/B$51*100),IF(COUNTBLANK(B$51:B$75)&gt;0,#N/A,B52/B$51*100))</f>
        <v>100.69072806471686</v>
      </c>
      <c r="F52" s="488">
        <f t="shared" si="11"/>
        <v>102.50783699059561</v>
      </c>
      <c r="G52" s="488">
        <f t="shared" si="11"/>
        <v>101.88532253038329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48875</v>
      </c>
      <c r="C53" s="487">
        <v>10810</v>
      </c>
      <c r="D53" s="487">
        <v>6779</v>
      </c>
      <c r="E53" s="488">
        <f t="shared" si="11"/>
        <v>101.37938187098112</v>
      </c>
      <c r="F53" s="488">
        <f t="shared" si="11"/>
        <v>102.68832525885819</v>
      </c>
      <c r="G53" s="488">
        <f t="shared" si="11"/>
        <v>105.62480523527577</v>
      </c>
      <c r="H53" s="489">
        <f>IF(ISERROR(L53)=TRUE,IF(MONTH(A53)=MONTH(MAX(A$51:A$75)),A53,""),"")</f>
        <v>41883</v>
      </c>
      <c r="I53" s="488">
        <f t="shared" si="12"/>
        <v>101.37938187098112</v>
      </c>
      <c r="J53" s="488">
        <f t="shared" si="10"/>
        <v>102.68832525885819</v>
      </c>
      <c r="K53" s="488">
        <f t="shared" si="10"/>
        <v>105.62480523527577</v>
      </c>
      <c r="L53" s="488" t="e">
        <f t="shared" si="13"/>
        <v>#N/A</v>
      </c>
    </row>
    <row r="54" spans="1:14" ht="15" customHeight="1" x14ac:dyDescent="0.2">
      <c r="A54" s="490" t="s">
        <v>462</v>
      </c>
      <c r="B54" s="487">
        <v>48120</v>
      </c>
      <c r="C54" s="487">
        <v>10618</v>
      </c>
      <c r="D54" s="487">
        <v>6671</v>
      </c>
      <c r="E54" s="488">
        <f t="shared" si="11"/>
        <v>99.813316739265716</v>
      </c>
      <c r="F54" s="488">
        <f t="shared" si="11"/>
        <v>100.86444381115227</v>
      </c>
      <c r="G54" s="488">
        <f t="shared" si="11"/>
        <v>103.94203801807416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48339</v>
      </c>
      <c r="C55" s="487">
        <v>10314</v>
      </c>
      <c r="D55" s="487">
        <v>6459</v>
      </c>
      <c r="E55" s="488">
        <f t="shared" si="11"/>
        <v>100.26757934038582</v>
      </c>
      <c r="F55" s="488">
        <f t="shared" si="11"/>
        <v>97.976631518951265</v>
      </c>
      <c r="G55" s="488">
        <f t="shared" si="11"/>
        <v>100.63882829541913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48696</v>
      </c>
      <c r="C56" s="487">
        <v>10428</v>
      </c>
      <c r="D56" s="487">
        <v>6491</v>
      </c>
      <c r="E56" s="488">
        <f t="shared" si="11"/>
        <v>101.00808960796515</v>
      </c>
      <c r="F56" s="488">
        <f t="shared" si="11"/>
        <v>99.059561128526639</v>
      </c>
      <c r="G56" s="488">
        <f t="shared" si="11"/>
        <v>101.1374259894048</v>
      </c>
      <c r="H56" s="489" t="str">
        <f t="shared" si="14"/>
        <v/>
      </c>
      <c r="I56" s="488" t="str">
        <f t="shared" si="12"/>
        <v/>
      </c>
      <c r="J56" s="488" t="str">
        <f t="shared" si="10"/>
        <v/>
      </c>
      <c r="K56" s="488" t="str">
        <f t="shared" si="10"/>
        <v/>
      </c>
      <c r="L56" s="488" t="e">
        <f t="shared" si="13"/>
        <v>#N/A</v>
      </c>
    </row>
    <row r="57" spans="1:14" ht="15" customHeight="1" x14ac:dyDescent="0.2">
      <c r="A57" s="490">
        <v>42248</v>
      </c>
      <c r="B57" s="487">
        <v>49382</v>
      </c>
      <c r="C57" s="487">
        <v>10299</v>
      </c>
      <c r="D57" s="487">
        <v>6640</v>
      </c>
      <c r="E57" s="488">
        <f t="shared" si="11"/>
        <v>102.43103090645094</v>
      </c>
      <c r="F57" s="488">
        <f t="shared" si="11"/>
        <v>97.834140780849239</v>
      </c>
      <c r="G57" s="488">
        <f t="shared" si="11"/>
        <v>103.45902150202555</v>
      </c>
      <c r="H57" s="489">
        <f t="shared" si="14"/>
        <v>42248</v>
      </c>
      <c r="I57" s="488">
        <f t="shared" si="12"/>
        <v>102.43103090645094</v>
      </c>
      <c r="J57" s="488">
        <f t="shared" si="10"/>
        <v>97.834140780849239</v>
      </c>
      <c r="K57" s="488">
        <f t="shared" si="10"/>
        <v>103.45902150202555</v>
      </c>
      <c r="L57" s="488" t="e">
        <f t="shared" si="13"/>
        <v>#N/A</v>
      </c>
    </row>
    <row r="58" spans="1:14" ht="15" customHeight="1" x14ac:dyDescent="0.2">
      <c r="A58" s="490" t="s">
        <v>465</v>
      </c>
      <c r="B58" s="487">
        <v>48813</v>
      </c>
      <c r="C58" s="487">
        <v>10311</v>
      </c>
      <c r="D58" s="487">
        <v>6617</v>
      </c>
      <c r="E58" s="488">
        <f t="shared" si="11"/>
        <v>101.25077784691973</v>
      </c>
      <c r="F58" s="488">
        <f t="shared" si="11"/>
        <v>97.948133371330854</v>
      </c>
      <c r="G58" s="488">
        <f t="shared" si="11"/>
        <v>103.10065440947336</v>
      </c>
      <c r="H58" s="489" t="str">
        <f t="shared" si="14"/>
        <v/>
      </c>
      <c r="I58" s="488" t="str">
        <f t="shared" si="12"/>
        <v/>
      </c>
      <c r="J58" s="488" t="str">
        <f t="shared" si="10"/>
        <v/>
      </c>
      <c r="K58" s="488" t="str">
        <f t="shared" si="10"/>
        <v/>
      </c>
      <c r="L58" s="488" t="e">
        <f t="shared" si="13"/>
        <v>#N/A</v>
      </c>
    </row>
    <row r="59" spans="1:14" ht="15" customHeight="1" x14ac:dyDescent="0.2">
      <c r="A59" s="490" t="s">
        <v>466</v>
      </c>
      <c r="B59" s="487">
        <v>49004</v>
      </c>
      <c r="C59" s="487">
        <v>10202</v>
      </c>
      <c r="D59" s="487">
        <v>6596</v>
      </c>
      <c r="E59" s="488">
        <f t="shared" si="11"/>
        <v>101.64696121136694</v>
      </c>
      <c r="F59" s="488">
        <f t="shared" si="11"/>
        <v>96.912700674456161</v>
      </c>
      <c r="G59" s="488">
        <f t="shared" si="11"/>
        <v>102.77344967279527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49505</v>
      </c>
      <c r="C60" s="487">
        <v>10302</v>
      </c>
      <c r="D60" s="487">
        <v>6675</v>
      </c>
      <c r="E60" s="488">
        <f t="shared" si="11"/>
        <v>102.68616469612112</v>
      </c>
      <c r="F60" s="488">
        <f t="shared" si="11"/>
        <v>97.86263892846965</v>
      </c>
      <c r="G60" s="488">
        <f t="shared" si="11"/>
        <v>104.00436272982236</v>
      </c>
      <c r="H60" s="489" t="str">
        <f t="shared" si="14"/>
        <v/>
      </c>
      <c r="I60" s="488" t="str">
        <f t="shared" si="12"/>
        <v/>
      </c>
      <c r="J60" s="488" t="str">
        <f t="shared" si="10"/>
        <v/>
      </c>
      <c r="K60" s="488" t="str">
        <f t="shared" si="10"/>
        <v/>
      </c>
      <c r="L60" s="488" t="e">
        <f t="shared" si="13"/>
        <v>#N/A</v>
      </c>
    </row>
    <row r="61" spans="1:14" ht="15" customHeight="1" x14ac:dyDescent="0.2">
      <c r="A61" s="490">
        <v>42614</v>
      </c>
      <c r="B61" s="487">
        <v>50456</v>
      </c>
      <c r="C61" s="487">
        <v>10140</v>
      </c>
      <c r="D61" s="487">
        <v>6869</v>
      </c>
      <c r="E61" s="488">
        <f t="shared" si="11"/>
        <v>104.65878448454677</v>
      </c>
      <c r="F61" s="488">
        <f t="shared" si="11"/>
        <v>96.323738956967802</v>
      </c>
      <c r="G61" s="488">
        <f t="shared" si="11"/>
        <v>107.02711124961046</v>
      </c>
      <c r="H61" s="489">
        <f t="shared" si="14"/>
        <v>42614</v>
      </c>
      <c r="I61" s="488">
        <f t="shared" si="12"/>
        <v>104.65878448454677</v>
      </c>
      <c r="J61" s="488">
        <f t="shared" si="10"/>
        <v>96.323738956967802</v>
      </c>
      <c r="K61" s="488">
        <f t="shared" si="10"/>
        <v>107.02711124961046</v>
      </c>
      <c r="L61" s="488" t="e">
        <f t="shared" si="13"/>
        <v>#N/A</v>
      </c>
    </row>
    <row r="62" spans="1:14" ht="15" customHeight="1" x14ac:dyDescent="0.2">
      <c r="A62" s="490" t="s">
        <v>468</v>
      </c>
      <c r="B62" s="487">
        <v>50276</v>
      </c>
      <c r="C62" s="487">
        <v>10016</v>
      </c>
      <c r="D62" s="487">
        <v>6737</v>
      </c>
      <c r="E62" s="488">
        <f t="shared" si="11"/>
        <v>104.2854179630782</v>
      </c>
      <c r="F62" s="488">
        <f t="shared" si="11"/>
        <v>95.145815521991068</v>
      </c>
      <c r="G62" s="488">
        <f t="shared" si="11"/>
        <v>104.9703957619196</v>
      </c>
      <c r="H62" s="489" t="str">
        <f t="shared" si="14"/>
        <v/>
      </c>
      <c r="I62" s="488" t="str">
        <f t="shared" si="12"/>
        <v/>
      </c>
      <c r="J62" s="488" t="str">
        <f t="shared" si="10"/>
        <v/>
      </c>
      <c r="K62" s="488" t="str">
        <f t="shared" si="10"/>
        <v/>
      </c>
      <c r="L62" s="488" t="e">
        <f t="shared" si="13"/>
        <v>#N/A</v>
      </c>
    </row>
    <row r="63" spans="1:14" ht="15" customHeight="1" x14ac:dyDescent="0.2">
      <c r="A63" s="490" t="s">
        <v>469</v>
      </c>
      <c r="B63" s="487">
        <v>50300</v>
      </c>
      <c r="C63" s="487">
        <v>10027</v>
      </c>
      <c r="D63" s="487">
        <v>6812</v>
      </c>
      <c r="E63" s="488">
        <f t="shared" si="11"/>
        <v>104.33520016594066</v>
      </c>
      <c r="F63" s="488">
        <f t="shared" si="11"/>
        <v>95.250308729932556</v>
      </c>
      <c r="G63" s="488">
        <f t="shared" si="11"/>
        <v>106.13898410719851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51537</v>
      </c>
      <c r="C64" s="487">
        <v>10191</v>
      </c>
      <c r="D64" s="487">
        <v>6937</v>
      </c>
      <c r="E64" s="488">
        <f t="shared" si="11"/>
        <v>106.90105787181083</v>
      </c>
      <c r="F64" s="488">
        <f t="shared" si="11"/>
        <v>96.808207466514673</v>
      </c>
      <c r="G64" s="488">
        <f t="shared" si="11"/>
        <v>108.08663134933001</v>
      </c>
      <c r="H64" s="489" t="str">
        <f t="shared" si="14"/>
        <v/>
      </c>
      <c r="I64" s="488" t="str">
        <f t="shared" si="12"/>
        <v/>
      </c>
      <c r="J64" s="488" t="str">
        <f t="shared" si="10"/>
        <v/>
      </c>
      <c r="K64" s="488" t="str">
        <f t="shared" si="10"/>
        <v/>
      </c>
      <c r="L64" s="488" t="e">
        <f t="shared" si="13"/>
        <v>#N/A</v>
      </c>
    </row>
    <row r="65" spans="1:12" ht="15" customHeight="1" x14ac:dyDescent="0.2">
      <c r="A65" s="490">
        <v>42979</v>
      </c>
      <c r="B65" s="487">
        <v>52334</v>
      </c>
      <c r="C65" s="487">
        <v>10155</v>
      </c>
      <c r="D65" s="487">
        <v>7082</v>
      </c>
      <c r="E65" s="488">
        <f t="shared" si="11"/>
        <v>108.55424185853558</v>
      </c>
      <c r="F65" s="488">
        <f t="shared" si="11"/>
        <v>96.466229695069813</v>
      </c>
      <c r="G65" s="488">
        <f t="shared" si="11"/>
        <v>110.34590215020255</v>
      </c>
      <c r="H65" s="489">
        <f t="shared" si="14"/>
        <v>42979</v>
      </c>
      <c r="I65" s="488">
        <f t="shared" si="12"/>
        <v>108.55424185853558</v>
      </c>
      <c r="J65" s="488">
        <f t="shared" si="10"/>
        <v>96.466229695069813</v>
      </c>
      <c r="K65" s="488">
        <f t="shared" si="10"/>
        <v>110.34590215020255</v>
      </c>
      <c r="L65" s="488" t="e">
        <f t="shared" si="13"/>
        <v>#N/A</v>
      </c>
    </row>
    <row r="66" spans="1:12" ht="15" customHeight="1" x14ac:dyDescent="0.2">
      <c r="A66" s="490" t="s">
        <v>471</v>
      </c>
      <c r="B66" s="487">
        <v>51665</v>
      </c>
      <c r="C66" s="487">
        <v>9946</v>
      </c>
      <c r="D66" s="487">
        <v>6900</v>
      </c>
      <c r="E66" s="488">
        <f t="shared" si="11"/>
        <v>107.16656295374403</v>
      </c>
      <c r="F66" s="488">
        <f t="shared" si="11"/>
        <v>94.480858744181631</v>
      </c>
      <c r="G66" s="488">
        <f t="shared" si="11"/>
        <v>107.51012776565909</v>
      </c>
      <c r="H66" s="489" t="str">
        <f t="shared" si="14"/>
        <v/>
      </c>
      <c r="I66" s="488" t="str">
        <f t="shared" si="12"/>
        <v/>
      </c>
      <c r="J66" s="488" t="str">
        <f t="shared" si="10"/>
        <v/>
      </c>
      <c r="K66" s="488" t="str">
        <f t="shared" si="10"/>
        <v/>
      </c>
      <c r="L66" s="488" t="e">
        <f t="shared" si="13"/>
        <v>#N/A</v>
      </c>
    </row>
    <row r="67" spans="1:12" ht="15" customHeight="1" x14ac:dyDescent="0.2">
      <c r="A67" s="490" t="s">
        <v>472</v>
      </c>
      <c r="B67" s="487">
        <v>51946</v>
      </c>
      <c r="C67" s="487">
        <v>9819</v>
      </c>
      <c r="D67" s="487">
        <v>6902</v>
      </c>
      <c r="E67" s="488">
        <f t="shared" si="11"/>
        <v>107.74942957892553</v>
      </c>
      <c r="F67" s="488">
        <f t="shared" si="11"/>
        <v>93.274437161584501</v>
      </c>
      <c r="G67" s="488">
        <f t="shared" si="11"/>
        <v>107.54129012153319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52193</v>
      </c>
      <c r="C68" s="487">
        <v>10021</v>
      </c>
      <c r="D68" s="487">
        <v>7083</v>
      </c>
      <c r="E68" s="488">
        <f t="shared" si="11"/>
        <v>108.26177141671853</v>
      </c>
      <c r="F68" s="488">
        <f t="shared" si="11"/>
        <v>95.193312434691748</v>
      </c>
      <c r="G68" s="488">
        <f t="shared" si="11"/>
        <v>110.3614833281396</v>
      </c>
      <c r="H68" s="489" t="str">
        <f t="shared" si="14"/>
        <v/>
      </c>
      <c r="I68" s="488" t="str">
        <f t="shared" si="12"/>
        <v/>
      </c>
      <c r="J68" s="488" t="str">
        <f t="shared" si="12"/>
        <v/>
      </c>
      <c r="K68" s="488" t="str">
        <f t="shared" si="12"/>
        <v/>
      </c>
      <c r="L68" s="488" t="e">
        <f t="shared" si="13"/>
        <v>#N/A</v>
      </c>
    </row>
    <row r="69" spans="1:12" ht="15" customHeight="1" x14ac:dyDescent="0.2">
      <c r="A69" s="490">
        <v>43344</v>
      </c>
      <c r="B69" s="487">
        <v>53302</v>
      </c>
      <c r="C69" s="487">
        <v>9788</v>
      </c>
      <c r="D69" s="487">
        <v>7287</v>
      </c>
      <c r="E69" s="488">
        <f t="shared" si="11"/>
        <v>110.56212404065546</v>
      </c>
      <c r="F69" s="488">
        <f t="shared" si="11"/>
        <v>92.979956302840321</v>
      </c>
      <c r="G69" s="488">
        <f t="shared" si="11"/>
        <v>113.54004362729822</v>
      </c>
      <c r="H69" s="489">
        <f t="shared" si="14"/>
        <v>43344</v>
      </c>
      <c r="I69" s="488">
        <f t="shared" si="12"/>
        <v>110.56212404065546</v>
      </c>
      <c r="J69" s="488">
        <f t="shared" si="12"/>
        <v>92.979956302840321</v>
      </c>
      <c r="K69" s="488">
        <f t="shared" si="12"/>
        <v>113.54004362729822</v>
      </c>
      <c r="L69" s="488" t="e">
        <f t="shared" si="13"/>
        <v>#N/A</v>
      </c>
    </row>
    <row r="70" spans="1:12" ht="15" customHeight="1" x14ac:dyDescent="0.2">
      <c r="A70" s="490" t="s">
        <v>474</v>
      </c>
      <c r="B70" s="487">
        <v>52794</v>
      </c>
      <c r="C70" s="487">
        <v>9654</v>
      </c>
      <c r="D70" s="487">
        <v>7264</v>
      </c>
      <c r="E70" s="488">
        <f t="shared" si="11"/>
        <v>109.50840074673305</v>
      </c>
      <c r="F70" s="488">
        <f t="shared" si="11"/>
        <v>91.707039042462242</v>
      </c>
      <c r="G70" s="488">
        <f t="shared" si="11"/>
        <v>113.18167653474602</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53097</v>
      </c>
      <c r="C71" s="487">
        <v>9563</v>
      </c>
      <c r="D71" s="487">
        <v>7290</v>
      </c>
      <c r="E71" s="491">
        <f t="shared" ref="E71:G75" si="15">IF($A$51=37802,IF(COUNTBLANK(B$51:B$70)&gt;0,#N/A,IF(ISBLANK(B71)=FALSE,B71/B$51*100,#N/A)),IF(COUNTBLANK(B$51:B$75)&gt;0,#N/A,B71/B$51*100))</f>
        <v>110.13690105787181</v>
      </c>
      <c r="F71" s="491">
        <f t="shared" si="15"/>
        <v>90.842595231309957</v>
      </c>
      <c r="G71" s="491">
        <f t="shared" si="15"/>
        <v>113.58678716110937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53407</v>
      </c>
      <c r="C72" s="487">
        <v>9666</v>
      </c>
      <c r="D72" s="487">
        <v>7534</v>
      </c>
      <c r="E72" s="491">
        <f t="shared" si="15"/>
        <v>110.77992117817881</v>
      </c>
      <c r="F72" s="491">
        <f t="shared" si="15"/>
        <v>91.821031632943857</v>
      </c>
      <c r="G72" s="491">
        <f t="shared" si="15"/>
        <v>117.38859457775008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54336</v>
      </c>
      <c r="C73" s="487">
        <v>9524</v>
      </c>
      <c r="D73" s="487">
        <v>7645</v>
      </c>
      <c r="E73" s="491">
        <f t="shared" si="15"/>
        <v>112.70690728064716</v>
      </c>
      <c r="F73" s="491">
        <f t="shared" si="15"/>
        <v>90.4721193122447</v>
      </c>
      <c r="G73" s="491">
        <f t="shared" si="15"/>
        <v>119.11810532876285</v>
      </c>
      <c r="H73" s="492">
        <f>IF(A$51=37802,IF(ISERROR(L73)=TRUE,IF(ISBLANK(A73)=FALSE,IF(MONTH(A73)=MONTH(MAX(A$51:A$75)),A73,""),""),""),IF(ISERROR(L73)=TRUE,IF(MONTH(A73)=MONTH(MAX(A$51:A$75)),A73,""),""))</f>
        <v>43709</v>
      </c>
      <c r="I73" s="488">
        <f t="shared" si="12"/>
        <v>112.70690728064716</v>
      </c>
      <c r="J73" s="488">
        <f t="shared" si="12"/>
        <v>90.4721193122447</v>
      </c>
      <c r="K73" s="488">
        <f t="shared" si="12"/>
        <v>119.11810532876285</v>
      </c>
      <c r="L73" s="488" t="e">
        <f t="shared" si="13"/>
        <v>#N/A</v>
      </c>
    </row>
    <row r="74" spans="1:12" ht="15" customHeight="1" x14ac:dyDescent="0.2">
      <c r="A74" s="490" t="s">
        <v>477</v>
      </c>
      <c r="B74" s="487">
        <v>53844</v>
      </c>
      <c r="C74" s="487">
        <v>9488</v>
      </c>
      <c r="D74" s="487">
        <v>7593</v>
      </c>
      <c r="E74" s="491">
        <f t="shared" si="15"/>
        <v>111.6863721219664</v>
      </c>
      <c r="F74" s="491">
        <f t="shared" si="15"/>
        <v>90.130141540799841</v>
      </c>
      <c r="G74" s="491">
        <f t="shared" si="15"/>
        <v>118.30788407603615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53936</v>
      </c>
      <c r="C75" s="493">
        <v>9200</v>
      </c>
      <c r="D75" s="493">
        <v>7416</v>
      </c>
      <c r="E75" s="491">
        <f t="shared" si="15"/>
        <v>111.87720389960589</v>
      </c>
      <c r="F75" s="491">
        <f t="shared" si="15"/>
        <v>87.394319369241003</v>
      </c>
      <c r="G75" s="491">
        <f t="shared" si="15"/>
        <v>115.55001558117795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112.70690728064716</v>
      </c>
      <c r="J77" s="488">
        <f>IF(J75&lt;&gt;"",J75,IF(J74&lt;&gt;"",J74,IF(J73&lt;&gt;"",J73,IF(J72&lt;&gt;"",J72,IF(J71&lt;&gt;"",J71,IF(J70&lt;&gt;"",J70,""))))))</f>
        <v>90.4721193122447</v>
      </c>
      <c r="K77" s="488">
        <f>IF(K75&lt;&gt;"",K75,IF(K74&lt;&gt;"",K74,IF(K73&lt;&gt;"",K73,IF(K72&lt;&gt;"",K72,IF(K71&lt;&gt;"",K71,IF(K70&lt;&gt;"",K70,""))))))</f>
        <v>119.11810532876285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+12,7%</v>
      </c>
      <c r="J79" s="488" t="str">
        <f>"GeB - ausschließlich: "&amp;IF(J77&gt;100,"+","")&amp;TEXT(J77-100,"0,0")&amp;"%"</f>
        <v>GeB - ausschließlich: -9,5%</v>
      </c>
      <c r="K79" s="488" t="str">
        <f>"GeB - im Nebenjob: "&amp;IF(K77&gt;100,"+","")&amp;TEXT(K77-100,"0,0")&amp;"%"</f>
        <v>GeB - im Nebenjob: +19,1%</v>
      </c>
    </row>
    <row r="81" spans="9:9" ht="15" customHeight="1" x14ac:dyDescent="0.2">
      <c r="I81" s="488" t="str">
        <f>IF(ISERROR(HLOOKUP(1,I$78:K$79,2,FALSE)),"",HLOOKUP(1,I$78:K$79,2,FALSE))</f>
        <v>GeB - im Nebenjob: +19,1%</v>
      </c>
    </row>
    <row r="82" spans="9:9" ht="15" customHeight="1" x14ac:dyDescent="0.2">
      <c r="I82" s="488" t="str">
        <f>IF(ISERROR(HLOOKUP(2,I$78:K$79,2,FALSE)),"",HLOOKUP(2,I$78:K$79,2,FALSE))</f>
        <v>SvB: +12,7%</v>
      </c>
    </row>
    <row r="83" spans="9:9" ht="15" customHeight="1" x14ac:dyDescent="0.2">
      <c r="I83" s="488" t="str">
        <f>IF(ISERROR(HLOOKUP(3,I$78:K$79,2,FALSE)),"",HLOOKUP(3,I$78:K$79,2,FALSE))</f>
        <v>GeB - ausschließlich: -9,5%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53936</v>
      </c>
      <c r="E12" s="114">
        <v>53844</v>
      </c>
      <c r="F12" s="114">
        <v>54336</v>
      </c>
      <c r="G12" s="114">
        <v>53407</v>
      </c>
      <c r="H12" s="114">
        <v>53097</v>
      </c>
      <c r="I12" s="115">
        <v>839</v>
      </c>
      <c r="J12" s="116">
        <v>1.5801269374917604</v>
      </c>
      <c r="N12" s="117"/>
    </row>
    <row r="13" spans="1:15" s="110" customFormat="1" ht="13.5" customHeight="1" x14ac:dyDescent="0.2">
      <c r="A13" s="118" t="s">
        <v>105</v>
      </c>
      <c r="B13" s="119" t="s">
        <v>106</v>
      </c>
      <c r="C13" s="113">
        <v>57.29568377336102</v>
      </c>
      <c r="D13" s="114">
        <v>30903</v>
      </c>
      <c r="E13" s="114">
        <v>30840</v>
      </c>
      <c r="F13" s="114">
        <v>31205</v>
      </c>
      <c r="G13" s="114">
        <v>30715</v>
      </c>
      <c r="H13" s="114">
        <v>30578</v>
      </c>
      <c r="I13" s="115">
        <v>325</v>
      </c>
      <c r="J13" s="116">
        <v>1.0628556478513964</v>
      </c>
    </row>
    <row r="14" spans="1:15" s="110" customFormat="1" ht="13.5" customHeight="1" x14ac:dyDescent="0.2">
      <c r="A14" s="120"/>
      <c r="B14" s="119" t="s">
        <v>107</v>
      </c>
      <c r="C14" s="113">
        <v>42.70431622663898</v>
      </c>
      <c r="D14" s="114">
        <v>23033</v>
      </c>
      <c r="E14" s="114">
        <v>23004</v>
      </c>
      <c r="F14" s="114">
        <v>23131</v>
      </c>
      <c r="G14" s="114">
        <v>22692</v>
      </c>
      <c r="H14" s="114">
        <v>22519</v>
      </c>
      <c r="I14" s="115">
        <v>514</v>
      </c>
      <c r="J14" s="116">
        <v>2.2825169856565566</v>
      </c>
    </row>
    <row r="15" spans="1:15" s="110" customFormat="1" ht="13.5" customHeight="1" x14ac:dyDescent="0.2">
      <c r="A15" s="118" t="s">
        <v>105</v>
      </c>
      <c r="B15" s="121" t="s">
        <v>108</v>
      </c>
      <c r="C15" s="113">
        <v>10.707134381489173</v>
      </c>
      <c r="D15" s="114">
        <v>5775</v>
      </c>
      <c r="E15" s="114">
        <v>5921</v>
      </c>
      <c r="F15" s="114">
        <v>6161</v>
      </c>
      <c r="G15" s="114">
        <v>5619</v>
      </c>
      <c r="H15" s="114">
        <v>5754</v>
      </c>
      <c r="I15" s="115">
        <v>21</v>
      </c>
      <c r="J15" s="116">
        <v>0.36496350364963503</v>
      </c>
    </row>
    <row r="16" spans="1:15" s="110" customFormat="1" ht="13.5" customHeight="1" x14ac:dyDescent="0.2">
      <c r="A16" s="118"/>
      <c r="B16" s="121" t="s">
        <v>109</v>
      </c>
      <c r="C16" s="113">
        <v>67.465143874221297</v>
      </c>
      <c r="D16" s="114">
        <v>36388</v>
      </c>
      <c r="E16" s="114">
        <v>36338</v>
      </c>
      <c r="F16" s="114">
        <v>36625</v>
      </c>
      <c r="G16" s="114">
        <v>36485</v>
      </c>
      <c r="H16" s="114">
        <v>36290</v>
      </c>
      <c r="I16" s="115">
        <v>98</v>
      </c>
      <c r="J16" s="116">
        <v>0.27004684486084318</v>
      </c>
    </row>
    <row r="17" spans="1:10" s="110" customFormat="1" ht="13.5" customHeight="1" x14ac:dyDescent="0.2">
      <c r="A17" s="118"/>
      <c r="B17" s="121" t="s">
        <v>110</v>
      </c>
      <c r="C17" s="113">
        <v>20.731978641352715</v>
      </c>
      <c r="D17" s="114">
        <v>11182</v>
      </c>
      <c r="E17" s="114">
        <v>11002</v>
      </c>
      <c r="F17" s="114">
        <v>10984</v>
      </c>
      <c r="G17" s="114">
        <v>10745</v>
      </c>
      <c r="H17" s="114">
        <v>10516</v>
      </c>
      <c r="I17" s="115">
        <v>666</v>
      </c>
      <c r="J17" s="116">
        <v>6.3332065424115633</v>
      </c>
    </row>
    <row r="18" spans="1:10" s="110" customFormat="1" ht="13.5" customHeight="1" x14ac:dyDescent="0.2">
      <c r="A18" s="120"/>
      <c r="B18" s="121" t="s">
        <v>111</v>
      </c>
      <c r="C18" s="113">
        <v>1.0957431029368141</v>
      </c>
      <c r="D18" s="114">
        <v>591</v>
      </c>
      <c r="E18" s="114">
        <v>583</v>
      </c>
      <c r="F18" s="114">
        <v>566</v>
      </c>
      <c r="G18" s="114">
        <v>558</v>
      </c>
      <c r="H18" s="114">
        <v>537</v>
      </c>
      <c r="I18" s="115">
        <v>54</v>
      </c>
      <c r="J18" s="116">
        <v>10.05586592178771</v>
      </c>
    </row>
    <row r="19" spans="1:10" s="110" customFormat="1" ht="13.5" customHeight="1" x14ac:dyDescent="0.2">
      <c r="A19" s="120"/>
      <c r="B19" s="121" t="s">
        <v>112</v>
      </c>
      <c r="C19" s="113">
        <v>0.29293978048056957</v>
      </c>
      <c r="D19" s="114">
        <v>158</v>
      </c>
      <c r="E19" s="114">
        <v>147</v>
      </c>
      <c r="F19" s="114">
        <v>153</v>
      </c>
      <c r="G19" s="114">
        <v>143</v>
      </c>
      <c r="H19" s="114">
        <v>137</v>
      </c>
      <c r="I19" s="115">
        <v>21</v>
      </c>
      <c r="J19" s="116">
        <v>15.328467153284672</v>
      </c>
    </row>
    <row r="20" spans="1:10" s="110" customFormat="1" ht="13.5" customHeight="1" x14ac:dyDescent="0.2">
      <c r="A20" s="118" t="s">
        <v>113</v>
      </c>
      <c r="B20" s="122" t="s">
        <v>114</v>
      </c>
      <c r="C20" s="113">
        <v>73.090329279145649</v>
      </c>
      <c r="D20" s="114">
        <v>39422</v>
      </c>
      <c r="E20" s="114">
        <v>39433</v>
      </c>
      <c r="F20" s="114">
        <v>39887</v>
      </c>
      <c r="G20" s="114">
        <v>39215</v>
      </c>
      <c r="H20" s="114">
        <v>39112</v>
      </c>
      <c r="I20" s="115">
        <v>310</v>
      </c>
      <c r="J20" s="116">
        <v>0.79259562282675389</v>
      </c>
    </row>
    <row r="21" spans="1:10" s="110" customFormat="1" ht="13.5" customHeight="1" x14ac:dyDescent="0.2">
      <c r="A21" s="120"/>
      <c r="B21" s="122" t="s">
        <v>115</v>
      </c>
      <c r="C21" s="113">
        <v>26.909670720854347</v>
      </c>
      <c r="D21" s="114">
        <v>14514</v>
      </c>
      <c r="E21" s="114">
        <v>14411</v>
      </c>
      <c r="F21" s="114">
        <v>14449</v>
      </c>
      <c r="G21" s="114">
        <v>14192</v>
      </c>
      <c r="H21" s="114">
        <v>13985</v>
      </c>
      <c r="I21" s="115">
        <v>529</v>
      </c>
      <c r="J21" s="116">
        <v>3.7826242402574186</v>
      </c>
    </row>
    <row r="22" spans="1:10" s="110" customFormat="1" ht="13.5" customHeight="1" x14ac:dyDescent="0.2">
      <c r="A22" s="118" t="s">
        <v>113</v>
      </c>
      <c r="B22" s="122" t="s">
        <v>116</v>
      </c>
      <c r="C22" s="113">
        <v>85.443859388905366</v>
      </c>
      <c r="D22" s="114">
        <v>46085</v>
      </c>
      <c r="E22" s="114">
        <v>46126</v>
      </c>
      <c r="F22" s="114">
        <v>46514</v>
      </c>
      <c r="G22" s="114">
        <v>45764</v>
      </c>
      <c r="H22" s="114">
        <v>45698</v>
      </c>
      <c r="I22" s="115">
        <v>387</v>
      </c>
      <c r="J22" s="116">
        <v>0.84686419536960045</v>
      </c>
    </row>
    <row r="23" spans="1:10" s="110" customFormat="1" ht="13.5" customHeight="1" x14ac:dyDescent="0.2">
      <c r="A23" s="123"/>
      <c r="B23" s="124" t="s">
        <v>117</v>
      </c>
      <c r="C23" s="125">
        <v>14.52091367546722</v>
      </c>
      <c r="D23" s="114">
        <v>7832</v>
      </c>
      <c r="E23" s="114">
        <v>7698</v>
      </c>
      <c r="F23" s="114">
        <v>7799</v>
      </c>
      <c r="G23" s="114">
        <v>7616</v>
      </c>
      <c r="H23" s="114">
        <v>7370</v>
      </c>
      <c r="I23" s="115">
        <v>462</v>
      </c>
      <c r="J23" s="116">
        <v>6.2686567164179108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16616</v>
      </c>
      <c r="E26" s="114">
        <v>17081</v>
      </c>
      <c r="F26" s="114">
        <v>17169</v>
      </c>
      <c r="G26" s="114">
        <v>17200</v>
      </c>
      <c r="H26" s="140">
        <v>16853</v>
      </c>
      <c r="I26" s="115">
        <v>-237</v>
      </c>
      <c r="J26" s="116">
        <v>-1.4062778140390435</v>
      </c>
    </row>
    <row r="27" spans="1:10" s="110" customFormat="1" ht="13.5" customHeight="1" x14ac:dyDescent="0.2">
      <c r="A27" s="118" t="s">
        <v>105</v>
      </c>
      <c r="B27" s="119" t="s">
        <v>106</v>
      </c>
      <c r="C27" s="113">
        <v>42.531295137217143</v>
      </c>
      <c r="D27" s="115">
        <v>7067</v>
      </c>
      <c r="E27" s="114">
        <v>7158</v>
      </c>
      <c r="F27" s="114">
        <v>7206</v>
      </c>
      <c r="G27" s="114">
        <v>7221</v>
      </c>
      <c r="H27" s="140">
        <v>7060</v>
      </c>
      <c r="I27" s="115">
        <v>7</v>
      </c>
      <c r="J27" s="116">
        <v>9.9150141643059492E-2</v>
      </c>
    </row>
    <row r="28" spans="1:10" s="110" customFormat="1" ht="13.5" customHeight="1" x14ac:dyDescent="0.2">
      <c r="A28" s="120"/>
      <c r="B28" s="119" t="s">
        <v>107</v>
      </c>
      <c r="C28" s="113">
        <v>57.468704862782857</v>
      </c>
      <c r="D28" s="115">
        <v>9549</v>
      </c>
      <c r="E28" s="114">
        <v>9923</v>
      </c>
      <c r="F28" s="114">
        <v>9963</v>
      </c>
      <c r="G28" s="114">
        <v>9979</v>
      </c>
      <c r="H28" s="140">
        <v>9793</v>
      </c>
      <c r="I28" s="115">
        <v>-244</v>
      </c>
      <c r="J28" s="116">
        <v>-2.4915756152353721</v>
      </c>
    </row>
    <row r="29" spans="1:10" s="110" customFormat="1" ht="13.5" customHeight="1" x14ac:dyDescent="0.2">
      <c r="A29" s="118" t="s">
        <v>105</v>
      </c>
      <c r="B29" s="121" t="s">
        <v>108</v>
      </c>
      <c r="C29" s="113">
        <v>14.082811747713048</v>
      </c>
      <c r="D29" s="115">
        <v>2340</v>
      </c>
      <c r="E29" s="114">
        <v>2382</v>
      </c>
      <c r="F29" s="114">
        <v>2451</v>
      </c>
      <c r="G29" s="114">
        <v>2461</v>
      </c>
      <c r="H29" s="140">
        <v>2299</v>
      </c>
      <c r="I29" s="115">
        <v>41</v>
      </c>
      <c r="J29" s="116">
        <v>1.7833840800347978</v>
      </c>
    </row>
    <row r="30" spans="1:10" s="110" customFormat="1" ht="13.5" customHeight="1" x14ac:dyDescent="0.2">
      <c r="A30" s="118"/>
      <c r="B30" s="121" t="s">
        <v>109</v>
      </c>
      <c r="C30" s="113">
        <v>50.649975926817525</v>
      </c>
      <c r="D30" s="115">
        <v>8416</v>
      </c>
      <c r="E30" s="114">
        <v>8699</v>
      </c>
      <c r="F30" s="114">
        <v>8726</v>
      </c>
      <c r="G30" s="114">
        <v>8776</v>
      </c>
      <c r="H30" s="140">
        <v>8716</v>
      </c>
      <c r="I30" s="115">
        <v>-300</v>
      </c>
      <c r="J30" s="116">
        <v>-3.4419458467186783</v>
      </c>
    </row>
    <row r="31" spans="1:10" s="110" customFormat="1" ht="13.5" customHeight="1" x14ac:dyDescent="0.2">
      <c r="A31" s="118"/>
      <c r="B31" s="121" t="s">
        <v>110</v>
      </c>
      <c r="C31" s="113">
        <v>20.010832932113626</v>
      </c>
      <c r="D31" s="115">
        <v>3325</v>
      </c>
      <c r="E31" s="114">
        <v>3389</v>
      </c>
      <c r="F31" s="114">
        <v>3403</v>
      </c>
      <c r="G31" s="114">
        <v>3408</v>
      </c>
      <c r="H31" s="140">
        <v>3360</v>
      </c>
      <c r="I31" s="115">
        <v>-35</v>
      </c>
      <c r="J31" s="116">
        <v>-1.0416666666666667</v>
      </c>
    </row>
    <row r="32" spans="1:10" s="110" customFormat="1" ht="13.5" customHeight="1" x14ac:dyDescent="0.2">
      <c r="A32" s="120"/>
      <c r="B32" s="121" t="s">
        <v>111</v>
      </c>
      <c r="C32" s="113">
        <v>15.256379393355802</v>
      </c>
      <c r="D32" s="115">
        <v>2535</v>
      </c>
      <c r="E32" s="114">
        <v>2611</v>
      </c>
      <c r="F32" s="114">
        <v>2589</v>
      </c>
      <c r="G32" s="114">
        <v>2555</v>
      </c>
      <c r="H32" s="140">
        <v>2478</v>
      </c>
      <c r="I32" s="115">
        <v>57</v>
      </c>
      <c r="J32" s="116">
        <v>2.3002421307506054</v>
      </c>
    </row>
    <row r="33" spans="1:10" s="110" customFormat="1" ht="13.5" customHeight="1" x14ac:dyDescent="0.2">
      <c r="A33" s="120"/>
      <c r="B33" s="121" t="s">
        <v>112</v>
      </c>
      <c r="C33" s="113">
        <v>1.5105922002888781</v>
      </c>
      <c r="D33" s="115">
        <v>251</v>
      </c>
      <c r="E33" s="114">
        <v>268</v>
      </c>
      <c r="F33" s="114">
        <v>272</v>
      </c>
      <c r="G33" s="114">
        <v>222</v>
      </c>
      <c r="H33" s="140">
        <v>206</v>
      </c>
      <c r="I33" s="115">
        <v>45</v>
      </c>
      <c r="J33" s="116">
        <v>21.844660194174757</v>
      </c>
    </row>
    <row r="34" spans="1:10" s="110" customFormat="1" ht="13.5" customHeight="1" x14ac:dyDescent="0.2">
      <c r="A34" s="118" t="s">
        <v>113</v>
      </c>
      <c r="B34" s="122" t="s">
        <v>116</v>
      </c>
      <c r="C34" s="113">
        <v>85.26721232546943</v>
      </c>
      <c r="D34" s="115">
        <v>14168</v>
      </c>
      <c r="E34" s="114">
        <v>14661</v>
      </c>
      <c r="F34" s="114">
        <v>14772</v>
      </c>
      <c r="G34" s="114">
        <v>14837</v>
      </c>
      <c r="H34" s="140">
        <v>14485</v>
      </c>
      <c r="I34" s="115">
        <v>-317</v>
      </c>
      <c r="J34" s="116">
        <v>-2.1884708318950636</v>
      </c>
    </row>
    <row r="35" spans="1:10" s="110" customFormat="1" ht="13.5" customHeight="1" x14ac:dyDescent="0.2">
      <c r="A35" s="118"/>
      <c r="B35" s="119" t="s">
        <v>117</v>
      </c>
      <c r="C35" s="113">
        <v>14.528165623495426</v>
      </c>
      <c r="D35" s="115">
        <v>2414</v>
      </c>
      <c r="E35" s="114">
        <v>2388</v>
      </c>
      <c r="F35" s="114">
        <v>2368</v>
      </c>
      <c r="G35" s="114">
        <v>2335</v>
      </c>
      <c r="H35" s="140">
        <v>2341</v>
      </c>
      <c r="I35" s="115">
        <v>73</v>
      </c>
      <c r="J35" s="116">
        <v>3.1183255019222553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9200</v>
      </c>
      <c r="E37" s="114">
        <v>9488</v>
      </c>
      <c r="F37" s="114">
        <v>9524</v>
      </c>
      <c r="G37" s="114">
        <v>9666</v>
      </c>
      <c r="H37" s="140">
        <v>9563</v>
      </c>
      <c r="I37" s="115">
        <v>-363</v>
      </c>
      <c r="J37" s="116">
        <v>-3.795879953989334</v>
      </c>
    </row>
    <row r="38" spans="1:10" s="110" customFormat="1" ht="13.5" customHeight="1" x14ac:dyDescent="0.2">
      <c r="A38" s="118" t="s">
        <v>105</v>
      </c>
      <c r="B38" s="119" t="s">
        <v>106</v>
      </c>
      <c r="C38" s="113">
        <v>36.739130434782609</v>
      </c>
      <c r="D38" s="115">
        <v>3380</v>
      </c>
      <c r="E38" s="114">
        <v>3421</v>
      </c>
      <c r="F38" s="114">
        <v>3409</v>
      </c>
      <c r="G38" s="114">
        <v>3480</v>
      </c>
      <c r="H38" s="140">
        <v>3416</v>
      </c>
      <c r="I38" s="115">
        <v>-36</v>
      </c>
      <c r="J38" s="116">
        <v>-1.053864168618267</v>
      </c>
    </row>
    <row r="39" spans="1:10" s="110" customFormat="1" ht="13.5" customHeight="1" x14ac:dyDescent="0.2">
      <c r="A39" s="120"/>
      <c r="B39" s="119" t="s">
        <v>107</v>
      </c>
      <c r="C39" s="113">
        <v>63.260869565217391</v>
      </c>
      <c r="D39" s="115">
        <v>5820</v>
      </c>
      <c r="E39" s="114">
        <v>6067</v>
      </c>
      <c r="F39" s="114">
        <v>6115</v>
      </c>
      <c r="G39" s="114">
        <v>6186</v>
      </c>
      <c r="H39" s="140">
        <v>6147</v>
      </c>
      <c r="I39" s="115">
        <v>-327</v>
      </c>
      <c r="J39" s="116">
        <v>-5.3196681307955096</v>
      </c>
    </row>
    <row r="40" spans="1:10" s="110" customFormat="1" ht="13.5" customHeight="1" x14ac:dyDescent="0.2">
      <c r="A40" s="118" t="s">
        <v>105</v>
      </c>
      <c r="B40" s="121" t="s">
        <v>108</v>
      </c>
      <c r="C40" s="113">
        <v>15.934782608695652</v>
      </c>
      <c r="D40" s="115">
        <v>1466</v>
      </c>
      <c r="E40" s="114">
        <v>1483</v>
      </c>
      <c r="F40" s="114">
        <v>1538</v>
      </c>
      <c r="G40" s="114">
        <v>1629</v>
      </c>
      <c r="H40" s="140">
        <v>1474</v>
      </c>
      <c r="I40" s="115">
        <v>-8</v>
      </c>
      <c r="J40" s="116">
        <v>-0.54274084124830391</v>
      </c>
    </row>
    <row r="41" spans="1:10" s="110" customFormat="1" ht="13.5" customHeight="1" x14ac:dyDescent="0.2">
      <c r="A41" s="118"/>
      <c r="B41" s="121" t="s">
        <v>109</v>
      </c>
      <c r="C41" s="113">
        <v>34.304347826086953</v>
      </c>
      <c r="D41" s="115">
        <v>3156</v>
      </c>
      <c r="E41" s="114">
        <v>3296</v>
      </c>
      <c r="F41" s="114">
        <v>3283</v>
      </c>
      <c r="G41" s="114">
        <v>3326</v>
      </c>
      <c r="H41" s="140">
        <v>3440</v>
      </c>
      <c r="I41" s="115">
        <v>-284</v>
      </c>
      <c r="J41" s="116">
        <v>-8.2558139534883725</v>
      </c>
    </row>
    <row r="42" spans="1:10" s="110" customFormat="1" ht="13.5" customHeight="1" x14ac:dyDescent="0.2">
      <c r="A42" s="118"/>
      <c r="B42" s="121" t="s">
        <v>110</v>
      </c>
      <c r="C42" s="113">
        <v>22.902173913043477</v>
      </c>
      <c r="D42" s="115">
        <v>2107</v>
      </c>
      <c r="E42" s="114">
        <v>2168</v>
      </c>
      <c r="F42" s="114">
        <v>2177</v>
      </c>
      <c r="G42" s="114">
        <v>2216</v>
      </c>
      <c r="H42" s="140">
        <v>2224</v>
      </c>
      <c r="I42" s="115">
        <v>-117</v>
      </c>
      <c r="J42" s="116">
        <v>-5.2607913669064752</v>
      </c>
    </row>
    <row r="43" spans="1:10" s="110" customFormat="1" ht="13.5" customHeight="1" x14ac:dyDescent="0.2">
      <c r="A43" s="120"/>
      <c r="B43" s="121" t="s">
        <v>111</v>
      </c>
      <c r="C43" s="113">
        <v>26.858695652173914</v>
      </c>
      <c r="D43" s="115">
        <v>2471</v>
      </c>
      <c r="E43" s="114">
        <v>2541</v>
      </c>
      <c r="F43" s="114">
        <v>2526</v>
      </c>
      <c r="G43" s="114">
        <v>2495</v>
      </c>
      <c r="H43" s="140">
        <v>2425</v>
      </c>
      <c r="I43" s="115">
        <v>46</v>
      </c>
      <c r="J43" s="116">
        <v>1.8969072164948453</v>
      </c>
    </row>
    <row r="44" spans="1:10" s="110" customFormat="1" ht="13.5" customHeight="1" x14ac:dyDescent="0.2">
      <c r="A44" s="120"/>
      <c r="B44" s="121" t="s">
        <v>112</v>
      </c>
      <c r="C44" s="113">
        <v>2.6086956521739131</v>
      </c>
      <c r="D44" s="115">
        <v>240</v>
      </c>
      <c r="E44" s="114">
        <v>249</v>
      </c>
      <c r="F44" s="114">
        <v>257</v>
      </c>
      <c r="G44" s="114">
        <v>207</v>
      </c>
      <c r="H44" s="140">
        <v>193</v>
      </c>
      <c r="I44" s="115">
        <v>47</v>
      </c>
      <c r="J44" s="116">
        <v>24.352331606217618</v>
      </c>
    </row>
    <row r="45" spans="1:10" s="110" customFormat="1" ht="13.5" customHeight="1" x14ac:dyDescent="0.2">
      <c r="A45" s="118" t="s">
        <v>113</v>
      </c>
      <c r="B45" s="122" t="s">
        <v>116</v>
      </c>
      <c r="C45" s="113">
        <v>87.326086956521735</v>
      </c>
      <c r="D45" s="115">
        <v>8034</v>
      </c>
      <c r="E45" s="114">
        <v>8340</v>
      </c>
      <c r="F45" s="114">
        <v>8414</v>
      </c>
      <c r="G45" s="114">
        <v>8544</v>
      </c>
      <c r="H45" s="140">
        <v>8395</v>
      </c>
      <c r="I45" s="115">
        <v>-361</v>
      </c>
      <c r="J45" s="116">
        <v>-4.3001786777843956</v>
      </c>
    </row>
    <row r="46" spans="1:10" s="110" customFormat="1" ht="13.5" customHeight="1" x14ac:dyDescent="0.2">
      <c r="A46" s="118"/>
      <c r="B46" s="119" t="s">
        <v>117</v>
      </c>
      <c r="C46" s="113">
        <v>12.304347826086957</v>
      </c>
      <c r="D46" s="115">
        <v>1132</v>
      </c>
      <c r="E46" s="114">
        <v>1117</v>
      </c>
      <c r="F46" s="114">
        <v>1082</v>
      </c>
      <c r="G46" s="114">
        <v>1095</v>
      </c>
      <c r="H46" s="140">
        <v>1142</v>
      </c>
      <c r="I46" s="115">
        <v>-10</v>
      </c>
      <c r="J46" s="116">
        <v>-0.87565674255691772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7416</v>
      </c>
      <c r="E48" s="114">
        <v>7593</v>
      </c>
      <c r="F48" s="114">
        <v>7645</v>
      </c>
      <c r="G48" s="114">
        <v>7534</v>
      </c>
      <c r="H48" s="140">
        <v>7290</v>
      </c>
      <c r="I48" s="115">
        <v>126</v>
      </c>
      <c r="J48" s="116">
        <v>1.728395061728395</v>
      </c>
    </row>
    <row r="49" spans="1:12" s="110" customFormat="1" ht="13.5" customHeight="1" x14ac:dyDescent="0.2">
      <c r="A49" s="118" t="s">
        <v>105</v>
      </c>
      <c r="B49" s="119" t="s">
        <v>106</v>
      </c>
      <c r="C49" s="113">
        <v>49.716828478964402</v>
      </c>
      <c r="D49" s="115">
        <v>3687</v>
      </c>
      <c r="E49" s="114">
        <v>3737</v>
      </c>
      <c r="F49" s="114">
        <v>3797</v>
      </c>
      <c r="G49" s="114">
        <v>3741</v>
      </c>
      <c r="H49" s="140">
        <v>3644</v>
      </c>
      <c r="I49" s="115">
        <v>43</v>
      </c>
      <c r="J49" s="116">
        <v>1.1800219538968166</v>
      </c>
    </row>
    <row r="50" spans="1:12" s="110" customFormat="1" ht="13.5" customHeight="1" x14ac:dyDescent="0.2">
      <c r="A50" s="120"/>
      <c r="B50" s="119" t="s">
        <v>107</v>
      </c>
      <c r="C50" s="113">
        <v>50.283171521035598</v>
      </c>
      <c r="D50" s="115">
        <v>3729</v>
      </c>
      <c r="E50" s="114">
        <v>3856</v>
      </c>
      <c r="F50" s="114">
        <v>3848</v>
      </c>
      <c r="G50" s="114">
        <v>3793</v>
      </c>
      <c r="H50" s="140">
        <v>3646</v>
      </c>
      <c r="I50" s="115">
        <v>83</v>
      </c>
      <c r="J50" s="116">
        <v>2.2764673614920459</v>
      </c>
    </row>
    <row r="51" spans="1:12" s="110" customFormat="1" ht="13.5" customHeight="1" x14ac:dyDescent="0.2">
      <c r="A51" s="118" t="s">
        <v>105</v>
      </c>
      <c r="B51" s="121" t="s">
        <v>108</v>
      </c>
      <c r="C51" s="113">
        <v>11.785329018338727</v>
      </c>
      <c r="D51" s="115">
        <v>874</v>
      </c>
      <c r="E51" s="114">
        <v>899</v>
      </c>
      <c r="F51" s="114">
        <v>913</v>
      </c>
      <c r="G51" s="114">
        <v>832</v>
      </c>
      <c r="H51" s="140">
        <v>825</v>
      </c>
      <c r="I51" s="115">
        <v>49</v>
      </c>
      <c r="J51" s="116">
        <v>5.9393939393939394</v>
      </c>
    </row>
    <row r="52" spans="1:12" s="110" customFormat="1" ht="13.5" customHeight="1" x14ac:dyDescent="0.2">
      <c r="A52" s="118"/>
      <c r="B52" s="121" t="s">
        <v>109</v>
      </c>
      <c r="C52" s="113">
        <v>70.927723840345195</v>
      </c>
      <c r="D52" s="115">
        <v>5260</v>
      </c>
      <c r="E52" s="114">
        <v>5403</v>
      </c>
      <c r="F52" s="114">
        <v>5443</v>
      </c>
      <c r="G52" s="114">
        <v>5450</v>
      </c>
      <c r="H52" s="140">
        <v>5276</v>
      </c>
      <c r="I52" s="115">
        <v>-16</v>
      </c>
      <c r="J52" s="116">
        <v>-0.30326004548900681</v>
      </c>
    </row>
    <row r="53" spans="1:12" s="110" customFormat="1" ht="13.5" customHeight="1" x14ac:dyDescent="0.2">
      <c r="A53" s="118"/>
      <c r="B53" s="121" t="s">
        <v>110</v>
      </c>
      <c r="C53" s="113">
        <v>16.423948220064727</v>
      </c>
      <c r="D53" s="115">
        <v>1218</v>
      </c>
      <c r="E53" s="114">
        <v>1221</v>
      </c>
      <c r="F53" s="114">
        <v>1226</v>
      </c>
      <c r="G53" s="114">
        <v>1192</v>
      </c>
      <c r="H53" s="140">
        <v>1136</v>
      </c>
      <c r="I53" s="115">
        <v>82</v>
      </c>
      <c r="J53" s="116">
        <v>7.21830985915493</v>
      </c>
    </row>
    <row r="54" spans="1:12" s="110" customFormat="1" ht="13.5" customHeight="1" x14ac:dyDescent="0.2">
      <c r="A54" s="120"/>
      <c r="B54" s="121" t="s">
        <v>111</v>
      </c>
      <c r="C54" s="113">
        <v>0.86299892125134847</v>
      </c>
      <c r="D54" s="115">
        <v>64</v>
      </c>
      <c r="E54" s="114">
        <v>70</v>
      </c>
      <c r="F54" s="114">
        <v>63</v>
      </c>
      <c r="G54" s="114">
        <v>60</v>
      </c>
      <c r="H54" s="140">
        <v>53</v>
      </c>
      <c r="I54" s="115">
        <v>11</v>
      </c>
      <c r="J54" s="116">
        <v>20.754716981132077</v>
      </c>
    </row>
    <row r="55" spans="1:12" s="110" customFormat="1" ht="13.5" customHeight="1" x14ac:dyDescent="0.2">
      <c r="A55" s="120"/>
      <c r="B55" s="121" t="s">
        <v>112</v>
      </c>
      <c r="C55" s="113">
        <v>0.14832793959007551</v>
      </c>
      <c r="D55" s="115">
        <v>11</v>
      </c>
      <c r="E55" s="114">
        <v>19</v>
      </c>
      <c r="F55" s="114">
        <v>15</v>
      </c>
      <c r="G55" s="114">
        <v>15</v>
      </c>
      <c r="H55" s="140">
        <v>13</v>
      </c>
      <c r="I55" s="115">
        <v>-2</v>
      </c>
      <c r="J55" s="116">
        <v>-15.384615384615385</v>
      </c>
    </row>
    <row r="56" spans="1:12" s="110" customFormat="1" ht="13.5" customHeight="1" x14ac:dyDescent="0.2">
      <c r="A56" s="118" t="s">
        <v>113</v>
      </c>
      <c r="B56" s="122" t="s">
        <v>116</v>
      </c>
      <c r="C56" s="113">
        <v>82.713052858683923</v>
      </c>
      <c r="D56" s="115">
        <v>6134</v>
      </c>
      <c r="E56" s="114">
        <v>6321</v>
      </c>
      <c r="F56" s="114">
        <v>6358</v>
      </c>
      <c r="G56" s="114">
        <v>6293</v>
      </c>
      <c r="H56" s="140">
        <v>6090</v>
      </c>
      <c r="I56" s="115">
        <v>44</v>
      </c>
      <c r="J56" s="116">
        <v>0.72249589490968802</v>
      </c>
    </row>
    <row r="57" spans="1:12" s="110" customFormat="1" ht="13.5" customHeight="1" x14ac:dyDescent="0.2">
      <c r="A57" s="142"/>
      <c r="B57" s="124" t="s">
        <v>117</v>
      </c>
      <c r="C57" s="125">
        <v>17.286947141316073</v>
      </c>
      <c r="D57" s="143">
        <v>1282</v>
      </c>
      <c r="E57" s="144">
        <v>1271</v>
      </c>
      <c r="F57" s="144">
        <v>1286</v>
      </c>
      <c r="G57" s="144">
        <v>1240</v>
      </c>
      <c r="H57" s="145">
        <v>1199</v>
      </c>
      <c r="I57" s="143">
        <v>83</v>
      </c>
      <c r="J57" s="146">
        <v>6.922435362802335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53936</v>
      </c>
      <c r="E12" s="236">
        <v>53844</v>
      </c>
      <c r="F12" s="114">
        <v>54336</v>
      </c>
      <c r="G12" s="114">
        <v>53407</v>
      </c>
      <c r="H12" s="140">
        <v>53097</v>
      </c>
      <c r="I12" s="115">
        <v>839</v>
      </c>
      <c r="J12" s="116">
        <v>1.5801269374917604</v>
      </c>
    </row>
    <row r="13" spans="1:15" s="110" customFormat="1" ht="12" customHeight="1" x14ac:dyDescent="0.2">
      <c r="A13" s="118" t="s">
        <v>105</v>
      </c>
      <c r="B13" s="119" t="s">
        <v>106</v>
      </c>
      <c r="C13" s="113">
        <v>57.29568377336102</v>
      </c>
      <c r="D13" s="115">
        <v>30903</v>
      </c>
      <c r="E13" s="114">
        <v>30840</v>
      </c>
      <c r="F13" s="114">
        <v>31205</v>
      </c>
      <c r="G13" s="114">
        <v>30715</v>
      </c>
      <c r="H13" s="140">
        <v>30578</v>
      </c>
      <c r="I13" s="115">
        <v>325</v>
      </c>
      <c r="J13" s="116">
        <v>1.0628556478513964</v>
      </c>
    </row>
    <row r="14" spans="1:15" s="110" customFormat="1" ht="12" customHeight="1" x14ac:dyDescent="0.2">
      <c r="A14" s="118"/>
      <c r="B14" s="119" t="s">
        <v>107</v>
      </c>
      <c r="C14" s="113">
        <v>42.70431622663898</v>
      </c>
      <c r="D14" s="115">
        <v>23033</v>
      </c>
      <c r="E14" s="114">
        <v>23004</v>
      </c>
      <c r="F14" s="114">
        <v>23131</v>
      </c>
      <c r="G14" s="114">
        <v>22692</v>
      </c>
      <c r="H14" s="140">
        <v>22519</v>
      </c>
      <c r="I14" s="115">
        <v>514</v>
      </c>
      <c r="J14" s="116">
        <v>2.2825169856565566</v>
      </c>
    </row>
    <row r="15" spans="1:15" s="110" customFormat="1" ht="12" customHeight="1" x14ac:dyDescent="0.2">
      <c r="A15" s="118" t="s">
        <v>105</v>
      </c>
      <c r="B15" s="121" t="s">
        <v>108</v>
      </c>
      <c r="C15" s="113">
        <v>10.707134381489173</v>
      </c>
      <c r="D15" s="115">
        <v>5775</v>
      </c>
      <c r="E15" s="114">
        <v>5921</v>
      </c>
      <c r="F15" s="114">
        <v>6161</v>
      </c>
      <c r="G15" s="114">
        <v>5619</v>
      </c>
      <c r="H15" s="140">
        <v>5754</v>
      </c>
      <c r="I15" s="115">
        <v>21</v>
      </c>
      <c r="J15" s="116">
        <v>0.36496350364963503</v>
      </c>
    </row>
    <row r="16" spans="1:15" s="110" customFormat="1" ht="12" customHeight="1" x14ac:dyDescent="0.2">
      <c r="A16" s="118"/>
      <c r="B16" s="121" t="s">
        <v>109</v>
      </c>
      <c r="C16" s="113">
        <v>67.465143874221297</v>
      </c>
      <c r="D16" s="115">
        <v>36388</v>
      </c>
      <c r="E16" s="114">
        <v>36338</v>
      </c>
      <c r="F16" s="114">
        <v>36625</v>
      </c>
      <c r="G16" s="114">
        <v>36485</v>
      </c>
      <c r="H16" s="140">
        <v>36290</v>
      </c>
      <c r="I16" s="115">
        <v>98</v>
      </c>
      <c r="J16" s="116">
        <v>0.27004684486084318</v>
      </c>
    </row>
    <row r="17" spans="1:10" s="110" customFormat="1" ht="12" customHeight="1" x14ac:dyDescent="0.2">
      <c r="A17" s="118"/>
      <c r="B17" s="121" t="s">
        <v>110</v>
      </c>
      <c r="C17" s="113">
        <v>20.731978641352715</v>
      </c>
      <c r="D17" s="115">
        <v>11182</v>
      </c>
      <c r="E17" s="114">
        <v>11002</v>
      </c>
      <c r="F17" s="114">
        <v>10984</v>
      </c>
      <c r="G17" s="114">
        <v>10745</v>
      </c>
      <c r="H17" s="140">
        <v>10516</v>
      </c>
      <c r="I17" s="115">
        <v>666</v>
      </c>
      <c r="J17" s="116">
        <v>6.3332065424115633</v>
      </c>
    </row>
    <row r="18" spans="1:10" s="110" customFormat="1" ht="12" customHeight="1" x14ac:dyDescent="0.2">
      <c r="A18" s="120"/>
      <c r="B18" s="121" t="s">
        <v>111</v>
      </c>
      <c r="C18" s="113">
        <v>1.0957431029368141</v>
      </c>
      <c r="D18" s="115">
        <v>591</v>
      </c>
      <c r="E18" s="114">
        <v>583</v>
      </c>
      <c r="F18" s="114">
        <v>566</v>
      </c>
      <c r="G18" s="114">
        <v>558</v>
      </c>
      <c r="H18" s="140">
        <v>537</v>
      </c>
      <c r="I18" s="115">
        <v>54</v>
      </c>
      <c r="J18" s="116">
        <v>10.05586592178771</v>
      </c>
    </row>
    <row r="19" spans="1:10" s="110" customFormat="1" ht="12" customHeight="1" x14ac:dyDescent="0.2">
      <c r="A19" s="120"/>
      <c r="B19" s="121" t="s">
        <v>112</v>
      </c>
      <c r="C19" s="113">
        <v>0.29293978048056957</v>
      </c>
      <c r="D19" s="115">
        <v>158</v>
      </c>
      <c r="E19" s="114">
        <v>147</v>
      </c>
      <c r="F19" s="114">
        <v>153</v>
      </c>
      <c r="G19" s="114">
        <v>143</v>
      </c>
      <c r="H19" s="140">
        <v>137</v>
      </c>
      <c r="I19" s="115">
        <v>21</v>
      </c>
      <c r="J19" s="116">
        <v>15.328467153284672</v>
      </c>
    </row>
    <row r="20" spans="1:10" s="110" customFormat="1" ht="12" customHeight="1" x14ac:dyDescent="0.2">
      <c r="A20" s="118" t="s">
        <v>113</v>
      </c>
      <c r="B20" s="119" t="s">
        <v>181</v>
      </c>
      <c r="C20" s="113">
        <v>73.090329279145649</v>
      </c>
      <c r="D20" s="115">
        <v>39422</v>
      </c>
      <c r="E20" s="114">
        <v>39433</v>
      </c>
      <c r="F20" s="114">
        <v>39887</v>
      </c>
      <c r="G20" s="114">
        <v>39215</v>
      </c>
      <c r="H20" s="140">
        <v>39112</v>
      </c>
      <c r="I20" s="115">
        <v>310</v>
      </c>
      <c r="J20" s="116">
        <v>0.79259562282675389</v>
      </c>
    </row>
    <row r="21" spans="1:10" s="110" customFormat="1" ht="12" customHeight="1" x14ac:dyDescent="0.2">
      <c r="A21" s="118"/>
      <c r="B21" s="119" t="s">
        <v>182</v>
      </c>
      <c r="C21" s="113">
        <v>26.909670720854347</v>
      </c>
      <c r="D21" s="115">
        <v>14514</v>
      </c>
      <c r="E21" s="114">
        <v>14411</v>
      </c>
      <c r="F21" s="114">
        <v>14449</v>
      </c>
      <c r="G21" s="114">
        <v>14192</v>
      </c>
      <c r="H21" s="140">
        <v>13985</v>
      </c>
      <c r="I21" s="115">
        <v>529</v>
      </c>
      <c r="J21" s="116">
        <v>3.7826242402574186</v>
      </c>
    </row>
    <row r="22" spans="1:10" s="110" customFormat="1" ht="12" customHeight="1" x14ac:dyDescent="0.2">
      <c r="A22" s="118" t="s">
        <v>113</v>
      </c>
      <c r="B22" s="119" t="s">
        <v>116</v>
      </c>
      <c r="C22" s="113">
        <v>85.443859388905366</v>
      </c>
      <c r="D22" s="115">
        <v>46085</v>
      </c>
      <c r="E22" s="114">
        <v>46126</v>
      </c>
      <c r="F22" s="114">
        <v>46514</v>
      </c>
      <c r="G22" s="114">
        <v>45764</v>
      </c>
      <c r="H22" s="140">
        <v>45698</v>
      </c>
      <c r="I22" s="115">
        <v>387</v>
      </c>
      <c r="J22" s="116">
        <v>0.84686419536960045</v>
      </c>
    </row>
    <row r="23" spans="1:10" s="110" customFormat="1" ht="12" customHeight="1" x14ac:dyDescent="0.2">
      <c r="A23" s="118"/>
      <c r="B23" s="119" t="s">
        <v>117</v>
      </c>
      <c r="C23" s="113">
        <v>14.52091367546722</v>
      </c>
      <c r="D23" s="115">
        <v>7832</v>
      </c>
      <c r="E23" s="114">
        <v>7698</v>
      </c>
      <c r="F23" s="114">
        <v>7799</v>
      </c>
      <c r="G23" s="114">
        <v>7616</v>
      </c>
      <c r="H23" s="140">
        <v>7370</v>
      </c>
      <c r="I23" s="115">
        <v>462</v>
      </c>
      <c r="J23" s="116">
        <v>6.2686567164179108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73388</v>
      </c>
      <c r="E64" s="236">
        <v>73636</v>
      </c>
      <c r="F64" s="236">
        <v>74145</v>
      </c>
      <c r="G64" s="236">
        <v>73090</v>
      </c>
      <c r="H64" s="140">
        <v>73111</v>
      </c>
      <c r="I64" s="115">
        <v>277</v>
      </c>
      <c r="J64" s="116">
        <v>0.37887595573853455</v>
      </c>
    </row>
    <row r="65" spans="1:12" s="110" customFormat="1" ht="12" customHeight="1" x14ac:dyDescent="0.2">
      <c r="A65" s="118" t="s">
        <v>105</v>
      </c>
      <c r="B65" s="119" t="s">
        <v>106</v>
      </c>
      <c r="C65" s="113">
        <v>54.365836376519319</v>
      </c>
      <c r="D65" s="235">
        <v>39898</v>
      </c>
      <c r="E65" s="236">
        <v>40079</v>
      </c>
      <c r="F65" s="236">
        <v>40473</v>
      </c>
      <c r="G65" s="236">
        <v>39937</v>
      </c>
      <c r="H65" s="140">
        <v>39957</v>
      </c>
      <c r="I65" s="115">
        <v>-59</v>
      </c>
      <c r="J65" s="116">
        <v>-0.14765873313812347</v>
      </c>
    </row>
    <row r="66" spans="1:12" s="110" customFormat="1" ht="12" customHeight="1" x14ac:dyDescent="0.2">
      <c r="A66" s="118"/>
      <c r="B66" s="119" t="s">
        <v>107</v>
      </c>
      <c r="C66" s="113">
        <v>45.634163623480681</v>
      </c>
      <c r="D66" s="235">
        <v>33490</v>
      </c>
      <c r="E66" s="236">
        <v>33557</v>
      </c>
      <c r="F66" s="236">
        <v>33672</v>
      </c>
      <c r="G66" s="236">
        <v>33153</v>
      </c>
      <c r="H66" s="140">
        <v>33154</v>
      </c>
      <c r="I66" s="115">
        <v>336</v>
      </c>
      <c r="J66" s="116">
        <v>1.0134523737708874</v>
      </c>
    </row>
    <row r="67" spans="1:12" s="110" customFormat="1" ht="12" customHeight="1" x14ac:dyDescent="0.2">
      <c r="A67" s="118" t="s">
        <v>105</v>
      </c>
      <c r="B67" s="121" t="s">
        <v>108</v>
      </c>
      <c r="C67" s="113">
        <v>10.950019076688287</v>
      </c>
      <c r="D67" s="235">
        <v>8036</v>
      </c>
      <c r="E67" s="236">
        <v>8358</v>
      </c>
      <c r="F67" s="236">
        <v>8616</v>
      </c>
      <c r="G67" s="236">
        <v>7986</v>
      </c>
      <c r="H67" s="140">
        <v>8285</v>
      </c>
      <c r="I67" s="115">
        <v>-249</v>
      </c>
      <c r="J67" s="116">
        <v>-3.0054315027157514</v>
      </c>
    </row>
    <row r="68" spans="1:12" s="110" customFormat="1" ht="12" customHeight="1" x14ac:dyDescent="0.2">
      <c r="A68" s="118"/>
      <c r="B68" s="121" t="s">
        <v>109</v>
      </c>
      <c r="C68" s="113">
        <v>66.65394887447539</v>
      </c>
      <c r="D68" s="235">
        <v>48916</v>
      </c>
      <c r="E68" s="236">
        <v>49020</v>
      </c>
      <c r="F68" s="236">
        <v>49346</v>
      </c>
      <c r="G68" s="236">
        <v>49188</v>
      </c>
      <c r="H68" s="140">
        <v>49216</v>
      </c>
      <c r="I68" s="115">
        <v>-300</v>
      </c>
      <c r="J68" s="116">
        <v>-0.60955786736020812</v>
      </c>
    </row>
    <row r="69" spans="1:12" s="110" customFormat="1" ht="12" customHeight="1" x14ac:dyDescent="0.2">
      <c r="A69" s="118"/>
      <c r="B69" s="121" t="s">
        <v>110</v>
      </c>
      <c r="C69" s="113">
        <v>21.44628549626642</v>
      </c>
      <c r="D69" s="235">
        <v>15739</v>
      </c>
      <c r="E69" s="236">
        <v>15553</v>
      </c>
      <c r="F69" s="236">
        <v>15505</v>
      </c>
      <c r="G69" s="236">
        <v>15248</v>
      </c>
      <c r="H69" s="140">
        <v>14974</v>
      </c>
      <c r="I69" s="115">
        <v>765</v>
      </c>
      <c r="J69" s="116">
        <v>5.1088553492720719</v>
      </c>
    </row>
    <row r="70" spans="1:12" s="110" customFormat="1" ht="12" customHeight="1" x14ac:dyDescent="0.2">
      <c r="A70" s="120"/>
      <c r="B70" s="121" t="s">
        <v>111</v>
      </c>
      <c r="C70" s="113">
        <v>0.94974655256990248</v>
      </c>
      <c r="D70" s="235">
        <v>697</v>
      </c>
      <c r="E70" s="236">
        <v>705</v>
      </c>
      <c r="F70" s="236">
        <v>678</v>
      </c>
      <c r="G70" s="236">
        <v>668</v>
      </c>
      <c r="H70" s="140">
        <v>636</v>
      </c>
      <c r="I70" s="115">
        <v>61</v>
      </c>
      <c r="J70" s="116">
        <v>9.5911949685534594</v>
      </c>
    </row>
    <row r="71" spans="1:12" s="110" customFormat="1" ht="12" customHeight="1" x14ac:dyDescent="0.2">
      <c r="A71" s="120"/>
      <c r="B71" s="121" t="s">
        <v>112</v>
      </c>
      <c r="C71" s="113">
        <v>0.25344743009756365</v>
      </c>
      <c r="D71" s="235">
        <v>186</v>
      </c>
      <c r="E71" s="236">
        <v>196</v>
      </c>
      <c r="F71" s="236">
        <v>192</v>
      </c>
      <c r="G71" s="236">
        <v>180</v>
      </c>
      <c r="H71" s="140">
        <v>172</v>
      </c>
      <c r="I71" s="115">
        <v>14</v>
      </c>
      <c r="J71" s="116">
        <v>8.1395348837209305</v>
      </c>
    </row>
    <row r="72" spans="1:12" s="110" customFormat="1" ht="12" customHeight="1" x14ac:dyDescent="0.2">
      <c r="A72" s="118" t="s">
        <v>113</v>
      </c>
      <c r="B72" s="119" t="s">
        <v>181</v>
      </c>
      <c r="C72" s="113">
        <v>71.958630838829237</v>
      </c>
      <c r="D72" s="235">
        <v>52809</v>
      </c>
      <c r="E72" s="236">
        <v>53093</v>
      </c>
      <c r="F72" s="236">
        <v>53676</v>
      </c>
      <c r="G72" s="236">
        <v>52974</v>
      </c>
      <c r="H72" s="140">
        <v>53163</v>
      </c>
      <c r="I72" s="115">
        <v>-354</v>
      </c>
      <c r="J72" s="116">
        <v>-0.66587664353027487</v>
      </c>
    </row>
    <row r="73" spans="1:12" s="110" customFormat="1" ht="12" customHeight="1" x14ac:dyDescent="0.2">
      <c r="A73" s="118"/>
      <c r="B73" s="119" t="s">
        <v>182</v>
      </c>
      <c r="C73" s="113">
        <v>28.041369161170763</v>
      </c>
      <c r="D73" s="115">
        <v>20579</v>
      </c>
      <c r="E73" s="114">
        <v>20543</v>
      </c>
      <c r="F73" s="114">
        <v>20469</v>
      </c>
      <c r="G73" s="114">
        <v>20116</v>
      </c>
      <c r="H73" s="140">
        <v>19948</v>
      </c>
      <c r="I73" s="115">
        <v>631</v>
      </c>
      <c r="J73" s="116">
        <v>3.1632243833968317</v>
      </c>
    </row>
    <row r="74" spans="1:12" s="110" customFormat="1" ht="12" customHeight="1" x14ac:dyDescent="0.2">
      <c r="A74" s="118" t="s">
        <v>113</v>
      </c>
      <c r="B74" s="119" t="s">
        <v>116</v>
      </c>
      <c r="C74" s="113">
        <v>90.407151032866409</v>
      </c>
      <c r="D74" s="115">
        <v>66348</v>
      </c>
      <c r="E74" s="114">
        <v>66697</v>
      </c>
      <c r="F74" s="114">
        <v>67106</v>
      </c>
      <c r="G74" s="114">
        <v>66279</v>
      </c>
      <c r="H74" s="140">
        <v>66382</v>
      </c>
      <c r="I74" s="115">
        <v>-34</v>
      </c>
      <c r="J74" s="116">
        <v>-5.1218703865505706E-2</v>
      </c>
    </row>
    <row r="75" spans="1:12" s="110" customFormat="1" ht="12" customHeight="1" x14ac:dyDescent="0.2">
      <c r="A75" s="142"/>
      <c r="B75" s="124" t="s">
        <v>117</v>
      </c>
      <c r="C75" s="125">
        <v>9.5642339347032213</v>
      </c>
      <c r="D75" s="143">
        <v>7019</v>
      </c>
      <c r="E75" s="144">
        <v>6919</v>
      </c>
      <c r="F75" s="144">
        <v>7017</v>
      </c>
      <c r="G75" s="144">
        <v>6792</v>
      </c>
      <c r="H75" s="145">
        <v>6706</v>
      </c>
      <c r="I75" s="143">
        <v>313</v>
      </c>
      <c r="J75" s="146">
        <v>4.667461974351327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53936</v>
      </c>
      <c r="G11" s="114">
        <v>53844</v>
      </c>
      <c r="H11" s="114">
        <v>54336</v>
      </c>
      <c r="I11" s="114">
        <v>53407</v>
      </c>
      <c r="J11" s="140">
        <v>53097</v>
      </c>
      <c r="K11" s="114">
        <v>839</v>
      </c>
      <c r="L11" s="116">
        <v>1.5801269374917604</v>
      </c>
    </row>
    <row r="12" spans="1:17" s="110" customFormat="1" ht="24.95" customHeight="1" x14ac:dyDescent="0.2">
      <c r="A12" s="604" t="s">
        <v>185</v>
      </c>
      <c r="B12" s="605"/>
      <c r="C12" s="605"/>
      <c r="D12" s="606"/>
      <c r="E12" s="113">
        <v>57.29568377336102</v>
      </c>
      <c r="F12" s="115">
        <v>30903</v>
      </c>
      <c r="G12" s="114">
        <v>30840</v>
      </c>
      <c r="H12" s="114">
        <v>31205</v>
      </c>
      <c r="I12" s="114">
        <v>30715</v>
      </c>
      <c r="J12" s="140">
        <v>30578</v>
      </c>
      <c r="K12" s="114">
        <v>325</v>
      </c>
      <c r="L12" s="116">
        <v>1.0628556478513964</v>
      </c>
    </row>
    <row r="13" spans="1:17" s="110" customFormat="1" ht="15" customHeight="1" x14ac:dyDescent="0.2">
      <c r="A13" s="120"/>
      <c r="B13" s="612" t="s">
        <v>107</v>
      </c>
      <c r="C13" s="612"/>
      <c r="E13" s="113">
        <v>42.70431622663898</v>
      </c>
      <c r="F13" s="115">
        <v>23033</v>
      </c>
      <c r="G13" s="114">
        <v>23004</v>
      </c>
      <c r="H13" s="114">
        <v>23131</v>
      </c>
      <c r="I13" s="114">
        <v>22692</v>
      </c>
      <c r="J13" s="140">
        <v>22519</v>
      </c>
      <c r="K13" s="114">
        <v>514</v>
      </c>
      <c r="L13" s="116">
        <v>2.2825169856565566</v>
      </c>
    </row>
    <row r="14" spans="1:17" s="110" customFormat="1" ht="24.95" customHeight="1" x14ac:dyDescent="0.2">
      <c r="A14" s="604" t="s">
        <v>186</v>
      </c>
      <c r="B14" s="605"/>
      <c r="C14" s="605"/>
      <c r="D14" s="606"/>
      <c r="E14" s="113">
        <v>10.707134381489173</v>
      </c>
      <c r="F14" s="115">
        <v>5775</v>
      </c>
      <c r="G14" s="114">
        <v>5921</v>
      </c>
      <c r="H14" s="114">
        <v>6161</v>
      </c>
      <c r="I14" s="114">
        <v>5619</v>
      </c>
      <c r="J14" s="140">
        <v>5754</v>
      </c>
      <c r="K14" s="114">
        <v>21</v>
      </c>
      <c r="L14" s="116">
        <v>0.36496350364963503</v>
      </c>
    </row>
    <row r="15" spans="1:17" s="110" customFormat="1" ht="15" customHeight="1" x14ac:dyDescent="0.2">
      <c r="A15" s="120"/>
      <c r="B15" s="119"/>
      <c r="C15" s="258" t="s">
        <v>106</v>
      </c>
      <c r="E15" s="113">
        <v>60.450216450216452</v>
      </c>
      <c r="F15" s="115">
        <v>3491</v>
      </c>
      <c r="G15" s="114">
        <v>3574</v>
      </c>
      <c r="H15" s="114">
        <v>3746</v>
      </c>
      <c r="I15" s="114">
        <v>3417</v>
      </c>
      <c r="J15" s="140">
        <v>3501</v>
      </c>
      <c r="K15" s="114">
        <v>-10</v>
      </c>
      <c r="L15" s="116">
        <v>-0.28563267637817769</v>
      </c>
    </row>
    <row r="16" spans="1:17" s="110" customFormat="1" ht="15" customHeight="1" x14ac:dyDescent="0.2">
      <c r="A16" s="120"/>
      <c r="B16" s="119"/>
      <c r="C16" s="258" t="s">
        <v>107</v>
      </c>
      <c r="E16" s="113">
        <v>39.549783549783548</v>
      </c>
      <c r="F16" s="115">
        <v>2284</v>
      </c>
      <c r="G16" s="114">
        <v>2347</v>
      </c>
      <c r="H16" s="114">
        <v>2415</v>
      </c>
      <c r="I16" s="114">
        <v>2202</v>
      </c>
      <c r="J16" s="140">
        <v>2253</v>
      </c>
      <c r="K16" s="114">
        <v>31</v>
      </c>
      <c r="L16" s="116">
        <v>1.3759431868619618</v>
      </c>
    </row>
    <row r="17" spans="1:12" s="110" customFormat="1" ht="15" customHeight="1" x14ac:dyDescent="0.2">
      <c r="A17" s="120"/>
      <c r="B17" s="121" t="s">
        <v>109</v>
      </c>
      <c r="C17" s="258"/>
      <c r="E17" s="113">
        <v>67.465143874221297</v>
      </c>
      <c r="F17" s="115">
        <v>36388</v>
      </c>
      <c r="G17" s="114">
        <v>36338</v>
      </c>
      <c r="H17" s="114">
        <v>36625</v>
      </c>
      <c r="I17" s="114">
        <v>36485</v>
      </c>
      <c r="J17" s="140">
        <v>36290</v>
      </c>
      <c r="K17" s="114">
        <v>98</v>
      </c>
      <c r="L17" s="116">
        <v>0.27004684486084318</v>
      </c>
    </row>
    <row r="18" spans="1:12" s="110" customFormat="1" ht="15" customHeight="1" x14ac:dyDescent="0.2">
      <c r="A18" s="120"/>
      <c r="B18" s="119"/>
      <c r="C18" s="258" t="s">
        <v>106</v>
      </c>
      <c r="E18" s="113">
        <v>57.255139056831922</v>
      </c>
      <c r="F18" s="115">
        <v>20834</v>
      </c>
      <c r="G18" s="114">
        <v>20779</v>
      </c>
      <c r="H18" s="114">
        <v>21012</v>
      </c>
      <c r="I18" s="114">
        <v>20994</v>
      </c>
      <c r="J18" s="140">
        <v>20892</v>
      </c>
      <c r="K18" s="114">
        <v>-58</v>
      </c>
      <c r="L18" s="116">
        <v>-0.27761822707256367</v>
      </c>
    </row>
    <row r="19" spans="1:12" s="110" customFormat="1" ht="15" customHeight="1" x14ac:dyDescent="0.2">
      <c r="A19" s="120"/>
      <c r="B19" s="119"/>
      <c r="C19" s="258" t="s">
        <v>107</v>
      </c>
      <c r="E19" s="113">
        <v>42.744860943168078</v>
      </c>
      <c r="F19" s="115">
        <v>15554</v>
      </c>
      <c r="G19" s="114">
        <v>15559</v>
      </c>
      <c r="H19" s="114">
        <v>15613</v>
      </c>
      <c r="I19" s="114">
        <v>15491</v>
      </c>
      <c r="J19" s="140">
        <v>15398</v>
      </c>
      <c r="K19" s="114">
        <v>156</v>
      </c>
      <c r="L19" s="116">
        <v>1.0131185868294583</v>
      </c>
    </row>
    <row r="20" spans="1:12" s="110" customFormat="1" ht="15" customHeight="1" x14ac:dyDescent="0.2">
      <c r="A20" s="120"/>
      <c r="B20" s="121" t="s">
        <v>110</v>
      </c>
      <c r="C20" s="258"/>
      <c r="E20" s="113">
        <v>20.731978641352715</v>
      </c>
      <c r="F20" s="115">
        <v>11182</v>
      </c>
      <c r="G20" s="114">
        <v>11002</v>
      </c>
      <c r="H20" s="114">
        <v>10984</v>
      </c>
      <c r="I20" s="114">
        <v>10745</v>
      </c>
      <c r="J20" s="140">
        <v>10516</v>
      </c>
      <c r="K20" s="114">
        <v>666</v>
      </c>
      <c r="L20" s="116">
        <v>6.3332065424115633</v>
      </c>
    </row>
    <row r="21" spans="1:12" s="110" customFormat="1" ht="15" customHeight="1" x14ac:dyDescent="0.2">
      <c r="A21" s="120"/>
      <c r="B21" s="119"/>
      <c r="C21" s="258" t="s">
        <v>106</v>
      </c>
      <c r="E21" s="113">
        <v>55.589340010731533</v>
      </c>
      <c r="F21" s="115">
        <v>6216</v>
      </c>
      <c r="G21" s="114">
        <v>6121</v>
      </c>
      <c r="H21" s="114">
        <v>6091</v>
      </c>
      <c r="I21" s="114">
        <v>5957</v>
      </c>
      <c r="J21" s="140">
        <v>5834</v>
      </c>
      <c r="K21" s="114">
        <v>382</v>
      </c>
      <c r="L21" s="116">
        <v>6.5478231059307506</v>
      </c>
    </row>
    <row r="22" spans="1:12" s="110" customFormat="1" ht="15" customHeight="1" x14ac:dyDescent="0.2">
      <c r="A22" s="120"/>
      <c r="B22" s="119"/>
      <c r="C22" s="258" t="s">
        <v>107</v>
      </c>
      <c r="E22" s="113">
        <v>44.410659989268467</v>
      </c>
      <c r="F22" s="115">
        <v>4966</v>
      </c>
      <c r="G22" s="114">
        <v>4881</v>
      </c>
      <c r="H22" s="114">
        <v>4893</v>
      </c>
      <c r="I22" s="114">
        <v>4788</v>
      </c>
      <c r="J22" s="140">
        <v>4682</v>
      </c>
      <c r="K22" s="114">
        <v>284</v>
      </c>
      <c r="L22" s="116">
        <v>6.0657838530542501</v>
      </c>
    </row>
    <row r="23" spans="1:12" s="110" customFormat="1" ht="15" customHeight="1" x14ac:dyDescent="0.2">
      <c r="A23" s="120"/>
      <c r="B23" s="121" t="s">
        <v>111</v>
      </c>
      <c r="C23" s="258"/>
      <c r="E23" s="113">
        <v>1.0957431029368141</v>
      </c>
      <c r="F23" s="115">
        <v>591</v>
      </c>
      <c r="G23" s="114">
        <v>583</v>
      </c>
      <c r="H23" s="114">
        <v>566</v>
      </c>
      <c r="I23" s="114">
        <v>558</v>
      </c>
      <c r="J23" s="140">
        <v>537</v>
      </c>
      <c r="K23" s="114">
        <v>54</v>
      </c>
      <c r="L23" s="116">
        <v>10.05586592178771</v>
      </c>
    </row>
    <row r="24" spans="1:12" s="110" customFormat="1" ht="15" customHeight="1" x14ac:dyDescent="0.2">
      <c r="A24" s="120"/>
      <c r="B24" s="119"/>
      <c r="C24" s="258" t="s">
        <v>106</v>
      </c>
      <c r="E24" s="113">
        <v>61.252115059221659</v>
      </c>
      <c r="F24" s="115">
        <v>362</v>
      </c>
      <c r="G24" s="114">
        <v>366</v>
      </c>
      <c r="H24" s="114">
        <v>356</v>
      </c>
      <c r="I24" s="114">
        <v>347</v>
      </c>
      <c r="J24" s="140">
        <v>351</v>
      </c>
      <c r="K24" s="114">
        <v>11</v>
      </c>
      <c r="L24" s="116">
        <v>3.133903133903134</v>
      </c>
    </row>
    <row r="25" spans="1:12" s="110" customFormat="1" ht="15" customHeight="1" x14ac:dyDescent="0.2">
      <c r="A25" s="120"/>
      <c r="B25" s="119"/>
      <c r="C25" s="258" t="s">
        <v>107</v>
      </c>
      <c r="E25" s="113">
        <v>38.747884940778341</v>
      </c>
      <c r="F25" s="115">
        <v>229</v>
      </c>
      <c r="G25" s="114">
        <v>217</v>
      </c>
      <c r="H25" s="114">
        <v>210</v>
      </c>
      <c r="I25" s="114">
        <v>211</v>
      </c>
      <c r="J25" s="140">
        <v>186</v>
      </c>
      <c r="K25" s="114">
        <v>43</v>
      </c>
      <c r="L25" s="116">
        <v>23.118279569892472</v>
      </c>
    </row>
    <row r="26" spans="1:12" s="110" customFormat="1" ht="15" customHeight="1" x14ac:dyDescent="0.2">
      <c r="A26" s="120"/>
      <c r="C26" s="121" t="s">
        <v>187</v>
      </c>
      <c r="D26" s="110" t="s">
        <v>188</v>
      </c>
      <c r="E26" s="113">
        <v>0.29293978048056957</v>
      </c>
      <c r="F26" s="115">
        <v>158</v>
      </c>
      <c r="G26" s="114">
        <v>147</v>
      </c>
      <c r="H26" s="114">
        <v>153</v>
      </c>
      <c r="I26" s="114">
        <v>143</v>
      </c>
      <c r="J26" s="140">
        <v>137</v>
      </c>
      <c r="K26" s="114">
        <v>21</v>
      </c>
      <c r="L26" s="116">
        <v>15.328467153284672</v>
      </c>
    </row>
    <row r="27" spans="1:12" s="110" customFormat="1" ht="15" customHeight="1" x14ac:dyDescent="0.2">
      <c r="A27" s="120"/>
      <c r="B27" s="119"/>
      <c r="D27" s="259" t="s">
        <v>106</v>
      </c>
      <c r="E27" s="113">
        <v>55.696202531645568</v>
      </c>
      <c r="F27" s="115">
        <v>88</v>
      </c>
      <c r="G27" s="114">
        <v>83</v>
      </c>
      <c r="H27" s="114">
        <v>93</v>
      </c>
      <c r="I27" s="114">
        <v>81</v>
      </c>
      <c r="J27" s="140">
        <v>87</v>
      </c>
      <c r="K27" s="114">
        <v>1</v>
      </c>
      <c r="L27" s="116">
        <v>1.1494252873563218</v>
      </c>
    </row>
    <row r="28" spans="1:12" s="110" customFormat="1" ht="15" customHeight="1" x14ac:dyDescent="0.2">
      <c r="A28" s="120"/>
      <c r="B28" s="119"/>
      <c r="D28" s="259" t="s">
        <v>107</v>
      </c>
      <c r="E28" s="113">
        <v>44.303797468354432</v>
      </c>
      <c r="F28" s="115">
        <v>70</v>
      </c>
      <c r="G28" s="114">
        <v>64</v>
      </c>
      <c r="H28" s="114">
        <v>60</v>
      </c>
      <c r="I28" s="114">
        <v>62</v>
      </c>
      <c r="J28" s="140">
        <v>50</v>
      </c>
      <c r="K28" s="114">
        <v>20</v>
      </c>
      <c r="L28" s="116">
        <v>40</v>
      </c>
    </row>
    <row r="29" spans="1:12" s="110" customFormat="1" ht="24.95" customHeight="1" x14ac:dyDescent="0.2">
      <c r="A29" s="604" t="s">
        <v>189</v>
      </c>
      <c r="B29" s="605"/>
      <c r="C29" s="605"/>
      <c r="D29" s="606"/>
      <c r="E29" s="113">
        <v>85.443859388905366</v>
      </c>
      <c r="F29" s="115">
        <v>46085</v>
      </c>
      <c r="G29" s="114">
        <v>46126</v>
      </c>
      <c r="H29" s="114">
        <v>46514</v>
      </c>
      <c r="I29" s="114">
        <v>45764</v>
      </c>
      <c r="J29" s="140">
        <v>45698</v>
      </c>
      <c r="K29" s="114">
        <v>387</v>
      </c>
      <c r="L29" s="116">
        <v>0.84686419536960045</v>
      </c>
    </row>
    <row r="30" spans="1:12" s="110" customFormat="1" ht="15" customHeight="1" x14ac:dyDescent="0.2">
      <c r="A30" s="120"/>
      <c r="B30" s="119"/>
      <c r="C30" s="258" t="s">
        <v>106</v>
      </c>
      <c r="E30" s="113">
        <v>55.336877508950849</v>
      </c>
      <c r="F30" s="115">
        <v>25502</v>
      </c>
      <c r="G30" s="114">
        <v>25514</v>
      </c>
      <c r="H30" s="114">
        <v>25775</v>
      </c>
      <c r="I30" s="114">
        <v>25427</v>
      </c>
      <c r="J30" s="140">
        <v>25414</v>
      </c>
      <c r="K30" s="114">
        <v>88</v>
      </c>
      <c r="L30" s="116">
        <v>0.34626583772723696</v>
      </c>
    </row>
    <row r="31" spans="1:12" s="110" customFormat="1" ht="15" customHeight="1" x14ac:dyDescent="0.2">
      <c r="A31" s="120"/>
      <c r="B31" s="119"/>
      <c r="C31" s="258" t="s">
        <v>107</v>
      </c>
      <c r="E31" s="113">
        <v>44.663122491049151</v>
      </c>
      <c r="F31" s="115">
        <v>20583</v>
      </c>
      <c r="G31" s="114">
        <v>20612</v>
      </c>
      <c r="H31" s="114">
        <v>20739</v>
      </c>
      <c r="I31" s="114">
        <v>20337</v>
      </c>
      <c r="J31" s="140">
        <v>20284</v>
      </c>
      <c r="K31" s="114">
        <v>299</v>
      </c>
      <c r="L31" s="116">
        <v>1.4740682311181226</v>
      </c>
    </row>
    <row r="32" spans="1:12" s="110" customFormat="1" ht="15" customHeight="1" x14ac:dyDescent="0.2">
      <c r="A32" s="120"/>
      <c r="B32" s="119" t="s">
        <v>117</v>
      </c>
      <c r="C32" s="258"/>
      <c r="E32" s="113">
        <v>14.52091367546722</v>
      </c>
      <c r="F32" s="115">
        <v>7832</v>
      </c>
      <c r="G32" s="114">
        <v>7698</v>
      </c>
      <c r="H32" s="114">
        <v>7799</v>
      </c>
      <c r="I32" s="114">
        <v>7616</v>
      </c>
      <c r="J32" s="140">
        <v>7370</v>
      </c>
      <c r="K32" s="114">
        <v>462</v>
      </c>
      <c r="L32" s="116">
        <v>6.2686567164179108</v>
      </c>
    </row>
    <row r="33" spans="1:12" s="110" customFormat="1" ht="15" customHeight="1" x14ac:dyDescent="0.2">
      <c r="A33" s="120"/>
      <c r="B33" s="119"/>
      <c r="C33" s="258" t="s">
        <v>106</v>
      </c>
      <c r="E33" s="113">
        <v>68.82022471910112</v>
      </c>
      <c r="F33" s="115">
        <v>5390</v>
      </c>
      <c r="G33" s="114">
        <v>5314</v>
      </c>
      <c r="H33" s="114">
        <v>5414</v>
      </c>
      <c r="I33" s="114">
        <v>5272</v>
      </c>
      <c r="J33" s="140">
        <v>5148</v>
      </c>
      <c r="K33" s="114">
        <v>242</v>
      </c>
      <c r="L33" s="116">
        <v>4.700854700854701</v>
      </c>
    </row>
    <row r="34" spans="1:12" s="110" customFormat="1" ht="15" customHeight="1" x14ac:dyDescent="0.2">
      <c r="A34" s="120"/>
      <c r="B34" s="119"/>
      <c r="C34" s="258" t="s">
        <v>107</v>
      </c>
      <c r="E34" s="113">
        <v>31.179775280898877</v>
      </c>
      <c r="F34" s="115">
        <v>2442</v>
      </c>
      <c r="G34" s="114">
        <v>2384</v>
      </c>
      <c r="H34" s="114">
        <v>2385</v>
      </c>
      <c r="I34" s="114">
        <v>2344</v>
      </c>
      <c r="J34" s="140">
        <v>2222</v>
      </c>
      <c r="K34" s="114">
        <v>220</v>
      </c>
      <c r="L34" s="116">
        <v>9.9009900990099009</v>
      </c>
    </row>
    <row r="35" spans="1:12" s="110" customFormat="1" ht="24.95" customHeight="1" x14ac:dyDescent="0.2">
      <c r="A35" s="604" t="s">
        <v>190</v>
      </c>
      <c r="B35" s="605"/>
      <c r="C35" s="605"/>
      <c r="D35" s="606"/>
      <c r="E35" s="113">
        <v>73.090329279145649</v>
      </c>
      <c r="F35" s="115">
        <v>39422</v>
      </c>
      <c r="G35" s="114">
        <v>39433</v>
      </c>
      <c r="H35" s="114">
        <v>39887</v>
      </c>
      <c r="I35" s="114">
        <v>39215</v>
      </c>
      <c r="J35" s="140">
        <v>39112</v>
      </c>
      <c r="K35" s="114">
        <v>310</v>
      </c>
      <c r="L35" s="116">
        <v>0.79259562282675389</v>
      </c>
    </row>
    <row r="36" spans="1:12" s="110" customFormat="1" ht="15" customHeight="1" x14ac:dyDescent="0.2">
      <c r="A36" s="120"/>
      <c r="B36" s="119"/>
      <c r="C36" s="258" t="s">
        <v>106</v>
      </c>
      <c r="E36" s="113">
        <v>72.018162447364418</v>
      </c>
      <c r="F36" s="115">
        <v>28391</v>
      </c>
      <c r="G36" s="114">
        <v>28369</v>
      </c>
      <c r="H36" s="114">
        <v>28719</v>
      </c>
      <c r="I36" s="114">
        <v>28276</v>
      </c>
      <c r="J36" s="140">
        <v>28197</v>
      </c>
      <c r="K36" s="114">
        <v>194</v>
      </c>
      <c r="L36" s="116">
        <v>0.68801645565131042</v>
      </c>
    </row>
    <row r="37" spans="1:12" s="110" customFormat="1" ht="15" customHeight="1" x14ac:dyDescent="0.2">
      <c r="A37" s="120"/>
      <c r="B37" s="119"/>
      <c r="C37" s="258" t="s">
        <v>107</v>
      </c>
      <c r="E37" s="113">
        <v>27.981837552635586</v>
      </c>
      <c r="F37" s="115">
        <v>11031</v>
      </c>
      <c r="G37" s="114">
        <v>11064</v>
      </c>
      <c r="H37" s="114">
        <v>11168</v>
      </c>
      <c r="I37" s="114">
        <v>10939</v>
      </c>
      <c r="J37" s="140">
        <v>10915</v>
      </c>
      <c r="K37" s="114">
        <v>116</v>
      </c>
      <c r="L37" s="116">
        <v>1.0627576729271644</v>
      </c>
    </row>
    <row r="38" spans="1:12" s="110" customFormat="1" ht="15" customHeight="1" x14ac:dyDescent="0.2">
      <c r="A38" s="120"/>
      <c r="B38" s="119" t="s">
        <v>182</v>
      </c>
      <c r="C38" s="258"/>
      <c r="E38" s="113">
        <v>26.909670720854347</v>
      </c>
      <c r="F38" s="115">
        <v>14514</v>
      </c>
      <c r="G38" s="114">
        <v>14411</v>
      </c>
      <c r="H38" s="114">
        <v>14449</v>
      </c>
      <c r="I38" s="114">
        <v>14192</v>
      </c>
      <c r="J38" s="140">
        <v>13985</v>
      </c>
      <c r="K38" s="114">
        <v>529</v>
      </c>
      <c r="L38" s="116">
        <v>3.7826242402574186</v>
      </c>
    </row>
    <row r="39" spans="1:12" s="110" customFormat="1" ht="15" customHeight="1" x14ac:dyDescent="0.2">
      <c r="A39" s="120"/>
      <c r="B39" s="119"/>
      <c r="C39" s="258" t="s">
        <v>106</v>
      </c>
      <c r="E39" s="113">
        <v>17.307427311561252</v>
      </c>
      <c r="F39" s="115">
        <v>2512</v>
      </c>
      <c r="G39" s="114">
        <v>2471</v>
      </c>
      <c r="H39" s="114">
        <v>2486</v>
      </c>
      <c r="I39" s="114">
        <v>2439</v>
      </c>
      <c r="J39" s="140">
        <v>2381</v>
      </c>
      <c r="K39" s="114">
        <v>131</v>
      </c>
      <c r="L39" s="116">
        <v>5.5018899622007558</v>
      </c>
    </row>
    <row r="40" spans="1:12" s="110" customFormat="1" ht="15" customHeight="1" x14ac:dyDescent="0.2">
      <c r="A40" s="120"/>
      <c r="B40" s="119"/>
      <c r="C40" s="258" t="s">
        <v>107</v>
      </c>
      <c r="E40" s="113">
        <v>82.692572688438744</v>
      </c>
      <c r="F40" s="115">
        <v>12002</v>
      </c>
      <c r="G40" s="114">
        <v>11940</v>
      </c>
      <c r="H40" s="114">
        <v>11963</v>
      </c>
      <c r="I40" s="114">
        <v>11753</v>
      </c>
      <c r="J40" s="140">
        <v>11604</v>
      </c>
      <c r="K40" s="114">
        <v>398</v>
      </c>
      <c r="L40" s="116">
        <v>3.4298517752499138</v>
      </c>
    </row>
    <row r="41" spans="1:12" s="110" customFormat="1" ht="24.75" customHeight="1" x14ac:dyDescent="0.2">
      <c r="A41" s="604" t="s">
        <v>517</v>
      </c>
      <c r="B41" s="605"/>
      <c r="C41" s="605"/>
      <c r="D41" s="606"/>
      <c r="E41" s="113">
        <v>4.3421833283892024</v>
      </c>
      <c r="F41" s="115">
        <v>2342</v>
      </c>
      <c r="G41" s="114">
        <v>2611</v>
      </c>
      <c r="H41" s="114">
        <v>2674</v>
      </c>
      <c r="I41" s="114">
        <v>2224</v>
      </c>
      <c r="J41" s="140">
        <v>2297</v>
      </c>
      <c r="K41" s="114">
        <v>45</v>
      </c>
      <c r="L41" s="116">
        <v>1.95907705703091</v>
      </c>
    </row>
    <row r="42" spans="1:12" s="110" customFormat="1" ht="15" customHeight="1" x14ac:dyDescent="0.2">
      <c r="A42" s="120"/>
      <c r="B42" s="119"/>
      <c r="C42" s="258" t="s">
        <v>106</v>
      </c>
      <c r="E42" s="113">
        <v>65.584970111016219</v>
      </c>
      <c r="F42" s="115">
        <v>1536</v>
      </c>
      <c r="G42" s="114">
        <v>1723</v>
      </c>
      <c r="H42" s="114">
        <v>1771</v>
      </c>
      <c r="I42" s="114">
        <v>1456</v>
      </c>
      <c r="J42" s="140">
        <v>1494</v>
      </c>
      <c r="K42" s="114">
        <v>42</v>
      </c>
      <c r="L42" s="116">
        <v>2.8112449799196786</v>
      </c>
    </row>
    <row r="43" spans="1:12" s="110" customFormat="1" ht="15" customHeight="1" x14ac:dyDescent="0.2">
      <c r="A43" s="123"/>
      <c r="B43" s="124"/>
      <c r="C43" s="260" t="s">
        <v>107</v>
      </c>
      <c r="D43" s="261"/>
      <c r="E43" s="125">
        <v>34.415029888983774</v>
      </c>
      <c r="F43" s="143">
        <v>806</v>
      </c>
      <c r="G43" s="144">
        <v>888</v>
      </c>
      <c r="H43" s="144">
        <v>903</v>
      </c>
      <c r="I43" s="144">
        <v>768</v>
      </c>
      <c r="J43" s="145">
        <v>803</v>
      </c>
      <c r="K43" s="144">
        <v>3</v>
      </c>
      <c r="L43" s="146">
        <v>0.37359900373599003</v>
      </c>
    </row>
    <row r="44" spans="1:12" s="110" customFormat="1" ht="45.75" customHeight="1" x14ac:dyDescent="0.2">
      <c r="A44" s="604" t="s">
        <v>191</v>
      </c>
      <c r="B44" s="605"/>
      <c r="C44" s="605"/>
      <c r="D44" s="606"/>
      <c r="E44" s="113">
        <v>3.3372886383862356E-2</v>
      </c>
      <c r="F44" s="115">
        <v>18</v>
      </c>
      <c r="G44" s="114">
        <v>19</v>
      </c>
      <c r="H44" s="114">
        <v>20</v>
      </c>
      <c r="I44" s="114">
        <v>19</v>
      </c>
      <c r="J44" s="140">
        <v>20</v>
      </c>
      <c r="K44" s="114">
        <v>-2</v>
      </c>
      <c r="L44" s="116">
        <v>-10</v>
      </c>
    </row>
    <row r="45" spans="1:12" s="110" customFormat="1" ht="15" customHeight="1" x14ac:dyDescent="0.2">
      <c r="A45" s="120"/>
      <c r="B45" s="119"/>
      <c r="C45" s="258" t="s">
        <v>106</v>
      </c>
      <c r="E45" s="113">
        <v>0</v>
      </c>
      <c r="F45" s="115">
        <v>0</v>
      </c>
      <c r="G45" s="114">
        <v>0</v>
      </c>
      <c r="H45" s="114">
        <v>0</v>
      </c>
      <c r="I45" s="114">
        <v>0</v>
      </c>
      <c r="J45" s="140">
        <v>0</v>
      </c>
      <c r="K45" s="114">
        <v>0</v>
      </c>
      <c r="L45" s="116">
        <v>0</v>
      </c>
    </row>
    <row r="46" spans="1:12" s="110" customFormat="1" ht="15" customHeight="1" x14ac:dyDescent="0.2">
      <c r="A46" s="123"/>
      <c r="B46" s="124"/>
      <c r="C46" s="260" t="s">
        <v>107</v>
      </c>
      <c r="D46" s="261"/>
      <c r="E46" s="125">
        <v>100</v>
      </c>
      <c r="F46" s="143">
        <v>18</v>
      </c>
      <c r="G46" s="144">
        <v>19</v>
      </c>
      <c r="H46" s="144">
        <v>20</v>
      </c>
      <c r="I46" s="144">
        <v>19</v>
      </c>
      <c r="J46" s="145">
        <v>20</v>
      </c>
      <c r="K46" s="144">
        <v>-2</v>
      </c>
      <c r="L46" s="146">
        <v>-10</v>
      </c>
    </row>
    <row r="47" spans="1:12" s="110" customFormat="1" ht="39" customHeight="1" x14ac:dyDescent="0.2">
      <c r="A47" s="604" t="s">
        <v>518</v>
      </c>
      <c r="B47" s="607"/>
      <c r="C47" s="607"/>
      <c r="D47" s="608"/>
      <c r="E47" s="113">
        <v>7.9724117472560072E-2</v>
      </c>
      <c r="F47" s="115">
        <v>43</v>
      </c>
      <c r="G47" s="114">
        <v>47</v>
      </c>
      <c r="H47" s="114">
        <v>45</v>
      </c>
      <c r="I47" s="114">
        <v>53</v>
      </c>
      <c r="J47" s="140">
        <v>59</v>
      </c>
      <c r="K47" s="114">
        <v>-16</v>
      </c>
      <c r="L47" s="116">
        <v>-27.118644067796609</v>
      </c>
    </row>
    <row r="48" spans="1:12" s="110" customFormat="1" ht="15" customHeight="1" x14ac:dyDescent="0.2">
      <c r="A48" s="120"/>
      <c r="B48" s="119"/>
      <c r="C48" s="258" t="s">
        <v>106</v>
      </c>
      <c r="E48" s="113">
        <v>39.534883720930232</v>
      </c>
      <c r="F48" s="115">
        <v>17</v>
      </c>
      <c r="G48" s="114">
        <v>18</v>
      </c>
      <c r="H48" s="114">
        <v>17</v>
      </c>
      <c r="I48" s="114">
        <v>18</v>
      </c>
      <c r="J48" s="140">
        <v>21</v>
      </c>
      <c r="K48" s="114">
        <v>-4</v>
      </c>
      <c r="L48" s="116">
        <v>-19.047619047619047</v>
      </c>
    </row>
    <row r="49" spans="1:12" s="110" customFormat="1" ht="15" customHeight="1" x14ac:dyDescent="0.2">
      <c r="A49" s="123"/>
      <c r="B49" s="124"/>
      <c r="C49" s="260" t="s">
        <v>107</v>
      </c>
      <c r="D49" s="261"/>
      <c r="E49" s="125">
        <v>60.465116279069768</v>
      </c>
      <c r="F49" s="143">
        <v>26</v>
      </c>
      <c r="G49" s="144">
        <v>29</v>
      </c>
      <c r="H49" s="144">
        <v>28</v>
      </c>
      <c r="I49" s="144">
        <v>35</v>
      </c>
      <c r="J49" s="145">
        <v>38</v>
      </c>
      <c r="K49" s="144">
        <v>-12</v>
      </c>
      <c r="L49" s="146">
        <v>-31.578947368421051</v>
      </c>
    </row>
    <row r="50" spans="1:12" s="110" customFormat="1" ht="24.95" customHeight="1" x14ac:dyDescent="0.2">
      <c r="A50" s="609" t="s">
        <v>192</v>
      </c>
      <c r="B50" s="610"/>
      <c r="C50" s="610"/>
      <c r="D50" s="611"/>
      <c r="E50" s="262">
        <v>12.038341738356571</v>
      </c>
      <c r="F50" s="263">
        <v>6493</v>
      </c>
      <c r="G50" s="264">
        <v>6687</v>
      </c>
      <c r="H50" s="264">
        <v>6850</v>
      </c>
      <c r="I50" s="264">
        <v>6335</v>
      </c>
      <c r="J50" s="265">
        <v>6344</v>
      </c>
      <c r="K50" s="263">
        <v>149</v>
      </c>
      <c r="L50" s="266">
        <v>2.3486759142496849</v>
      </c>
    </row>
    <row r="51" spans="1:12" s="110" customFormat="1" ht="15" customHeight="1" x14ac:dyDescent="0.2">
      <c r="A51" s="120"/>
      <c r="B51" s="119"/>
      <c r="C51" s="258" t="s">
        <v>106</v>
      </c>
      <c r="E51" s="113">
        <v>60.726936701062684</v>
      </c>
      <c r="F51" s="115">
        <v>3943</v>
      </c>
      <c r="G51" s="114">
        <v>4072</v>
      </c>
      <c r="H51" s="114">
        <v>4198</v>
      </c>
      <c r="I51" s="114">
        <v>3871</v>
      </c>
      <c r="J51" s="140">
        <v>3910</v>
      </c>
      <c r="K51" s="114">
        <v>33</v>
      </c>
      <c r="L51" s="116">
        <v>0.84398976982097185</v>
      </c>
    </row>
    <row r="52" spans="1:12" s="110" customFormat="1" ht="15" customHeight="1" x14ac:dyDescent="0.2">
      <c r="A52" s="120"/>
      <c r="B52" s="119"/>
      <c r="C52" s="258" t="s">
        <v>107</v>
      </c>
      <c r="E52" s="113">
        <v>39.273063298937316</v>
      </c>
      <c r="F52" s="115">
        <v>2550</v>
      </c>
      <c r="G52" s="114">
        <v>2615</v>
      </c>
      <c r="H52" s="114">
        <v>2652</v>
      </c>
      <c r="I52" s="114">
        <v>2464</v>
      </c>
      <c r="J52" s="140">
        <v>2434</v>
      </c>
      <c r="K52" s="114">
        <v>116</v>
      </c>
      <c r="L52" s="116">
        <v>4.7658175842235</v>
      </c>
    </row>
    <row r="53" spans="1:12" s="110" customFormat="1" ht="15" customHeight="1" x14ac:dyDescent="0.2">
      <c r="A53" s="120"/>
      <c r="B53" s="119"/>
      <c r="C53" s="258" t="s">
        <v>187</v>
      </c>
      <c r="D53" s="110" t="s">
        <v>193</v>
      </c>
      <c r="E53" s="113">
        <v>26.166640997997845</v>
      </c>
      <c r="F53" s="115">
        <v>1699</v>
      </c>
      <c r="G53" s="114">
        <v>1949</v>
      </c>
      <c r="H53" s="114">
        <v>2066</v>
      </c>
      <c r="I53" s="114">
        <v>1557</v>
      </c>
      <c r="J53" s="140">
        <v>1684</v>
      </c>
      <c r="K53" s="114">
        <v>15</v>
      </c>
      <c r="L53" s="116">
        <v>0.89073634204275531</v>
      </c>
    </row>
    <row r="54" spans="1:12" s="110" customFormat="1" ht="15" customHeight="1" x14ac:dyDescent="0.2">
      <c r="A54" s="120"/>
      <c r="B54" s="119"/>
      <c r="D54" s="267" t="s">
        <v>194</v>
      </c>
      <c r="E54" s="113">
        <v>67.333725721012357</v>
      </c>
      <c r="F54" s="115">
        <v>1144</v>
      </c>
      <c r="G54" s="114">
        <v>1296</v>
      </c>
      <c r="H54" s="114">
        <v>1394</v>
      </c>
      <c r="I54" s="114">
        <v>1061</v>
      </c>
      <c r="J54" s="140">
        <v>1142</v>
      </c>
      <c r="K54" s="114">
        <v>2</v>
      </c>
      <c r="L54" s="116">
        <v>0.17513134851138354</v>
      </c>
    </row>
    <row r="55" spans="1:12" s="110" customFormat="1" ht="15" customHeight="1" x14ac:dyDescent="0.2">
      <c r="A55" s="120"/>
      <c r="B55" s="119"/>
      <c r="D55" s="267" t="s">
        <v>195</v>
      </c>
      <c r="E55" s="113">
        <v>32.666274278987643</v>
      </c>
      <c r="F55" s="115">
        <v>555</v>
      </c>
      <c r="G55" s="114">
        <v>653</v>
      </c>
      <c r="H55" s="114">
        <v>672</v>
      </c>
      <c r="I55" s="114">
        <v>496</v>
      </c>
      <c r="J55" s="140">
        <v>542</v>
      </c>
      <c r="K55" s="114">
        <v>13</v>
      </c>
      <c r="L55" s="116">
        <v>2.3985239852398523</v>
      </c>
    </row>
    <row r="56" spans="1:12" s="110" customFormat="1" ht="15" customHeight="1" x14ac:dyDescent="0.2">
      <c r="A56" s="120"/>
      <c r="B56" s="119" t="s">
        <v>196</v>
      </c>
      <c r="C56" s="258"/>
      <c r="E56" s="113">
        <v>67.060961139127855</v>
      </c>
      <c r="F56" s="115">
        <v>36170</v>
      </c>
      <c r="G56" s="114">
        <v>35982</v>
      </c>
      <c r="H56" s="114">
        <v>36173</v>
      </c>
      <c r="I56" s="114">
        <v>35896</v>
      </c>
      <c r="J56" s="140">
        <v>35751</v>
      </c>
      <c r="K56" s="114">
        <v>419</v>
      </c>
      <c r="L56" s="116">
        <v>1.1719951889457638</v>
      </c>
    </row>
    <row r="57" spans="1:12" s="110" customFormat="1" ht="15" customHeight="1" x14ac:dyDescent="0.2">
      <c r="A57" s="120"/>
      <c r="B57" s="119"/>
      <c r="C57" s="258" t="s">
        <v>106</v>
      </c>
      <c r="E57" s="113">
        <v>54.719380702239427</v>
      </c>
      <c r="F57" s="115">
        <v>19792</v>
      </c>
      <c r="G57" s="114">
        <v>19699</v>
      </c>
      <c r="H57" s="114">
        <v>19834</v>
      </c>
      <c r="I57" s="114">
        <v>19772</v>
      </c>
      <c r="J57" s="140">
        <v>19714</v>
      </c>
      <c r="K57" s="114">
        <v>78</v>
      </c>
      <c r="L57" s="116">
        <v>0.39565790808562445</v>
      </c>
    </row>
    <row r="58" spans="1:12" s="110" customFormat="1" ht="15" customHeight="1" x14ac:dyDescent="0.2">
      <c r="A58" s="120"/>
      <c r="B58" s="119"/>
      <c r="C58" s="258" t="s">
        <v>107</v>
      </c>
      <c r="E58" s="113">
        <v>45.280619297760573</v>
      </c>
      <c r="F58" s="115">
        <v>16378</v>
      </c>
      <c r="G58" s="114">
        <v>16283</v>
      </c>
      <c r="H58" s="114">
        <v>16339</v>
      </c>
      <c r="I58" s="114">
        <v>16124</v>
      </c>
      <c r="J58" s="140">
        <v>16037</v>
      </c>
      <c r="K58" s="114">
        <v>341</v>
      </c>
      <c r="L58" s="116">
        <v>2.126332855272183</v>
      </c>
    </row>
    <row r="59" spans="1:12" s="110" customFormat="1" ht="15" customHeight="1" x14ac:dyDescent="0.2">
      <c r="A59" s="120"/>
      <c r="B59" s="119"/>
      <c r="C59" s="258" t="s">
        <v>105</v>
      </c>
      <c r="D59" s="110" t="s">
        <v>197</v>
      </c>
      <c r="E59" s="113">
        <v>90.221177771633947</v>
      </c>
      <c r="F59" s="115">
        <v>32633</v>
      </c>
      <c r="G59" s="114">
        <v>32462</v>
      </c>
      <c r="H59" s="114">
        <v>32662</v>
      </c>
      <c r="I59" s="114">
        <v>32472</v>
      </c>
      <c r="J59" s="140">
        <v>32381</v>
      </c>
      <c r="K59" s="114">
        <v>252</v>
      </c>
      <c r="L59" s="116">
        <v>0.77823414965566229</v>
      </c>
    </row>
    <row r="60" spans="1:12" s="110" customFormat="1" ht="15" customHeight="1" x14ac:dyDescent="0.2">
      <c r="A60" s="120"/>
      <c r="B60" s="119"/>
      <c r="C60" s="258"/>
      <c r="D60" s="267" t="s">
        <v>198</v>
      </c>
      <c r="E60" s="113">
        <v>52.336591793583182</v>
      </c>
      <c r="F60" s="115">
        <v>17079</v>
      </c>
      <c r="G60" s="114">
        <v>16985</v>
      </c>
      <c r="H60" s="114">
        <v>17127</v>
      </c>
      <c r="I60" s="114">
        <v>17132</v>
      </c>
      <c r="J60" s="140">
        <v>17109</v>
      </c>
      <c r="K60" s="114">
        <v>-30</v>
      </c>
      <c r="L60" s="116">
        <v>-0.1753463089601964</v>
      </c>
    </row>
    <row r="61" spans="1:12" s="110" customFormat="1" ht="15" customHeight="1" x14ac:dyDescent="0.2">
      <c r="A61" s="120"/>
      <c r="B61" s="119"/>
      <c r="C61" s="258"/>
      <c r="D61" s="267" t="s">
        <v>199</v>
      </c>
      <c r="E61" s="113">
        <v>47.663408206416818</v>
      </c>
      <c r="F61" s="115">
        <v>15554</v>
      </c>
      <c r="G61" s="114">
        <v>15477</v>
      </c>
      <c r="H61" s="114">
        <v>15535</v>
      </c>
      <c r="I61" s="114">
        <v>15340</v>
      </c>
      <c r="J61" s="140">
        <v>15272</v>
      </c>
      <c r="K61" s="114">
        <v>282</v>
      </c>
      <c r="L61" s="116">
        <v>1.8465165007857518</v>
      </c>
    </row>
    <row r="62" spans="1:12" s="110" customFormat="1" ht="15" customHeight="1" x14ac:dyDescent="0.2">
      <c r="A62" s="120"/>
      <c r="B62" s="119"/>
      <c r="C62" s="258"/>
      <c r="D62" s="258" t="s">
        <v>200</v>
      </c>
      <c r="E62" s="113">
        <v>9.7788222283660495</v>
      </c>
      <c r="F62" s="115">
        <v>3537</v>
      </c>
      <c r="G62" s="114">
        <v>3520</v>
      </c>
      <c r="H62" s="114">
        <v>3511</v>
      </c>
      <c r="I62" s="114">
        <v>3424</v>
      </c>
      <c r="J62" s="140">
        <v>3370</v>
      </c>
      <c r="K62" s="114">
        <v>167</v>
      </c>
      <c r="L62" s="116">
        <v>4.9554896142433238</v>
      </c>
    </row>
    <row r="63" spans="1:12" s="110" customFormat="1" ht="15" customHeight="1" x14ac:dyDescent="0.2">
      <c r="A63" s="120"/>
      <c r="B63" s="119"/>
      <c r="C63" s="258"/>
      <c r="D63" s="267" t="s">
        <v>198</v>
      </c>
      <c r="E63" s="113">
        <v>76.703420978230142</v>
      </c>
      <c r="F63" s="115">
        <v>2713</v>
      </c>
      <c r="G63" s="114">
        <v>2714</v>
      </c>
      <c r="H63" s="114">
        <v>2707</v>
      </c>
      <c r="I63" s="114">
        <v>2640</v>
      </c>
      <c r="J63" s="140">
        <v>2605</v>
      </c>
      <c r="K63" s="114">
        <v>108</v>
      </c>
      <c r="L63" s="116">
        <v>4.1458733205374276</v>
      </c>
    </row>
    <row r="64" spans="1:12" s="110" customFormat="1" ht="15" customHeight="1" x14ac:dyDescent="0.2">
      <c r="A64" s="120"/>
      <c r="B64" s="119"/>
      <c r="C64" s="258"/>
      <c r="D64" s="267" t="s">
        <v>199</v>
      </c>
      <c r="E64" s="113">
        <v>23.296579021769862</v>
      </c>
      <c r="F64" s="115">
        <v>824</v>
      </c>
      <c r="G64" s="114">
        <v>806</v>
      </c>
      <c r="H64" s="114">
        <v>804</v>
      </c>
      <c r="I64" s="114">
        <v>784</v>
      </c>
      <c r="J64" s="140">
        <v>765</v>
      </c>
      <c r="K64" s="114">
        <v>59</v>
      </c>
      <c r="L64" s="116">
        <v>7.7124183006535949</v>
      </c>
    </row>
    <row r="65" spans="1:12" s="110" customFormat="1" ht="15" customHeight="1" x14ac:dyDescent="0.2">
      <c r="A65" s="120"/>
      <c r="B65" s="119" t="s">
        <v>201</v>
      </c>
      <c r="C65" s="258"/>
      <c r="E65" s="113">
        <v>11.370884010679324</v>
      </c>
      <c r="F65" s="115">
        <v>6133</v>
      </c>
      <c r="G65" s="114">
        <v>6044</v>
      </c>
      <c r="H65" s="114">
        <v>5998</v>
      </c>
      <c r="I65" s="114">
        <v>5953</v>
      </c>
      <c r="J65" s="140">
        <v>5853</v>
      </c>
      <c r="K65" s="114">
        <v>280</v>
      </c>
      <c r="L65" s="116">
        <v>4.7838715188792076</v>
      </c>
    </row>
    <row r="66" spans="1:12" s="110" customFormat="1" ht="15" customHeight="1" x14ac:dyDescent="0.2">
      <c r="A66" s="120"/>
      <c r="B66" s="119"/>
      <c r="C66" s="258" t="s">
        <v>106</v>
      </c>
      <c r="E66" s="113">
        <v>65.547040600032616</v>
      </c>
      <c r="F66" s="115">
        <v>4020</v>
      </c>
      <c r="G66" s="114">
        <v>3947</v>
      </c>
      <c r="H66" s="114">
        <v>3913</v>
      </c>
      <c r="I66" s="114">
        <v>3883</v>
      </c>
      <c r="J66" s="140">
        <v>3833</v>
      </c>
      <c r="K66" s="114">
        <v>187</v>
      </c>
      <c r="L66" s="116">
        <v>4.8786851030524394</v>
      </c>
    </row>
    <row r="67" spans="1:12" s="110" customFormat="1" ht="15" customHeight="1" x14ac:dyDescent="0.2">
      <c r="A67" s="120"/>
      <c r="B67" s="119"/>
      <c r="C67" s="258" t="s">
        <v>107</v>
      </c>
      <c r="E67" s="113">
        <v>34.452959399967391</v>
      </c>
      <c r="F67" s="115">
        <v>2113</v>
      </c>
      <c r="G67" s="114">
        <v>2097</v>
      </c>
      <c r="H67" s="114">
        <v>2085</v>
      </c>
      <c r="I67" s="114">
        <v>2070</v>
      </c>
      <c r="J67" s="140">
        <v>2020</v>
      </c>
      <c r="K67" s="114">
        <v>93</v>
      </c>
      <c r="L67" s="116">
        <v>4.6039603960396036</v>
      </c>
    </row>
    <row r="68" spans="1:12" s="110" customFormat="1" ht="15" customHeight="1" x14ac:dyDescent="0.2">
      <c r="A68" s="120"/>
      <c r="B68" s="119"/>
      <c r="C68" s="258" t="s">
        <v>105</v>
      </c>
      <c r="D68" s="110" t="s">
        <v>202</v>
      </c>
      <c r="E68" s="113">
        <v>20.772868090657102</v>
      </c>
      <c r="F68" s="115">
        <v>1274</v>
      </c>
      <c r="G68" s="114">
        <v>1258</v>
      </c>
      <c r="H68" s="114">
        <v>1216</v>
      </c>
      <c r="I68" s="114">
        <v>1181</v>
      </c>
      <c r="J68" s="140">
        <v>1133</v>
      </c>
      <c r="K68" s="114">
        <v>141</v>
      </c>
      <c r="L68" s="116">
        <v>12.444836716681376</v>
      </c>
    </row>
    <row r="69" spans="1:12" s="110" customFormat="1" ht="15" customHeight="1" x14ac:dyDescent="0.2">
      <c r="A69" s="120"/>
      <c r="B69" s="119"/>
      <c r="C69" s="258"/>
      <c r="D69" s="267" t="s">
        <v>198</v>
      </c>
      <c r="E69" s="113">
        <v>63.029827315541603</v>
      </c>
      <c r="F69" s="115">
        <v>803</v>
      </c>
      <c r="G69" s="114">
        <v>789</v>
      </c>
      <c r="H69" s="114">
        <v>755</v>
      </c>
      <c r="I69" s="114">
        <v>722</v>
      </c>
      <c r="J69" s="140">
        <v>698</v>
      </c>
      <c r="K69" s="114">
        <v>105</v>
      </c>
      <c r="L69" s="116">
        <v>15.04297994269341</v>
      </c>
    </row>
    <row r="70" spans="1:12" s="110" customFormat="1" ht="15" customHeight="1" x14ac:dyDescent="0.2">
      <c r="A70" s="120"/>
      <c r="B70" s="119"/>
      <c r="C70" s="258"/>
      <c r="D70" s="267" t="s">
        <v>199</v>
      </c>
      <c r="E70" s="113">
        <v>36.970172684458397</v>
      </c>
      <c r="F70" s="115">
        <v>471</v>
      </c>
      <c r="G70" s="114">
        <v>469</v>
      </c>
      <c r="H70" s="114">
        <v>461</v>
      </c>
      <c r="I70" s="114">
        <v>459</v>
      </c>
      <c r="J70" s="140">
        <v>435</v>
      </c>
      <c r="K70" s="114">
        <v>36</v>
      </c>
      <c r="L70" s="116">
        <v>8.2758620689655178</v>
      </c>
    </row>
    <row r="71" spans="1:12" s="110" customFormat="1" ht="15" customHeight="1" x14ac:dyDescent="0.2">
      <c r="A71" s="120"/>
      <c r="B71" s="119"/>
      <c r="C71" s="258"/>
      <c r="D71" s="110" t="s">
        <v>203</v>
      </c>
      <c r="E71" s="113">
        <v>72.770259253220289</v>
      </c>
      <c r="F71" s="115">
        <v>4463</v>
      </c>
      <c r="G71" s="114">
        <v>4403</v>
      </c>
      <c r="H71" s="114">
        <v>4400</v>
      </c>
      <c r="I71" s="114">
        <v>4386</v>
      </c>
      <c r="J71" s="140">
        <v>4340</v>
      </c>
      <c r="K71" s="114">
        <v>123</v>
      </c>
      <c r="L71" s="116">
        <v>2.8341013824884791</v>
      </c>
    </row>
    <row r="72" spans="1:12" s="110" customFormat="1" ht="15" customHeight="1" x14ac:dyDescent="0.2">
      <c r="A72" s="120"/>
      <c r="B72" s="119"/>
      <c r="C72" s="258"/>
      <c r="D72" s="267" t="s">
        <v>198</v>
      </c>
      <c r="E72" s="113">
        <v>66.323101053103301</v>
      </c>
      <c r="F72" s="115">
        <v>2960</v>
      </c>
      <c r="G72" s="114">
        <v>2911</v>
      </c>
      <c r="H72" s="114">
        <v>2911</v>
      </c>
      <c r="I72" s="114">
        <v>2914</v>
      </c>
      <c r="J72" s="140">
        <v>2890</v>
      </c>
      <c r="K72" s="114">
        <v>70</v>
      </c>
      <c r="L72" s="116">
        <v>2.422145328719723</v>
      </c>
    </row>
    <row r="73" spans="1:12" s="110" customFormat="1" ht="15" customHeight="1" x14ac:dyDescent="0.2">
      <c r="A73" s="120"/>
      <c r="B73" s="119"/>
      <c r="C73" s="258"/>
      <c r="D73" s="267" t="s">
        <v>199</v>
      </c>
      <c r="E73" s="113">
        <v>33.676898946896706</v>
      </c>
      <c r="F73" s="115">
        <v>1503</v>
      </c>
      <c r="G73" s="114">
        <v>1492</v>
      </c>
      <c r="H73" s="114">
        <v>1489</v>
      </c>
      <c r="I73" s="114">
        <v>1472</v>
      </c>
      <c r="J73" s="140">
        <v>1450</v>
      </c>
      <c r="K73" s="114">
        <v>53</v>
      </c>
      <c r="L73" s="116">
        <v>3.6551724137931036</v>
      </c>
    </row>
    <row r="74" spans="1:12" s="110" customFormat="1" ht="15" customHeight="1" x14ac:dyDescent="0.2">
      <c r="A74" s="120"/>
      <c r="B74" s="119"/>
      <c r="C74" s="258"/>
      <c r="D74" s="110" t="s">
        <v>204</v>
      </c>
      <c r="E74" s="113">
        <v>6.4568726561226155</v>
      </c>
      <c r="F74" s="115">
        <v>396</v>
      </c>
      <c r="G74" s="114">
        <v>383</v>
      </c>
      <c r="H74" s="114">
        <v>382</v>
      </c>
      <c r="I74" s="114">
        <v>386</v>
      </c>
      <c r="J74" s="140">
        <v>380</v>
      </c>
      <c r="K74" s="114">
        <v>16</v>
      </c>
      <c r="L74" s="116">
        <v>4.2105263157894735</v>
      </c>
    </row>
    <row r="75" spans="1:12" s="110" customFormat="1" ht="15" customHeight="1" x14ac:dyDescent="0.2">
      <c r="A75" s="120"/>
      <c r="B75" s="119"/>
      <c r="C75" s="258"/>
      <c r="D75" s="267" t="s">
        <v>198</v>
      </c>
      <c r="E75" s="113">
        <v>64.898989898989896</v>
      </c>
      <c r="F75" s="115">
        <v>257</v>
      </c>
      <c r="G75" s="114">
        <v>247</v>
      </c>
      <c r="H75" s="114">
        <v>247</v>
      </c>
      <c r="I75" s="114">
        <v>247</v>
      </c>
      <c r="J75" s="140">
        <v>245</v>
      </c>
      <c r="K75" s="114">
        <v>12</v>
      </c>
      <c r="L75" s="116">
        <v>4.8979591836734695</v>
      </c>
    </row>
    <row r="76" spans="1:12" s="110" customFormat="1" ht="15" customHeight="1" x14ac:dyDescent="0.2">
      <c r="A76" s="120"/>
      <c r="B76" s="119"/>
      <c r="C76" s="258"/>
      <c r="D76" s="267" t="s">
        <v>199</v>
      </c>
      <c r="E76" s="113">
        <v>35.101010101010104</v>
      </c>
      <c r="F76" s="115">
        <v>139</v>
      </c>
      <c r="G76" s="114">
        <v>136</v>
      </c>
      <c r="H76" s="114">
        <v>135</v>
      </c>
      <c r="I76" s="114">
        <v>139</v>
      </c>
      <c r="J76" s="140">
        <v>135</v>
      </c>
      <c r="K76" s="114">
        <v>4</v>
      </c>
      <c r="L76" s="116">
        <v>2.9629629629629628</v>
      </c>
    </row>
    <row r="77" spans="1:12" s="110" customFormat="1" ht="15" customHeight="1" x14ac:dyDescent="0.2">
      <c r="A77" s="534"/>
      <c r="B77" s="119" t="s">
        <v>205</v>
      </c>
      <c r="C77" s="268"/>
      <c r="D77" s="182"/>
      <c r="E77" s="113">
        <v>9.5298131118362512</v>
      </c>
      <c r="F77" s="115">
        <v>5140</v>
      </c>
      <c r="G77" s="114">
        <v>5131</v>
      </c>
      <c r="H77" s="114">
        <v>5315</v>
      </c>
      <c r="I77" s="114">
        <v>5223</v>
      </c>
      <c r="J77" s="140">
        <v>5149</v>
      </c>
      <c r="K77" s="114">
        <v>-9</v>
      </c>
      <c r="L77" s="116">
        <v>-0.17479122159642649</v>
      </c>
    </row>
    <row r="78" spans="1:12" s="110" customFormat="1" ht="15" customHeight="1" x14ac:dyDescent="0.2">
      <c r="A78" s="120"/>
      <c r="B78" s="119"/>
      <c r="C78" s="268" t="s">
        <v>106</v>
      </c>
      <c r="D78" s="182"/>
      <c r="E78" s="113">
        <v>61.245136186770431</v>
      </c>
      <c r="F78" s="115">
        <v>3148</v>
      </c>
      <c r="G78" s="114">
        <v>3122</v>
      </c>
      <c r="H78" s="114">
        <v>3260</v>
      </c>
      <c r="I78" s="114">
        <v>3189</v>
      </c>
      <c r="J78" s="140">
        <v>3121</v>
      </c>
      <c r="K78" s="114">
        <v>27</v>
      </c>
      <c r="L78" s="116">
        <v>0.86510733739186163</v>
      </c>
    </row>
    <row r="79" spans="1:12" s="110" customFormat="1" ht="15" customHeight="1" x14ac:dyDescent="0.2">
      <c r="A79" s="123"/>
      <c r="B79" s="124"/>
      <c r="C79" s="260" t="s">
        <v>107</v>
      </c>
      <c r="D79" s="261"/>
      <c r="E79" s="125">
        <v>38.754863813229569</v>
      </c>
      <c r="F79" s="143">
        <v>1992</v>
      </c>
      <c r="G79" s="144">
        <v>2009</v>
      </c>
      <c r="H79" s="144">
        <v>2055</v>
      </c>
      <c r="I79" s="144">
        <v>2034</v>
      </c>
      <c r="J79" s="145">
        <v>2028</v>
      </c>
      <c r="K79" s="144">
        <v>-36</v>
      </c>
      <c r="L79" s="146">
        <v>-1.7751479289940828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53936</v>
      </c>
      <c r="E11" s="114">
        <v>53844</v>
      </c>
      <c r="F11" s="114">
        <v>54336</v>
      </c>
      <c r="G11" s="114">
        <v>53407</v>
      </c>
      <c r="H11" s="140">
        <v>53097</v>
      </c>
      <c r="I11" s="115">
        <v>839</v>
      </c>
      <c r="J11" s="116">
        <v>1.5801269374917604</v>
      </c>
    </row>
    <row r="12" spans="1:15" s="110" customFormat="1" ht="24.95" customHeight="1" x14ac:dyDescent="0.2">
      <c r="A12" s="193" t="s">
        <v>132</v>
      </c>
      <c r="B12" s="194" t="s">
        <v>133</v>
      </c>
      <c r="C12" s="113">
        <v>0.68229012162563041</v>
      </c>
      <c r="D12" s="115">
        <v>368</v>
      </c>
      <c r="E12" s="114">
        <v>348</v>
      </c>
      <c r="F12" s="114">
        <v>380</v>
      </c>
      <c r="G12" s="114">
        <v>389</v>
      </c>
      <c r="H12" s="140">
        <v>370</v>
      </c>
      <c r="I12" s="115">
        <v>-2</v>
      </c>
      <c r="J12" s="116">
        <v>-0.54054054054054057</v>
      </c>
    </row>
    <row r="13" spans="1:15" s="110" customFormat="1" ht="24.95" customHeight="1" x14ac:dyDescent="0.2">
      <c r="A13" s="193" t="s">
        <v>134</v>
      </c>
      <c r="B13" s="199" t="s">
        <v>214</v>
      </c>
      <c r="C13" s="113">
        <v>1.4758231978641352</v>
      </c>
      <c r="D13" s="115">
        <v>796</v>
      </c>
      <c r="E13" s="114">
        <v>769</v>
      </c>
      <c r="F13" s="114">
        <v>774</v>
      </c>
      <c r="G13" s="114">
        <v>746</v>
      </c>
      <c r="H13" s="140">
        <v>738</v>
      </c>
      <c r="I13" s="115">
        <v>58</v>
      </c>
      <c r="J13" s="116">
        <v>7.8590785907859075</v>
      </c>
    </row>
    <row r="14" spans="1:15" s="287" customFormat="1" ht="24" customHeight="1" x14ac:dyDescent="0.2">
      <c r="A14" s="193" t="s">
        <v>215</v>
      </c>
      <c r="B14" s="199" t="s">
        <v>137</v>
      </c>
      <c r="C14" s="113">
        <v>32.165900326312666</v>
      </c>
      <c r="D14" s="115">
        <v>17349</v>
      </c>
      <c r="E14" s="114">
        <v>17363</v>
      </c>
      <c r="F14" s="114">
        <v>17507</v>
      </c>
      <c r="G14" s="114">
        <v>17452</v>
      </c>
      <c r="H14" s="140">
        <v>17416</v>
      </c>
      <c r="I14" s="115">
        <v>-67</v>
      </c>
      <c r="J14" s="116">
        <v>-0.38470372071658243</v>
      </c>
      <c r="K14" s="110"/>
      <c r="L14" s="110"/>
      <c r="M14" s="110"/>
      <c r="N14" s="110"/>
      <c r="O14" s="110"/>
    </row>
    <row r="15" spans="1:15" s="110" customFormat="1" ht="24.75" customHeight="1" x14ac:dyDescent="0.2">
      <c r="A15" s="193" t="s">
        <v>216</v>
      </c>
      <c r="B15" s="199" t="s">
        <v>217</v>
      </c>
      <c r="C15" s="113">
        <v>5.4212399881340847</v>
      </c>
      <c r="D15" s="115">
        <v>2924</v>
      </c>
      <c r="E15" s="114">
        <v>2935</v>
      </c>
      <c r="F15" s="114">
        <v>2983</v>
      </c>
      <c r="G15" s="114">
        <v>2968</v>
      </c>
      <c r="H15" s="140">
        <v>2980</v>
      </c>
      <c r="I15" s="115">
        <v>-56</v>
      </c>
      <c r="J15" s="116">
        <v>-1.8791946308724832</v>
      </c>
    </row>
    <row r="16" spans="1:15" s="287" customFormat="1" ht="24.95" customHeight="1" x14ac:dyDescent="0.2">
      <c r="A16" s="193" t="s">
        <v>218</v>
      </c>
      <c r="B16" s="199" t="s">
        <v>141</v>
      </c>
      <c r="C16" s="113">
        <v>21.143577573420352</v>
      </c>
      <c r="D16" s="115">
        <v>11404</v>
      </c>
      <c r="E16" s="114">
        <v>11400</v>
      </c>
      <c r="F16" s="114">
        <v>11459</v>
      </c>
      <c r="G16" s="114">
        <v>11394</v>
      </c>
      <c r="H16" s="140">
        <v>11349</v>
      </c>
      <c r="I16" s="115">
        <v>55</v>
      </c>
      <c r="J16" s="116">
        <v>0.48462419596440215</v>
      </c>
      <c r="K16" s="110"/>
      <c r="L16" s="110"/>
      <c r="M16" s="110"/>
      <c r="N16" s="110"/>
      <c r="O16" s="110"/>
    </row>
    <row r="17" spans="1:15" s="110" customFormat="1" ht="24.95" customHeight="1" x14ac:dyDescent="0.2">
      <c r="A17" s="193" t="s">
        <v>219</v>
      </c>
      <c r="B17" s="199" t="s">
        <v>220</v>
      </c>
      <c r="C17" s="113">
        <v>5.6010827647582317</v>
      </c>
      <c r="D17" s="115">
        <v>3021</v>
      </c>
      <c r="E17" s="114">
        <v>3028</v>
      </c>
      <c r="F17" s="114">
        <v>3065</v>
      </c>
      <c r="G17" s="114">
        <v>3090</v>
      </c>
      <c r="H17" s="140">
        <v>3087</v>
      </c>
      <c r="I17" s="115">
        <v>-66</v>
      </c>
      <c r="J17" s="116">
        <v>-2.1379980563654035</v>
      </c>
    </row>
    <row r="18" spans="1:15" s="287" customFormat="1" ht="24.95" customHeight="1" x14ac:dyDescent="0.2">
      <c r="A18" s="201" t="s">
        <v>144</v>
      </c>
      <c r="B18" s="202" t="s">
        <v>145</v>
      </c>
      <c r="C18" s="113">
        <v>7.0713438148917236</v>
      </c>
      <c r="D18" s="115">
        <v>3814</v>
      </c>
      <c r="E18" s="114">
        <v>3732</v>
      </c>
      <c r="F18" s="114">
        <v>3887</v>
      </c>
      <c r="G18" s="114">
        <v>3756</v>
      </c>
      <c r="H18" s="140">
        <v>3715</v>
      </c>
      <c r="I18" s="115">
        <v>99</v>
      </c>
      <c r="J18" s="116">
        <v>2.6648721399730819</v>
      </c>
      <c r="K18" s="110"/>
      <c r="L18" s="110"/>
      <c r="M18" s="110"/>
      <c r="N18" s="110"/>
      <c r="O18" s="110"/>
    </row>
    <row r="19" spans="1:15" s="110" customFormat="1" ht="24.95" customHeight="1" x14ac:dyDescent="0.2">
      <c r="A19" s="193" t="s">
        <v>146</v>
      </c>
      <c r="B19" s="199" t="s">
        <v>147</v>
      </c>
      <c r="C19" s="113">
        <v>18.657297537822604</v>
      </c>
      <c r="D19" s="115">
        <v>10063</v>
      </c>
      <c r="E19" s="114">
        <v>10063</v>
      </c>
      <c r="F19" s="114">
        <v>10161</v>
      </c>
      <c r="G19" s="114">
        <v>9827</v>
      </c>
      <c r="H19" s="140">
        <v>9778</v>
      </c>
      <c r="I19" s="115">
        <v>285</v>
      </c>
      <c r="J19" s="116">
        <v>2.9147064839435468</v>
      </c>
    </row>
    <row r="20" spans="1:15" s="287" customFormat="1" ht="24.95" customHeight="1" x14ac:dyDescent="0.2">
      <c r="A20" s="193" t="s">
        <v>148</v>
      </c>
      <c r="B20" s="199" t="s">
        <v>149</v>
      </c>
      <c r="C20" s="113">
        <v>6.0924058142984281</v>
      </c>
      <c r="D20" s="115">
        <v>3286</v>
      </c>
      <c r="E20" s="114">
        <v>3258</v>
      </c>
      <c r="F20" s="114">
        <v>3285</v>
      </c>
      <c r="G20" s="114">
        <v>3290</v>
      </c>
      <c r="H20" s="140">
        <v>3304</v>
      </c>
      <c r="I20" s="115">
        <v>-18</v>
      </c>
      <c r="J20" s="116">
        <v>-0.5447941888619855</v>
      </c>
      <c r="K20" s="110"/>
      <c r="L20" s="110"/>
      <c r="M20" s="110"/>
      <c r="N20" s="110"/>
      <c r="O20" s="110"/>
    </row>
    <row r="21" spans="1:15" s="110" customFormat="1" ht="24.95" customHeight="1" x14ac:dyDescent="0.2">
      <c r="A21" s="201" t="s">
        <v>150</v>
      </c>
      <c r="B21" s="202" t="s">
        <v>151</v>
      </c>
      <c r="C21" s="113">
        <v>3.0109759715218036</v>
      </c>
      <c r="D21" s="115">
        <v>1624</v>
      </c>
      <c r="E21" s="114">
        <v>1682</v>
      </c>
      <c r="F21" s="114">
        <v>1717</v>
      </c>
      <c r="G21" s="114">
        <v>1698</v>
      </c>
      <c r="H21" s="140">
        <v>1653</v>
      </c>
      <c r="I21" s="115">
        <v>-29</v>
      </c>
      <c r="J21" s="116">
        <v>-1.7543859649122806</v>
      </c>
    </row>
    <row r="22" spans="1:15" s="110" customFormat="1" ht="24.95" customHeight="1" x14ac:dyDescent="0.2">
      <c r="A22" s="201" t="s">
        <v>152</v>
      </c>
      <c r="B22" s="199" t="s">
        <v>153</v>
      </c>
      <c r="C22" s="113">
        <v>1.7409522396914863</v>
      </c>
      <c r="D22" s="115">
        <v>939</v>
      </c>
      <c r="E22" s="114">
        <v>926</v>
      </c>
      <c r="F22" s="114">
        <v>922</v>
      </c>
      <c r="G22" s="114">
        <v>889</v>
      </c>
      <c r="H22" s="140">
        <v>897</v>
      </c>
      <c r="I22" s="115">
        <v>42</v>
      </c>
      <c r="J22" s="116">
        <v>4.6822742474916392</v>
      </c>
    </row>
    <row r="23" spans="1:15" s="110" customFormat="1" ht="24.95" customHeight="1" x14ac:dyDescent="0.2">
      <c r="A23" s="193" t="s">
        <v>154</v>
      </c>
      <c r="B23" s="199" t="s">
        <v>155</v>
      </c>
      <c r="C23" s="113">
        <v>1.3923909819044793</v>
      </c>
      <c r="D23" s="115">
        <v>751</v>
      </c>
      <c r="E23" s="114">
        <v>748</v>
      </c>
      <c r="F23" s="114">
        <v>754</v>
      </c>
      <c r="G23" s="114">
        <v>690</v>
      </c>
      <c r="H23" s="140">
        <v>697</v>
      </c>
      <c r="I23" s="115">
        <v>54</v>
      </c>
      <c r="J23" s="116">
        <v>7.747489239598278</v>
      </c>
    </row>
    <row r="24" spans="1:15" s="110" customFormat="1" ht="24.95" customHeight="1" x14ac:dyDescent="0.2">
      <c r="A24" s="193" t="s">
        <v>156</v>
      </c>
      <c r="B24" s="199" t="s">
        <v>221</v>
      </c>
      <c r="C24" s="113">
        <v>7.1603381785820233</v>
      </c>
      <c r="D24" s="115">
        <v>3862</v>
      </c>
      <c r="E24" s="114">
        <v>3854</v>
      </c>
      <c r="F24" s="114">
        <v>3816</v>
      </c>
      <c r="G24" s="114">
        <v>3740</v>
      </c>
      <c r="H24" s="140">
        <v>3724</v>
      </c>
      <c r="I24" s="115">
        <v>138</v>
      </c>
      <c r="J24" s="116">
        <v>3.7056928034371643</v>
      </c>
    </row>
    <row r="25" spans="1:15" s="110" customFormat="1" ht="24.95" customHeight="1" x14ac:dyDescent="0.2">
      <c r="A25" s="193" t="s">
        <v>222</v>
      </c>
      <c r="B25" s="204" t="s">
        <v>159</v>
      </c>
      <c r="C25" s="113">
        <v>3.2909374072975379</v>
      </c>
      <c r="D25" s="115">
        <v>1775</v>
      </c>
      <c r="E25" s="114">
        <v>1793</v>
      </c>
      <c r="F25" s="114">
        <v>1790</v>
      </c>
      <c r="G25" s="114">
        <v>1763</v>
      </c>
      <c r="H25" s="140">
        <v>1717</v>
      </c>
      <c r="I25" s="115">
        <v>58</v>
      </c>
      <c r="J25" s="116">
        <v>3.3779848573092601</v>
      </c>
    </row>
    <row r="26" spans="1:15" s="110" customFormat="1" ht="24.95" customHeight="1" x14ac:dyDescent="0.2">
      <c r="A26" s="201">
        <v>782.78300000000002</v>
      </c>
      <c r="B26" s="203" t="s">
        <v>160</v>
      </c>
      <c r="C26" s="113">
        <v>1.4758231978641352</v>
      </c>
      <c r="D26" s="115">
        <v>796</v>
      </c>
      <c r="E26" s="114">
        <v>823</v>
      </c>
      <c r="F26" s="114">
        <v>861</v>
      </c>
      <c r="G26" s="114">
        <v>830</v>
      </c>
      <c r="H26" s="140">
        <v>769</v>
      </c>
      <c r="I26" s="115">
        <v>27</v>
      </c>
      <c r="J26" s="116">
        <v>3.5110533159947983</v>
      </c>
    </row>
    <row r="27" spans="1:15" s="110" customFormat="1" ht="24.95" customHeight="1" x14ac:dyDescent="0.2">
      <c r="A27" s="193" t="s">
        <v>161</v>
      </c>
      <c r="B27" s="199" t="s">
        <v>223</v>
      </c>
      <c r="C27" s="113">
        <v>3.7451794719667753</v>
      </c>
      <c r="D27" s="115">
        <v>2020</v>
      </c>
      <c r="E27" s="114">
        <v>2009</v>
      </c>
      <c r="F27" s="114">
        <v>2022</v>
      </c>
      <c r="G27" s="114">
        <v>1987</v>
      </c>
      <c r="H27" s="140">
        <v>1954</v>
      </c>
      <c r="I27" s="115">
        <v>66</v>
      </c>
      <c r="J27" s="116">
        <v>3.3776867963152508</v>
      </c>
    </row>
    <row r="28" spans="1:15" s="110" customFormat="1" ht="24.95" customHeight="1" x14ac:dyDescent="0.2">
      <c r="A28" s="193" t="s">
        <v>163</v>
      </c>
      <c r="B28" s="199" t="s">
        <v>164</v>
      </c>
      <c r="C28" s="113">
        <v>2.8830465737169981</v>
      </c>
      <c r="D28" s="115">
        <v>1555</v>
      </c>
      <c r="E28" s="114">
        <v>1536</v>
      </c>
      <c r="F28" s="114">
        <v>1512</v>
      </c>
      <c r="G28" s="114">
        <v>1511</v>
      </c>
      <c r="H28" s="140">
        <v>1485</v>
      </c>
      <c r="I28" s="115">
        <v>70</v>
      </c>
      <c r="J28" s="116">
        <v>4.7138047138047137</v>
      </c>
    </row>
    <row r="29" spans="1:15" s="110" customFormat="1" ht="24.95" customHeight="1" x14ac:dyDescent="0.2">
      <c r="A29" s="193">
        <v>86</v>
      </c>
      <c r="B29" s="199" t="s">
        <v>165</v>
      </c>
      <c r="C29" s="113">
        <v>3.491174725600712</v>
      </c>
      <c r="D29" s="115">
        <v>1883</v>
      </c>
      <c r="E29" s="114">
        <v>1881</v>
      </c>
      <c r="F29" s="114">
        <v>1882</v>
      </c>
      <c r="G29" s="114">
        <v>1848</v>
      </c>
      <c r="H29" s="140">
        <v>1854</v>
      </c>
      <c r="I29" s="115">
        <v>29</v>
      </c>
      <c r="J29" s="116">
        <v>1.564185544768069</v>
      </c>
    </row>
    <row r="30" spans="1:15" s="110" customFormat="1" ht="24.95" customHeight="1" x14ac:dyDescent="0.2">
      <c r="A30" s="193">
        <v>87.88</v>
      </c>
      <c r="B30" s="204" t="s">
        <v>166</v>
      </c>
      <c r="C30" s="113">
        <v>3.7618659151587068</v>
      </c>
      <c r="D30" s="115">
        <v>2029</v>
      </c>
      <c r="E30" s="114">
        <v>2052</v>
      </c>
      <c r="F30" s="114">
        <v>2066</v>
      </c>
      <c r="G30" s="114">
        <v>2012</v>
      </c>
      <c r="H30" s="140">
        <v>2024</v>
      </c>
      <c r="I30" s="115">
        <v>5</v>
      </c>
      <c r="J30" s="116">
        <v>0.24703557312252963</v>
      </c>
    </row>
    <row r="31" spans="1:15" s="110" customFormat="1" ht="24.95" customHeight="1" x14ac:dyDescent="0.2">
      <c r="A31" s="193" t="s">
        <v>167</v>
      </c>
      <c r="B31" s="199" t="s">
        <v>168</v>
      </c>
      <c r="C31" s="113">
        <v>1.9022545238801543</v>
      </c>
      <c r="D31" s="115">
        <v>1026</v>
      </c>
      <c r="E31" s="114">
        <v>1007</v>
      </c>
      <c r="F31" s="114">
        <v>1000</v>
      </c>
      <c r="G31" s="114">
        <v>979</v>
      </c>
      <c r="H31" s="140">
        <v>1002</v>
      </c>
      <c r="I31" s="115">
        <v>24</v>
      </c>
      <c r="J31" s="116">
        <v>2.3952095808383231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0.68229012162563041</v>
      </c>
      <c r="D34" s="115">
        <v>368</v>
      </c>
      <c r="E34" s="114">
        <v>348</v>
      </c>
      <c r="F34" s="114">
        <v>380</v>
      </c>
      <c r="G34" s="114">
        <v>389</v>
      </c>
      <c r="H34" s="140">
        <v>370</v>
      </c>
      <c r="I34" s="115">
        <v>-2</v>
      </c>
      <c r="J34" s="116">
        <v>-0.54054054054054057</v>
      </c>
    </row>
    <row r="35" spans="1:10" s="110" customFormat="1" ht="24.95" customHeight="1" x14ac:dyDescent="0.2">
      <c r="A35" s="292" t="s">
        <v>171</v>
      </c>
      <c r="B35" s="293" t="s">
        <v>172</v>
      </c>
      <c r="C35" s="113">
        <v>40.713067339068523</v>
      </c>
      <c r="D35" s="115">
        <v>21959</v>
      </c>
      <c r="E35" s="114">
        <v>21864</v>
      </c>
      <c r="F35" s="114">
        <v>22168</v>
      </c>
      <c r="G35" s="114">
        <v>21954</v>
      </c>
      <c r="H35" s="140">
        <v>21869</v>
      </c>
      <c r="I35" s="115">
        <v>90</v>
      </c>
      <c r="J35" s="116">
        <v>0.41154145136951847</v>
      </c>
    </row>
    <row r="36" spans="1:10" s="110" customFormat="1" ht="24.95" customHeight="1" x14ac:dyDescent="0.2">
      <c r="A36" s="294" t="s">
        <v>173</v>
      </c>
      <c r="B36" s="295" t="s">
        <v>174</v>
      </c>
      <c r="C36" s="125">
        <v>58.604642539305843</v>
      </c>
      <c r="D36" s="143">
        <v>31609</v>
      </c>
      <c r="E36" s="144">
        <v>31632</v>
      </c>
      <c r="F36" s="144">
        <v>31788</v>
      </c>
      <c r="G36" s="144">
        <v>31064</v>
      </c>
      <c r="H36" s="145">
        <v>30858</v>
      </c>
      <c r="I36" s="143">
        <v>751</v>
      </c>
      <c r="J36" s="146">
        <v>2.4337286927214983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2020-09-25T11:56:36Z</dcterms:created>
  <dcterms:modified xsi:type="dcterms:W3CDTF">2020-09-28T08:12:01Z</dcterms:modified>
</cp:coreProperties>
</file>